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12.xml.rels" ContentType="application/vnd.openxmlformats-package.relationships+xml"/>
  <Override PartName="/xl/worksheets/_rels/sheet14.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drawings/drawing3.xml" ContentType="application/vnd.openxmlformats-officedocument.drawing+xml"/>
  <Override PartName="/xl/_rels/workbook.xml.rels" ContentType="application/vnd.openxmlformats-package.relationships+xml"/>
  <Override PartName="/xl/media/image1.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MIM_CH3_V1_metadata" sheetId="1" state="visible" r:id="rId3"/>
    <sheet name="PicoGreen_04252023" sheetId="2" state="visible" r:id="rId4"/>
    <sheet name="PCR2_PLATE4_metadata" sheetId="3" state="visible" r:id="rId5"/>
    <sheet name="PCR2_PLATE3_metadata_2" sheetId="4" state="visible" r:id="rId6"/>
    <sheet name="PCR2_PLATE2_metadata_2" sheetId="5" state="visible" r:id="rId7"/>
    <sheet name="PCR2_PLATE1_metadata" sheetId="6" state="visible" r:id="rId8"/>
    <sheet name="PCR2_PLATE4" sheetId="7" state="visible" r:id="rId9"/>
    <sheet name="PCR2_PLATE3" sheetId="8" state="visible" r:id="rId10"/>
    <sheet name="PCR2_PLATE2" sheetId="9" state="visible" r:id="rId11"/>
    <sheet name="PCR2_PLATE1" sheetId="10" state="visible" r:id="rId12"/>
    <sheet name="Attached_indexes" sheetId="11" state="visible" r:id="rId13"/>
    <sheet name="Final_Lib_pooling_calculato" sheetId="12" state="visible" r:id="rId14"/>
    <sheet name="List of Barcodes" sheetId="13" state="visible" r:id="rId15"/>
    <sheet name="SPRI Clean up" sheetId="14" state="visible" r:id="rId16"/>
  </sheets>
  <definedNames>
    <definedName function="false" hidden="false" localSheetId="11" name="_xlnm.Print_Area" vbProcedure="false">Final_Lib_pooling_calculato!$A$1:$G$321</definedName>
    <definedName function="false" hidden="false" localSheetId="11" name="_xlnm.Print_Titles" vbProcedure="false">Final_Lib_pooling_calculato!$1:$1</definedName>
    <definedName function="false" hidden="false" localSheetId="9" name="_xlnm.Print_Area" vbProcedure="false">PCR2_PLATE1!$A$1:$N$32</definedName>
    <definedName function="false" hidden="false" localSheetId="5" name="_xlnm.Print_Area" vbProcedure="false">PCR2_PLATE1_metadata!$P$1:$Y$39</definedName>
    <definedName function="false" hidden="false" localSheetId="8" name="_xlnm.Print_Area" vbProcedure="false">PCR2_PLATE2!$B$1:$N$30</definedName>
    <definedName function="false" hidden="false" localSheetId="4" name="_xlnm.Print_Area" vbProcedure="false">PCR2_PLATE2_metadata_2!$A$41:$I$54</definedName>
    <definedName function="false" hidden="false" localSheetId="7" name="_xlnm.Print_Area" vbProcedure="false">PCR2_PLATE3!$A$1:$O$30</definedName>
    <definedName function="false" hidden="false" localSheetId="3" name="_xlnm.Print_Area" vbProcedure="false">PCR2_PLATE3_metadata_2!$A$1:$J$39</definedName>
    <definedName function="false" hidden="false" localSheetId="6" name="_xlnm.Print_Area" vbProcedure="false">PCR2_PLATE4!$A$1:$K$31</definedName>
    <definedName function="false" hidden="false" localSheetId="2" name="_xlnm.Print_Area" vbProcedure="false">PCR2_PLATE4_metadata!$A$1:$I$34</definedName>
    <definedName function="false" hidden="false" localSheetId="13" name="_xlnm.Print_Area" vbProcedure="false">'SPRI Clean up'!$A$1:$G$27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<sst xmlns="http://schemas.openxmlformats.org/spreadsheetml/2006/main" count="4737" uniqueCount="1026">
  <si>
    <t xml:space="preserve">Sequencing Core</t>
  </si>
  <si>
    <t xml:space="preserve">DUGSIM</t>
  </si>
  <si>
    <t xml:space="preserve">https://biostat.duke.edu/research/center-genomic-and-computational-biology/gcb-core-facilities/sequencing-and-genomic-2 </t>
  </si>
  <si>
    <t xml:space="preserve">DUGSIM Order #</t>
  </si>
  <si>
    <t xml:space="preserve">Pool code</t>
  </si>
  <si>
    <t xml:space="preserve">Library Pool Label/name</t>
  </si>
  <si>
    <t xml:space="preserve">Average fragment size (bp) (BioAnalyzer)</t>
  </si>
  <si>
    <t xml:space="preserve">Average fragment size (bp) (gel estimation)</t>
  </si>
  <si>
    <t xml:space="preserve">https://drive.google.com/open?id=1x9PD8886WH2FmnOVIJAETOrau96jPbO7&amp;authuser=apontebolivar%40gmail.com&amp;usp=drive_fs </t>
  </si>
  <si>
    <t xml:space="preserve">Platform</t>
  </si>
  <si>
    <t xml:space="preserve">Step 1: Paste raw data from plate reader</t>
  </si>
  <si>
    <t xml:space="preserve">Step 2: Output here</t>
  </si>
  <si>
    <t xml:space="preserve">Plate ID:</t>
  </si>
  <si>
    <t xml:space="preserve">Standards</t>
  </si>
  <si>
    <t xml:space="preserve">Standard Curve</t>
  </si>
  <si>
    <t xml:space="preserve">y=ax+b</t>
  </si>
  <si>
    <t xml:space="preserve">A</t>
  </si>
  <si>
    <t xml:space="preserve">B</t>
  </si>
  <si>
    <t xml:space="preserve">Dilution factor</t>
  </si>
  <si>
    <t xml:space="preserve">Extracted by (initials and date):</t>
  </si>
  <si>
    <t xml:space="preserve">100/2 or X * 50</t>
  </si>
  <si>
    <t xml:space="preserve">Quantified by (initials and date):</t>
  </si>
  <si>
    <t xml:space="preserve">BAR 04/25/2023</t>
  </si>
  <si>
    <t xml:space="preserve">C</t>
  </si>
  <si>
    <t xml:space="preserve">D</t>
  </si>
  <si>
    <t xml:space="preserve">E</t>
  </si>
  <si>
    <t xml:space="preserve">F</t>
  </si>
  <si>
    <t xml:space="preserve">G</t>
  </si>
  <si>
    <t xml:space="preserve">H</t>
  </si>
  <si>
    <t xml:space="preserve">NOTES:</t>
  </si>
  <si>
    <t xml:space="preserve">[Concentration]</t>
  </si>
  <si>
    <t xml:space="preserve">Calculated Manually</t>
  </si>
  <si>
    <t xml:space="preserve">y=mx+b</t>
  </si>
  <si>
    <t xml:space="preserve">Standards' DNA concentration (ng/ul)</t>
  </si>
  <si>
    <t xml:space="preserve">P1_PCR2_MIM_04042023</t>
  </si>
  <si>
    <t xml:space="preserve">Post-Purification</t>
  </si>
  <si>
    <t xml:space="preserve">BAR 4/25/2023</t>
  </si>
  <si>
    <t xml:space="preserve">Flourescence</t>
  </si>
  <si>
    <t xml:space="preserve">485/20,528/20</t>
  </si>
  <si>
    <t xml:space="preserve">Final PCR2 DNA concentration (ng/µl)</t>
  </si>
  <si>
    <t xml:space="preserve">Raw DNA Concentration Map</t>
  </si>
  <si>
    <t xml:space="preserve">ng/uL</t>
  </si>
  <si>
    <t xml:space="preserve">too low</t>
  </si>
  <si>
    <t xml:space="preserve">P2_PCR2_MIM_04032023</t>
  </si>
  <si>
    <t xml:space="preserve">PCR name:</t>
  </si>
  <si>
    <t xml:space="preserve">P4_PCR2_CH3_MIM_5DEC2023</t>
  </si>
  <si>
    <t xml:space="preserve">Date</t>
  </si>
  <si>
    <t xml:space="preserve">5/DEC/2023</t>
  </si>
  <si>
    <t xml:space="preserve">Conducted By:</t>
  </si>
  <si>
    <t xml:space="preserve">Bolivar Aponte</t>
  </si>
  <si>
    <t xml:space="preserve">Description: </t>
  </si>
  <si>
    <t xml:space="preserve">Indexing Plate 1 CH2 MIM samples,  1st 95 samples + negative control</t>
  </si>
  <si>
    <t xml:space="preserve">Primers</t>
  </si>
  <si>
    <t xml:space="preserve">See template sheet</t>
  </si>
  <si>
    <t xml:space="preserve">PCR Conditions</t>
  </si>
  <si>
    <t xml:space="preserve">Thermocyclers are in Van Bael lab.  Protocol under "Van Bael/ITS Illumina Fungi" folder in themocycler menu.  Cycle is named "Indexing PCR"</t>
  </si>
  <si>
    <t xml:space="preserve">Step</t>
  </si>
  <si>
    <t xml:space="preserve">Temp</t>
  </si>
  <si>
    <t xml:space="preserve">Time</t>
  </si>
  <si>
    <t xml:space="preserve">Step 1</t>
  </si>
  <si>
    <r>
      <rPr>
        <sz val="10"/>
        <color theme="1"/>
        <rFont val="Calibri"/>
        <family val="2"/>
        <charset val="1"/>
      </rPr>
      <t xml:space="preserve">95</t>
    </r>
    <r>
      <rPr>
        <vertAlign val="superscript"/>
        <sz val="10"/>
        <rFont val="Calibri"/>
        <family val="2"/>
        <charset val="1"/>
      </rPr>
      <t xml:space="preserve"> 0 </t>
    </r>
    <r>
      <rPr>
        <sz val="10"/>
        <rFont val="Calibri"/>
        <family val="2"/>
        <charset val="1"/>
      </rPr>
      <t xml:space="preserve">C</t>
    </r>
  </si>
  <si>
    <t xml:space="preserve">10 sec</t>
  </si>
  <si>
    <t xml:space="preserve">Step 2</t>
  </si>
  <si>
    <r>
      <rPr>
        <sz val="10"/>
        <color theme="1"/>
        <rFont val="Calibri"/>
        <family val="2"/>
        <charset val="1"/>
      </rPr>
      <t xml:space="preserve">98</t>
    </r>
    <r>
      <rPr>
        <vertAlign val="superscript"/>
        <sz val="10"/>
        <rFont val="Calibri"/>
        <family val="2"/>
        <charset val="1"/>
      </rPr>
      <t xml:space="preserve">0 </t>
    </r>
    <r>
      <rPr>
        <sz val="10"/>
        <rFont val="Calibri"/>
        <family val="2"/>
        <charset val="1"/>
      </rPr>
      <t xml:space="preserve">C</t>
    </r>
  </si>
  <si>
    <t xml:space="preserve">15 sec</t>
  </si>
  <si>
    <t xml:space="preserve">Step 3</t>
  </si>
  <si>
    <r>
      <rPr>
        <sz val="10"/>
        <color theme="1"/>
        <rFont val="Calibri"/>
        <family val="2"/>
        <charset val="1"/>
      </rPr>
      <t xml:space="preserve">50</t>
    </r>
    <r>
      <rPr>
        <vertAlign val="superscript"/>
        <sz val="10"/>
        <rFont val="Calibri"/>
        <family val="2"/>
        <charset val="1"/>
      </rPr>
      <t xml:space="preserve"> 0 </t>
    </r>
    <r>
      <rPr>
        <sz val="10"/>
        <rFont val="Calibri"/>
        <family val="2"/>
        <charset val="1"/>
      </rPr>
      <t xml:space="preserve">C</t>
    </r>
  </si>
  <si>
    <t xml:space="preserve">5 sec</t>
  </si>
  <si>
    <t xml:space="preserve">Step 4</t>
  </si>
  <si>
    <r>
      <rPr>
        <sz val="10"/>
        <color theme="1"/>
        <rFont val="Calibri"/>
        <family val="2"/>
        <charset val="1"/>
      </rPr>
      <t xml:space="preserve">72</t>
    </r>
    <r>
      <rPr>
        <vertAlign val="superscript"/>
        <sz val="10"/>
        <rFont val="Calibri"/>
        <family val="2"/>
        <charset val="1"/>
      </rPr>
      <t xml:space="preserve">0 </t>
    </r>
    <r>
      <rPr>
        <sz val="10"/>
        <rFont val="Calibri"/>
        <family val="2"/>
        <charset val="1"/>
      </rPr>
      <t xml:space="preserve">C</t>
    </r>
  </si>
  <si>
    <t xml:space="preserve">20 sec</t>
  </si>
  <si>
    <t xml:space="preserve">Step 5</t>
  </si>
  <si>
    <t xml:space="preserve">go to Step 2, 9 times</t>
  </si>
  <si>
    <t xml:space="preserve">Step 6</t>
  </si>
  <si>
    <t xml:space="preserve">1 minute</t>
  </si>
  <si>
    <t xml:space="preserve">Step 7</t>
  </si>
  <si>
    <t xml:space="preserve">4 C</t>
  </si>
  <si>
    <t xml:space="preserve"> forever</t>
  </si>
  <si>
    <t xml:space="preserve">Number of Reactions/Wells </t>
  </si>
  <si>
    <t xml:space="preserve">In each well/tube put (uL):</t>
  </si>
  <si>
    <t xml:space="preserve">Add 1-2  for pipetting error</t>
  </si>
  <si>
    <t xml:space="preserve">Master Mix</t>
  </si>
  <si>
    <t xml:space="preserve">Rxn Vol:</t>
  </si>
  <si>
    <t xml:space="preserve">Template DNA</t>
  </si>
  <si>
    <t xml:space="preserve">F Primer</t>
  </si>
  <si>
    <t xml:space="preserve">R Primer</t>
  </si>
  <si>
    <t xml:space="preserve">Reaction Total</t>
  </si>
  <si>
    <t xml:space="preserve">PCR CALCULATOR</t>
  </si>
  <si>
    <t xml:space="preserve">Stock Conc</t>
  </si>
  <si>
    <t xml:space="preserve">Final Conc (1X)</t>
  </si>
  <si>
    <t xml:space="preserve">1X Vols (ul)</t>
  </si>
  <si>
    <t xml:space="preserve">Use (uL)</t>
  </si>
  <si>
    <t xml:space="preserve">Master mix per 1.5 mL tube</t>
  </si>
  <si>
    <t xml:space="preserve">Phusion Flash MM (ThermoFisher F54L)</t>
  </si>
  <si>
    <t xml:space="preserve">BSA 20mg/ml NEB cat# B9000</t>
  </si>
  <si>
    <t xml:space="preserve">DNAse-free dWater</t>
  </si>
  <si>
    <t xml:space="preserve">Total</t>
  </si>
  <si>
    <t xml:space="preserve">Barcoded/indexing F Primers</t>
  </si>
  <si>
    <t xml:space="preserve">add separately</t>
  </si>
  <si>
    <t xml:space="preserve">Barcoded/indexing R Primers</t>
  </si>
  <si>
    <t xml:space="preserve">Notes</t>
  </si>
  <si>
    <t xml:space="preserve">P3_PCR2_CH3_MIM_28NOV2023</t>
  </si>
  <si>
    <t xml:space="preserve">28/NOV/2023</t>
  </si>
  <si>
    <t xml:space="preserve">P2_PCR2_CH3_MIM_19NOV2023</t>
  </si>
  <si>
    <t xml:space="preserve">19/NOV/2023</t>
  </si>
  <si>
    <t xml:space="preserve">Samples OPN_25_9_F2WY; OPN_7_L_POOL; CF_39_8_F2YW; LM_21_4_F2YW &amp; LM_41_22_F2YW needed to be re-indexed. Samples were partially lost when taking out of the thermocycler.</t>
  </si>
  <si>
    <t xml:space="preserve">Calculations for repeated samples</t>
  </si>
  <si>
    <t xml:space="preserve">repeated: 20/NOV/2023</t>
  </si>
  <si>
    <t xml:space="preserve">P1_PCR2_MIM_CH3_07NOV2023</t>
  </si>
  <si>
    <t xml:space="preserve">Repeat on 4/4/2023</t>
  </si>
  <si>
    <t xml:space="preserve">07/NOV/2023</t>
  </si>
  <si>
    <t xml:space="preserve">03/27/2023: Made 3 tubes of master mix. The first two tubes filled 2 8-well PCR strip tubes. One for the first six columns of the plate and the second for the rest. It did not work. I ran short of mix for the sixth column and then in the 12th column. In the future, either round better the master mix in each tube of just pipette one by one. Making the MMx in a tube then splitting into 8 allows for too much pipetting errors. BArcodes were pippeted one-by-one in columns 7-12. The first four columns were pipetted with the multi-channel. The middle channels pickup less volume, generally.</t>
  </si>
  <si>
    <t xml:space="preserve">04/04/2023: All went well. Samples and barcodes were trasnfered succesfully. </t>
  </si>
  <si>
    <t xml:space="preserve">PCR2_PLATE4</t>
  </si>
  <si>
    <t xml:space="preserve">Barcode ID</t>
  </si>
  <si>
    <t xml:space="preserve">SA705R</t>
  </si>
  <si>
    <t xml:space="preserve">SA706R</t>
  </si>
  <si>
    <t xml:space="preserve">SA707R</t>
  </si>
  <si>
    <t xml:space="preserve">SA708R</t>
  </si>
  <si>
    <t xml:space="preserve">Independent block</t>
  </si>
  <si>
    <t xml:space="preserve">SA701R</t>
  </si>
  <si>
    <t xml:space="preserve">SA702R</t>
  </si>
  <si>
    <t xml:space="preserve">SA703R</t>
  </si>
  <si>
    <t xml:space="preserve">SA704R</t>
  </si>
  <si>
    <t xml:space="preserve">SB501F</t>
  </si>
  <si>
    <t xml:space="preserve">LM_15_10_F2YW</t>
  </si>
  <si>
    <t xml:space="preserve">LM_15_19_F2WY</t>
  </si>
  <si>
    <t xml:space="preserve">OPN_49_8_F2WY</t>
  </si>
  <si>
    <t xml:space="preserve">LM_11_L_POOL</t>
  </si>
  <si>
    <t xml:space="preserve">SB502F</t>
  </si>
  <si>
    <t xml:space="preserve">LM_9_5_F2WY</t>
  </si>
  <si>
    <t xml:space="preserve">LM_15_2_F2YW</t>
  </si>
  <si>
    <t xml:space="preserve">LM_27_20_F2YW</t>
  </si>
  <si>
    <t xml:space="preserve">OPN_15_L_POOL</t>
  </si>
  <si>
    <t xml:space="preserve">SB503F</t>
  </si>
  <si>
    <t xml:space="preserve">OPN_39_10_F2YW</t>
  </si>
  <si>
    <t xml:space="preserve">LM_9_21_F2YW</t>
  </si>
  <si>
    <t xml:space="preserve">CF_21_G_POOL</t>
  </si>
  <si>
    <t xml:space="preserve">C-09142023</t>
  </si>
  <si>
    <t xml:space="preserve">TOTAL tally</t>
  </si>
  <si>
    <t xml:space="preserve">SB504F</t>
  </si>
  <si>
    <t xml:space="preserve">LM_19_19_F2WY</t>
  </si>
  <si>
    <t xml:space="preserve">OPN_9_2_F2WY</t>
  </si>
  <si>
    <t xml:space="preserve">LM_17_2_F2YW</t>
  </si>
  <si>
    <t xml:space="preserve">C-09152023</t>
  </si>
  <si>
    <t xml:space="preserve">SB505F</t>
  </si>
  <si>
    <t xml:space="preserve">LM_13_14_F2YW</t>
  </si>
  <si>
    <t xml:space="preserve">LM_53_1_F2WY</t>
  </si>
  <si>
    <t xml:space="preserve">LM_17_22_F2YW</t>
  </si>
  <si>
    <t xml:space="preserve">C-09192023</t>
  </si>
  <si>
    <t xml:space="preserve">SB506F</t>
  </si>
  <si>
    <t xml:space="preserve">CF_19_1_F2WY</t>
  </si>
  <si>
    <t xml:space="preserve">LM_15_1_F2WY</t>
  </si>
  <si>
    <t xml:space="preserve">LM_19_11_F2YW</t>
  </si>
  <si>
    <t xml:space="preserve">C-09212023</t>
  </si>
  <si>
    <t xml:space="preserve">SB507F</t>
  </si>
  <si>
    <t xml:space="preserve">LM_19_9_F2YW</t>
  </si>
  <si>
    <t xml:space="preserve">CF_15_7_F2YW</t>
  </si>
  <si>
    <t xml:space="preserve">LM_23_L_POOL</t>
  </si>
  <si>
    <t xml:space="preserve">P4PCR1NEG</t>
  </si>
  <si>
    <t xml:space="preserve">SB508F</t>
  </si>
  <si>
    <t xml:space="preserve">CF_9_4_F2WY</t>
  </si>
  <si>
    <t xml:space="preserve">LM_17_1_F2WY</t>
  </si>
  <si>
    <t xml:space="preserve">LM_33_L_POOL</t>
  </si>
  <si>
    <t xml:space="preserve">P4PCR2NEG</t>
  </si>
  <si>
    <t xml:space="preserve">Sample </t>
  </si>
  <si>
    <t xml:space="preserve">Location</t>
  </si>
  <si>
    <t xml:space="preserve">NFWB_N001</t>
  </si>
  <si>
    <t xml:space="preserve">1-A01</t>
  </si>
  <si>
    <t xml:space="preserve">1-A03</t>
  </si>
  <si>
    <t xml:space="preserve">1-A05</t>
  </si>
  <si>
    <t xml:space="preserve">1-A07</t>
  </si>
  <si>
    <t xml:space="preserve">1-A09</t>
  </si>
  <si>
    <t xml:space="preserve">1-A11</t>
  </si>
  <si>
    <t xml:space="preserve">CCRB_N004</t>
  </si>
  <si>
    <t xml:space="preserve">1-B01</t>
  </si>
  <si>
    <t xml:space="preserve">1-B03</t>
  </si>
  <si>
    <t xml:space="preserve">1-B05</t>
  </si>
  <si>
    <t xml:space="preserve">1-B07</t>
  </si>
  <si>
    <t xml:space="preserve">1-B09</t>
  </si>
  <si>
    <t xml:space="preserve">1-B11</t>
  </si>
  <si>
    <t xml:space="preserve">SDSB_G004</t>
  </si>
  <si>
    <t xml:space="preserve">1-C01</t>
  </si>
  <si>
    <t xml:space="preserve">1-C03</t>
  </si>
  <si>
    <t xml:space="preserve">1-C05</t>
  </si>
  <si>
    <t xml:space="preserve">1-C07</t>
  </si>
  <si>
    <t xml:space="preserve">1-C09</t>
  </si>
  <si>
    <t xml:space="preserve">1-C11</t>
  </si>
  <si>
    <t xml:space="preserve">CCRB_N008</t>
  </si>
  <si>
    <t xml:space="preserve">1-D01</t>
  </si>
  <si>
    <t xml:space="preserve">1-D03</t>
  </si>
  <si>
    <t xml:space="preserve">1-D05</t>
  </si>
  <si>
    <t xml:space="preserve">1-D07</t>
  </si>
  <si>
    <t xml:space="preserve">1-D09</t>
  </si>
  <si>
    <t xml:space="preserve">1-D11</t>
  </si>
  <si>
    <t xml:space="preserve">SDSB_B002</t>
  </si>
  <si>
    <t xml:space="preserve">1-E01</t>
  </si>
  <si>
    <t xml:space="preserve">1-E03</t>
  </si>
  <si>
    <t xml:space="preserve">1-E05</t>
  </si>
  <si>
    <t xml:space="preserve">1-E07</t>
  </si>
  <si>
    <t xml:space="preserve">1-E09</t>
  </si>
  <si>
    <t xml:space="preserve">1-E11</t>
  </si>
  <si>
    <t xml:space="preserve">HUOB_G082</t>
  </si>
  <si>
    <t xml:space="preserve">1-F01</t>
  </si>
  <si>
    <t xml:space="preserve">1-F03</t>
  </si>
  <si>
    <t xml:space="preserve">1-F05</t>
  </si>
  <si>
    <t xml:space="preserve">1-F07</t>
  </si>
  <si>
    <t xml:space="preserve">1-F09</t>
  </si>
  <si>
    <t xml:space="preserve">1-F11</t>
  </si>
  <si>
    <t xml:space="preserve">YCNB_L001</t>
  </si>
  <si>
    <t xml:space="preserve">1-G01</t>
  </si>
  <si>
    <t xml:space="preserve">1-G03</t>
  </si>
  <si>
    <t xml:space="preserve">1-G05</t>
  </si>
  <si>
    <t xml:space="preserve">1-G07</t>
  </si>
  <si>
    <t xml:space="preserve">1-G09</t>
  </si>
  <si>
    <t xml:space="preserve">1-G11</t>
  </si>
  <si>
    <t xml:space="preserve">HHBB_G009</t>
  </si>
  <si>
    <t xml:space="preserve">1-H01</t>
  </si>
  <si>
    <t xml:space="preserve">1-H03</t>
  </si>
  <si>
    <t xml:space="preserve">1-H05</t>
  </si>
  <si>
    <t xml:space="preserve">1-H07</t>
  </si>
  <si>
    <t xml:space="preserve">1-H09</t>
  </si>
  <si>
    <t xml:space="preserve">1-H11</t>
  </si>
  <si>
    <t xml:space="preserve">AGFB_L007</t>
  </si>
  <si>
    <t xml:space="preserve">1-A02</t>
  </si>
  <si>
    <t xml:space="preserve">1-A04</t>
  </si>
  <si>
    <t xml:space="preserve">1-A06</t>
  </si>
  <si>
    <t xml:space="preserve">1-A08</t>
  </si>
  <si>
    <t xml:space="preserve">1-A10</t>
  </si>
  <si>
    <t xml:space="preserve">1-A12</t>
  </si>
  <si>
    <t xml:space="preserve">OPNZ_L107</t>
  </si>
  <si>
    <t xml:space="preserve">1-B02</t>
  </si>
  <si>
    <t xml:space="preserve">1-B04</t>
  </si>
  <si>
    <t xml:space="preserve">1-B06</t>
  </si>
  <si>
    <t xml:space="preserve">1-B08</t>
  </si>
  <si>
    <t xml:space="preserve">1-B10</t>
  </si>
  <si>
    <t xml:space="preserve">1-B12</t>
  </si>
  <si>
    <t xml:space="preserve">HHBB_L009</t>
  </si>
  <si>
    <t xml:space="preserve">1-C02</t>
  </si>
  <si>
    <t xml:space="preserve">1-C04</t>
  </si>
  <si>
    <t xml:space="preserve">1-C06</t>
  </si>
  <si>
    <t xml:space="preserve">1-C08</t>
  </si>
  <si>
    <t xml:space="preserve">1-C10</t>
  </si>
  <si>
    <t xml:space="preserve">1-C12</t>
  </si>
  <si>
    <t xml:space="preserve">AGFB_N009</t>
  </si>
  <si>
    <t xml:space="preserve">1-D02</t>
  </si>
  <si>
    <t xml:space="preserve">1-D04</t>
  </si>
  <si>
    <t xml:space="preserve">1-D06</t>
  </si>
  <si>
    <t xml:space="preserve">1-D08</t>
  </si>
  <si>
    <t xml:space="preserve">1-D10</t>
  </si>
  <si>
    <t xml:space="preserve">1-D12</t>
  </si>
  <si>
    <t xml:space="preserve">KNOB_L002</t>
  </si>
  <si>
    <t xml:space="preserve">1-E02</t>
  </si>
  <si>
    <t xml:space="preserve">1-E04</t>
  </si>
  <si>
    <t xml:space="preserve">1-E06</t>
  </si>
  <si>
    <t xml:space="preserve">1-E08</t>
  </si>
  <si>
    <t xml:space="preserve">1-E10</t>
  </si>
  <si>
    <t xml:space="preserve">1-E12</t>
  </si>
  <si>
    <t xml:space="preserve">YCNB_L002</t>
  </si>
  <si>
    <t xml:space="preserve">1-F02</t>
  </si>
  <si>
    <t xml:space="preserve">1-F04</t>
  </si>
  <si>
    <t xml:space="preserve">1-F06</t>
  </si>
  <si>
    <t xml:space="preserve">1-F08</t>
  </si>
  <si>
    <t xml:space="preserve">1-F10</t>
  </si>
  <si>
    <t xml:space="preserve">1-F12</t>
  </si>
  <si>
    <t xml:space="preserve">AGFB_N004</t>
  </si>
  <si>
    <t xml:space="preserve">1-G02</t>
  </si>
  <si>
    <t xml:space="preserve">1-G04</t>
  </si>
  <si>
    <t xml:space="preserve">1-G06</t>
  </si>
  <si>
    <t xml:space="preserve">1-G08</t>
  </si>
  <si>
    <t xml:space="preserve">1-G10</t>
  </si>
  <si>
    <t xml:space="preserve">1-G12</t>
  </si>
  <si>
    <t xml:space="preserve">BHEB_N007</t>
  </si>
  <si>
    <t xml:space="preserve">1-H02</t>
  </si>
  <si>
    <t xml:space="preserve">1-H04</t>
  </si>
  <si>
    <t xml:space="preserve">1-H06</t>
  </si>
  <si>
    <t xml:space="preserve">1-H08</t>
  </si>
  <si>
    <t xml:space="preserve">1-H10</t>
  </si>
  <si>
    <t xml:space="preserve">1-H12</t>
  </si>
  <si>
    <t xml:space="preserve">Notes:</t>
  </si>
  <si>
    <t xml:space="preserve">Note that Location refers to the location of the pooled PCR1 product.  There are three plates total.</t>
  </si>
  <si>
    <t xml:space="preserve">PicoGreen Plate Quantification</t>
  </si>
  <si>
    <t xml:space="preserve">Pre-Purification</t>
  </si>
  <si>
    <t xml:space="preserve">DNA Final Concentration</t>
  </si>
  <si>
    <t xml:space="preserve">DNA PicoGreen</t>
  </si>
  <si>
    <t xml:space="preserve">PCR2_PLATE3</t>
  </si>
  <si>
    <t xml:space="preserve">SA501F</t>
  </si>
  <si>
    <t xml:space="preserve">OPN_29_9_F2WY</t>
  </si>
  <si>
    <t xml:space="preserve">OPN_51_9_F2WY</t>
  </si>
  <si>
    <t xml:space="preserve">CF_41_3_F2WY</t>
  </si>
  <si>
    <t xml:space="preserve">OPN_5_4_F2YW</t>
  </si>
  <si>
    <t xml:space="preserve">CF_33_G_POOL</t>
  </si>
  <si>
    <t xml:space="preserve">LM_33_2_F2YW</t>
  </si>
  <si>
    <t xml:space="preserve">CF_13_10_F2WY</t>
  </si>
  <si>
    <t xml:space="preserve">CF_9_1_F2WY</t>
  </si>
  <si>
    <t xml:space="preserve">OPN_19_G_POOL</t>
  </si>
  <si>
    <t xml:space="preserve">CF_49_6_F2WY</t>
  </si>
  <si>
    <t xml:space="preserve">CF_49_4_F2WY</t>
  </si>
  <si>
    <t xml:space="preserve">C-09022023</t>
  </si>
  <si>
    <t xml:space="preserve">SA502F</t>
  </si>
  <si>
    <t xml:space="preserve">OPN_9_11_F2YW</t>
  </si>
  <si>
    <t xml:space="preserve">CF_19_4_F2WY</t>
  </si>
  <si>
    <t xml:space="preserve">OPN_25_11_F2WY</t>
  </si>
  <si>
    <t xml:space="preserve">OPN_11_2_F2WY</t>
  </si>
  <si>
    <t xml:space="preserve">CF_41_G_POOL</t>
  </si>
  <si>
    <t xml:space="preserve">LM_29_18_F2WY</t>
  </si>
  <si>
    <t xml:space="preserve">CF_35_11_F2YW</t>
  </si>
  <si>
    <t xml:space="preserve">CF_9_2_F2WY</t>
  </si>
  <si>
    <t xml:space="preserve">OPN_13_15_F2YW</t>
  </si>
  <si>
    <t xml:space="preserve">CF_7_11_F2YW</t>
  </si>
  <si>
    <t xml:space="preserve">CF_19_5_F2WY</t>
  </si>
  <si>
    <t xml:space="preserve">C-09052023</t>
  </si>
  <si>
    <t xml:space="preserve">SA503F</t>
  </si>
  <si>
    <t xml:space="preserve">CF_39_5_F2WY</t>
  </si>
  <si>
    <t xml:space="preserve">CF_27_7_F2YW</t>
  </si>
  <si>
    <t xml:space="preserve">CF_15_4_F2WY</t>
  </si>
  <si>
    <t xml:space="preserve">OPN_9_18_F2WY</t>
  </si>
  <si>
    <t xml:space="preserve">LM_27_L_POOL</t>
  </si>
  <si>
    <t xml:space="preserve">LM_29_19_F2YW</t>
  </si>
  <si>
    <t xml:space="preserve">LM_29_4_F2WY</t>
  </si>
  <si>
    <t xml:space="preserve">OPN_11_18_F2WY</t>
  </si>
  <si>
    <t xml:space="preserve">LM_5_22_F2WY</t>
  </si>
  <si>
    <t xml:space="preserve">LM_15_5_F2WY</t>
  </si>
  <si>
    <t xml:space="preserve">OPN_29_G_POOL</t>
  </si>
  <si>
    <t xml:space="preserve">C-09072023</t>
  </si>
  <si>
    <t xml:space="preserve">SA504F</t>
  </si>
  <si>
    <t xml:space="preserve">OPN39_21_F2WY</t>
  </si>
  <si>
    <t xml:space="preserve">OPN_27_1_F2YW</t>
  </si>
  <si>
    <t xml:space="preserve">OPN_51_8_F2WY</t>
  </si>
  <si>
    <t xml:space="preserve">LM_29_L_POOL</t>
  </si>
  <si>
    <t xml:space="preserve">LM_235_11_F2WY</t>
  </si>
  <si>
    <t xml:space="preserve">CF_52_10_F2YW</t>
  </si>
  <si>
    <t xml:space="preserve">CF_25_5_F2WY</t>
  </si>
  <si>
    <t xml:space="preserve">LM_41_20_F2YW</t>
  </si>
  <si>
    <t xml:space="preserve">CF_33_1_F2WY</t>
  </si>
  <si>
    <t xml:space="preserve">OPN_37_L_POOL</t>
  </si>
  <si>
    <t xml:space="preserve">OPN_39_9_F2YW</t>
  </si>
  <si>
    <t xml:space="preserve">C-09092023</t>
  </si>
  <si>
    <t xml:space="preserve">SA505F</t>
  </si>
  <si>
    <t xml:space="preserve">OPN_27_18_F2YW</t>
  </si>
  <si>
    <t xml:space="preserve">CF_45_4_F2WY</t>
  </si>
  <si>
    <t xml:space="preserve">CF_9_5_F2WY</t>
  </si>
  <si>
    <t xml:space="preserve">OPN_5_3_F2YW</t>
  </si>
  <si>
    <t xml:space="preserve">OPN_39_11_F2WY</t>
  </si>
  <si>
    <t xml:space="preserve">CF_19_7_F2YW</t>
  </si>
  <si>
    <t xml:space="preserve">CF_15_5_F2WY</t>
  </si>
  <si>
    <t xml:space="preserve">CF_35_12_F2YW</t>
  </si>
  <si>
    <t xml:space="preserve">OPN_39_20_F2YW</t>
  </si>
  <si>
    <t xml:space="preserve">CF_9_12_F2YW</t>
  </si>
  <si>
    <t xml:space="preserve">CF_49_10_F2YW</t>
  </si>
  <si>
    <t xml:space="preserve">C-09102023</t>
  </si>
  <si>
    <t xml:space="preserve">SA506F</t>
  </si>
  <si>
    <t xml:space="preserve">CF_11_8_F2YW</t>
  </si>
  <si>
    <t xml:space="preserve">LM_43_23_F2WY</t>
  </si>
  <si>
    <t xml:space="preserve">CF_9_10_F2YW</t>
  </si>
  <si>
    <t xml:space="preserve">LM_39_G_POOL</t>
  </si>
  <si>
    <t xml:space="preserve">CF_51_8_F2YW</t>
  </si>
  <si>
    <t xml:space="preserve">CF_9_3_F2WY</t>
  </si>
  <si>
    <t xml:space="preserve">OPN_15_10_F2WY</t>
  </si>
  <si>
    <t xml:space="preserve">OPN_31_5_F2YW</t>
  </si>
  <si>
    <t xml:space="preserve">OPN_5_24_F2YW</t>
  </si>
  <si>
    <t xml:space="preserve">OPN_49_24_F2WY</t>
  </si>
  <si>
    <t xml:space="preserve">CF_15_L_POOL</t>
  </si>
  <si>
    <t xml:space="preserve">C-09162023</t>
  </si>
  <si>
    <t xml:space="preserve">SA507F</t>
  </si>
  <si>
    <t xml:space="preserve">OPN_29_13_F2WY</t>
  </si>
  <si>
    <t xml:space="preserve">OPN_29_15_F2WY</t>
  </si>
  <si>
    <t xml:space="preserve">OPN_25_4_F2WY</t>
  </si>
  <si>
    <t xml:space="preserve">OPN_49_G_POOL</t>
  </si>
  <si>
    <t xml:space="preserve">LM_25_1_F2WY</t>
  </si>
  <si>
    <t xml:space="preserve">CF_19_2_F2WY</t>
  </si>
  <si>
    <t xml:space="preserve">LM_49_8_F2YW</t>
  </si>
  <si>
    <t xml:space="preserve">CF_39_11_F2YW</t>
  </si>
  <si>
    <t xml:space="preserve">CG_19_8_F2YW</t>
  </si>
  <si>
    <t xml:space="preserve">LM_17_4_F2WY</t>
  </si>
  <si>
    <t xml:space="preserve">LM_13_17_F2YW</t>
  </si>
  <si>
    <t xml:space="preserve">P3PCR1NEG</t>
  </si>
  <si>
    <t xml:space="preserve">SA508F</t>
  </si>
  <si>
    <t xml:space="preserve">CF_47_1_F2WY</t>
  </si>
  <si>
    <t xml:space="preserve">OPN_51_2_F2YW</t>
  </si>
  <si>
    <t xml:space="preserve">OPN_51_22_F2WY</t>
  </si>
  <si>
    <t xml:space="preserve">CF_37_G_POOL</t>
  </si>
  <si>
    <t xml:space="preserve">OPN_53_5_F2WY</t>
  </si>
  <si>
    <t xml:space="preserve">CF_21_9_F2YW</t>
  </si>
  <si>
    <t xml:space="preserve">OPN_39_12_F2WY</t>
  </si>
  <si>
    <t xml:space="preserve">OPN_9_G_POOL</t>
  </si>
  <si>
    <t xml:space="preserve">CF_35_4_F2WY</t>
  </si>
  <si>
    <t xml:space="preserve">LM_7_4_F2YW</t>
  </si>
  <si>
    <t xml:space="preserve">CF_35_9_F2YW</t>
  </si>
  <si>
    <t xml:space="preserve">P3PCR2NEG</t>
  </si>
  <si>
    <t xml:space="preserve">PCR2_PLATE2</t>
  </si>
  <si>
    <t xml:space="preserve">SB701R</t>
  </si>
  <si>
    <t xml:space="preserve">SB702R</t>
  </si>
  <si>
    <t xml:space="preserve">SB703R</t>
  </si>
  <si>
    <t xml:space="preserve">SB704R</t>
  </si>
  <si>
    <t xml:space="preserve">SB705R</t>
  </si>
  <si>
    <t xml:space="preserve">SB706R</t>
  </si>
  <si>
    <t xml:space="preserve">SB707R</t>
  </si>
  <si>
    <t xml:space="preserve">SB708R</t>
  </si>
  <si>
    <t xml:space="preserve">SA709R</t>
  </si>
  <si>
    <t xml:space="preserve">SA710R</t>
  </si>
  <si>
    <t xml:space="preserve">SA711R</t>
  </si>
  <si>
    <t xml:space="preserve">SA712R</t>
  </si>
  <si>
    <t xml:space="preserve">OPN_31_17_F2YW</t>
  </si>
  <si>
    <t xml:space="preserve">OPN_11_6_F2WY</t>
  </si>
  <si>
    <t xml:space="preserve">OPN_23_17_F2WY</t>
  </si>
  <si>
    <t xml:space="preserve">LM_15_L_POOL</t>
  </si>
  <si>
    <t xml:space="preserve">OPN_29_20_F2WY</t>
  </si>
  <si>
    <t xml:space="preserve">OPN_13_3_F2WY</t>
  </si>
  <si>
    <t xml:space="preserve">OPN_15_23_F2WY</t>
  </si>
  <si>
    <t xml:space="preserve">LM_39_17_F2WY</t>
  </si>
  <si>
    <t xml:space="preserve">LM_25_17_F2WY</t>
  </si>
  <si>
    <t xml:space="preserve">LM_29_24_F2WY</t>
  </si>
  <si>
    <t xml:space="preserve">OPN_11_5_F2YW</t>
  </si>
  <si>
    <t xml:space="preserve">C-08262023</t>
  </si>
  <si>
    <t xml:space="preserve">OPN_31_L_POOL</t>
  </si>
  <si>
    <t xml:space="preserve">OPN_9_5_F2WY</t>
  </si>
  <si>
    <t xml:space="preserve">LM_35_4_F2WY</t>
  </si>
  <si>
    <t xml:space="preserve">LM_53_7_F2YW</t>
  </si>
  <si>
    <t xml:space="preserve">OPN_19_23_F2WY</t>
  </si>
  <si>
    <t xml:space="preserve">CF_7_1_F2WY</t>
  </si>
  <si>
    <t xml:space="preserve">LM_35_20_F2YW</t>
  </si>
  <si>
    <t xml:space="preserve">CF_13_8_F2YW</t>
  </si>
  <si>
    <t xml:space="preserve">LM_39_22_F2WY</t>
  </si>
  <si>
    <t xml:space="preserve">CF_19_G_POOL</t>
  </si>
  <si>
    <t xml:space="preserve">OPN_5_7_F2WY</t>
  </si>
  <si>
    <t xml:space="preserve">C-08242023</t>
  </si>
  <si>
    <t xml:space="preserve">OPN_15_6_F2WY</t>
  </si>
  <si>
    <t xml:space="preserve">CF_9_G_POOL</t>
  </si>
  <si>
    <t xml:space="preserve">LM_33_22_F2WY</t>
  </si>
  <si>
    <t xml:space="preserve">CF_15_G_POOL</t>
  </si>
  <si>
    <t xml:space="preserve">OPN_23_16_F2YW</t>
  </si>
  <si>
    <t xml:space="preserve">OPN_9_1_F2WY</t>
  </si>
  <si>
    <t xml:space="preserve">OPN_53_23_F2WY</t>
  </si>
  <si>
    <t xml:space="preserve">LM_41_18_F2YW</t>
  </si>
  <si>
    <t xml:space="preserve">LM_21_5_F2WY</t>
  </si>
  <si>
    <t xml:space="preserve">OPN_27_24_F2YW</t>
  </si>
  <si>
    <t xml:space="preserve">LM_21_13_F2YW</t>
  </si>
  <si>
    <t xml:space="preserve">OPN_25_7_F2YW</t>
  </si>
  <si>
    <t xml:space="preserve">LM_53_23_F2WY</t>
  </si>
  <si>
    <t xml:space="preserve">OPN_53_13_F2YW</t>
  </si>
  <si>
    <t xml:space="preserve">LM_53_11_F2WY</t>
  </si>
  <si>
    <t xml:space="preserve">OPN_27_15_F2YW</t>
  </si>
  <si>
    <t xml:space="preserve">CF_7_L_POOL</t>
  </si>
  <si>
    <t xml:space="preserve">OPN_49_19_F2WY</t>
  </si>
  <si>
    <t xml:space="preserve">LM_49_6_F2YW</t>
  </si>
  <si>
    <t xml:space="preserve">LM_39_2_F2WY</t>
  </si>
  <si>
    <t xml:space="preserve">OPN_7_4_F2WY</t>
  </si>
  <si>
    <t xml:space="preserve">OPN_17_11_F2YW</t>
  </si>
  <si>
    <t xml:space="preserve">C-08012023</t>
  </si>
  <si>
    <t xml:space="preserve">OPN_19_8_F2YW</t>
  </si>
  <si>
    <t xml:space="preserve">LM_11_14_F2YW</t>
  </si>
  <si>
    <t xml:space="preserve">LM_17_L_POOL</t>
  </si>
  <si>
    <t xml:space="preserve">LM_53_21_F2YW</t>
  </si>
  <si>
    <t xml:space="preserve">CF_21_11_F2YW</t>
  </si>
  <si>
    <t xml:space="preserve">OPN_53_10_F2YW</t>
  </si>
  <si>
    <t xml:space="preserve">LM_21_3_F2YW</t>
  </si>
  <si>
    <t xml:space="preserve">OPN_5_8_F2YW</t>
  </si>
  <si>
    <t xml:space="preserve">LM_21_15_F2YW</t>
  </si>
  <si>
    <t xml:space="preserve">OPN_17_1_F2YW</t>
  </si>
  <si>
    <t xml:space="preserve">CF_13_L_POOL</t>
  </si>
  <si>
    <t xml:space="preserve">C-08312023</t>
  </si>
  <si>
    <t xml:space="preserve">OPN_13_18_F2YW</t>
  </si>
  <si>
    <t xml:space="preserve">LM_25_14_F2WY</t>
  </si>
  <si>
    <t xml:space="preserve">LM_31_5_F2YW</t>
  </si>
  <si>
    <t xml:space="preserve">LM_53_14_F2WY</t>
  </si>
  <si>
    <t xml:space="preserve">OPN_17_10_F2WY</t>
  </si>
  <si>
    <t xml:space="preserve">OPN_17_5_F2YW</t>
  </si>
  <si>
    <t xml:space="preserve">OPN_13_8_F2WY</t>
  </si>
  <si>
    <t xml:space="preserve">OPN_19_7_F2WY</t>
  </si>
  <si>
    <t xml:space="preserve">CF_21_10_F2YW</t>
  </si>
  <si>
    <t xml:space="preserve">OPN_13_24_F2YW</t>
  </si>
  <si>
    <t xml:space="preserve">OPN_9_24_F2YW</t>
  </si>
  <si>
    <t xml:space="preserve">C-08292023</t>
  </si>
  <si>
    <t xml:space="preserve">OPN_7_15_F2YW</t>
  </si>
  <si>
    <t xml:space="preserve">LM_31_18_F2YW</t>
  </si>
  <si>
    <t xml:space="preserve">LM_11_10_F2WY</t>
  </si>
  <si>
    <t xml:space="preserve">LM_53_24_F2YW</t>
  </si>
  <si>
    <t xml:space="preserve">OPN_29_16_F2WY</t>
  </si>
  <si>
    <t xml:space="preserve">OPN_49_18_F2YW</t>
  </si>
  <si>
    <t xml:space="preserve">OPN_25_9_F2WY</t>
  </si>
  <si>
    <t xml:space="preserve">CF_39_8_F2YW</t>
  </si>
  <si>
    <t xml:space="preserve">CF_15_9_F2YW</t>
  </si>
  <si>
    <t xml:space="preserve">OPN_13_6_F2YW</t>
  </si>
  <si>
    <t xml:space="preserve">LM_41_5_F2WY</t>
  </si>
  <si>
    <t xml:space="preserve">P2PCR1NEG</t>
  </si>
  <si>
    <t xml:space="preserve">OPN_25_23_F2WY</t>
  </si>
  <si>
    <t xml:space="preserve">LM_51_18_F2YW</t>
  </si>
  <si>
    <t xml:space="preserve">OPN_11_4_F2WY</t>
  </si>
  <si>
    <t xml:space="preserve">OPN_35_13_F2WY</t>
  </si>
  <si>
    <t xml:space="preserve">CF_31_G_POOL</t>
  </si>
  <si>
    <t xml:space="preserve">OPN_25_L_POOL</t>
  </si>
  <si>
    <t xml:space="preserve">OPN_7_L_POOL</t>
  </si>
  <si>
    <t xml:space="preserve">LM_21_4_F2YW</t>
  </si>
  <si>
    <t xml:space="preserve">LM_41_22_F2YW</t>
  </si>
  <si>
    <t xml:space="preserve">OPN_23_24_F2WY</t>
  </si>
  <si>
    <t xml:space="preserve">OPN_15_G-POOL</t>
  </si>
  <si>
    <t xml:space="preserve">P2PCR2NEG</t>
  </si>
  <si>
    <t xml:space="preserve">PCR2_PLATE1</t>
  </si>
  <si>
    <t xml:space="preserve">OPN_53_7_F2WY</t>
  </si>
  <si>
    <t xml:space="preserve">OPN_11_15_F2WY</t>
  </si>
  <si>
    <t xml:space="preserve">CF_5_1_F2WY</t>
  </si>
  <si>
    <t xml:space="preserve">CF_11_12_F2YW</t>
  </si>
  <si>
    <t xml:space="preserve">CF_5_3_F2WY</t>
  </si>
  <si>
    <t xml:space="preserve">LM_47_6_F2YW</t>
  </si>
  <si>
    <t xml:space="preserve">CF_27_G_POOL</t>
  </si>
  <si>
    <t xml:space="preserve">OPN_33_4_F2WY</t>
  </si>
  <si>
    <t xml:space="preserve">LM_35_L_POOL</t>
  </si>
  <si>
    <t xml:space="preserve">OPN_13_23_F2WY</t>
  </si>
  <si>
    <t xml:space="preserve">LM_11_G_POOL</t>
  </si>
  <si>
    <t xml:space="preserve">C-7022023</t>
  </si>
  <si>
    <t xml:space="preserve">OPN_27_7_F2WY</t>
  </si>
  <si>
    <t xml:space="preserve">CF_5_5_F2WY</t>
  </si>
  <si>
    <t xml:space="preserve">CF_23_L_POOL</t>
  </si>
  <si>
    <t xml:space="preserve">CF_49_L_POOL</t>
  </si>
  <si>
    <t xml:space="preserve">CF_49_11_F2YW</t>
  </si>
  <si>
    <t xml:space="preserve">CF_47_4_F2WY</t>
  </si>
  <si>
    <t xml:space="preserve">LM_11_18_F2YW</t>
  </si>
  <si>
    <t xml:space="preserve">LM_19_G_POOL</t>
  </si>
  <si>
    <t xml:space="preserve">OPN_19_4_F2YW</t>
  </si>
  <si>
    <t xml:space="preserve">OPN_51_7_F2WY</t>
  </si>
  <si>
    <t xml:space="preserve">LM_5_G_POOL</t>
  </si>
  <si>
    <t xml:space="preserve">C-8042023</t>
  </si>
  <si>
    <t xml:space="preserve">OPN_11_22_F2YW</t>
  </si>
  <si>
    <t xml:space="preserve">CF_27_L_POOL</t>
  </si>
  <si>
    <t xml:space="preserve">CF_17_12_F2YW</t>
  </si>
  <si>
    <t xml:space="preserve">OPN_53_L_POOL</t>
  </si>
  <si>
    <t xml:space="preserve">LM_19_L_POOL</t>
  </si>
  <si>
    <t xml:space="preserve">CF_37_4_F2WY</t>
  </si>
  <si>
    <t xml:space="preserve">CF_53_G_POOL</t>
  </si>
  <si>
    <t xml:space="preserve">OPN_7_8_F2WY</t>
  </si>
  <si>
    <t xml:space="preserve">OPN_19_14_F2WY</t>
  </si>
  <si>
    <t xml:space="preserve">OPN_17_13_F2WY</t>
  </si>
  <si>
    <t xml:space="preserve">OPN_7_24_F2WY</t>
  </si>
  <si>
    <t xml:space="preserve">C-8052023</t>
  </si>
  <si>
    <t xml:space="preserve">CF_35_G_POOL</t>
  </si>
  <si>
    <t xml:space="preserve">LM_47_10_F2YW</t>
  </si>
  <si>
    <t xml:space="preserve">CF_17_1_F2WY</t>
  </si>
  <si>
    <t xml:space="preserve">OPN_53_14_F2YW</t>
  </si>
  <si>
    <t xml:space="preserve">OPN_21_9_F2YW</t>
  </si>
  <si>
    <t xml:space="preserve">LM_31_20_F2WY</t>
  </si>
  <si>
    <t xml:space="preserve">OPN_7_18_F2WY</t>
  </si>
  <si>
    <t xml:space="preserve">OPN_13_22_F2YW</t>
  </si>
  <si>
    <t xml:space="preserve">OPN_51_18_F2YW</t>
  </si>
  <si>
    <t xml:space="preserve">OPN_49_23_F2YW</t>
  </si>
  <si>
    <t xml:space="preserve">C-8172023</t>
  </si>
  <si>
    <t xml:space="preserve">CF_11_G_POOL</t>
  </si>
  <si>
    <t xml:space="preserve">CF_11_5_F2WY</t>
  </si>
  <si>
    <t xml:space="preserve">OPN_13_19_F2WY</t>
  </si>
  <si>
    <t xml:space="preserve">CF_5_11_F2YW</t>
  </si>
  <si>
    <t xml:space="preserve">CF_9_L_POOL</t>
  </si>
  <si>
    <t xml:space="preserve">LM_25_24_F2WY</t>
  </si>
  <si>
    <t xml:space="preserve">CF_51_G_POOL</t>
  </si>
  <si>
    <t xml:space="preserve">OPN_21_L_POOL</t>
  </si>
  <si>
    <t xml:space="preserve">OPN_49_15_F2YW</t>
  </si>
  <si>
    <t xml:space="preserve">OPN_5_1_F2WY</t>
  </si>
  <si>
    <t xml:space="preserve">LM_25_7_F2YW</t>
  </si>
  <si>
    <t xml:space="preserve">C-8102023</t>
  </si>
  <si>
    <t xml:space="preserve">OPN_35_18_F2WY</t>
  </si>
  <si>
    <t xml:space="preserve">CF_39_G_POOL</t>
  </si>
  <si>
    <t xml:space="preserve">CF_5_4_F2WY</t>
  </si>
  <si>
    <t xml:space="preserve">OPN_23_6_F2YW</t>
  </si>
  <si>
    <t xml:space="preserve">LM_15_G_POOL</t>
  </si>
  <si>
    <t xml:space="preserve">CF_11_4_F2WY</t>
  </si>
  <si>
    <t xml:space="preserve">CF_11_10_F2YW</t>
  </si>
  <si>
    <t xml:space="preserve">OPN_9_L_POOL</t>
  </si>
  <si>
    <t xml:space="preserve">OPN_35_17_F2YW</t>
  </si>
  <si>
    <t xml:space="preserve">LM_23_11_F2YW</t>
  </si>
  <si>
    <t xml:space="preserve">LM_53_22_F2YW</t>
  </si>
  <si>
    <t xml:space="preserve">C-8192023</t>
  </si>
  <si>
    <t xml:space="preserve">CF_5_6_F2WY</t>
  </si>
  <si>
    <t xml:space="preserve">CF_49_8_F2YW</t>
  </si>
  <si>
    <t xml:space="preserve">CF_27_8_F2YW</t>
  </si>
  <si>
    <t xml:space="preserve">CF_21_2_F2WY</t>
  </si>
  <si>
    <t xml:space="preserve">CF_35_8_F2YW</t>
  </si>
  <si>
    <t xml:space="preserve">CF_49_9_F2YW</t>
  </si>
  <si>
    <t xml:space="preserve">CF_7_6_F2WY</t>
  </si>
  <si>
    <t xml:space="preserve">OPN_19_20_F2YW</t>
  </si>
  <si>
    <t xml:space="preserve">OPN_5_L_POOL</t>
  </si>
  <si>
    <t xml:space="preserve">LM_9_L_POOL</t>
  </si>
  <si>
    <t xml:space="preserve">C-8222023</t>
  </si>
  <si>
    <t xml:space="preserve">P1PCR1NEG</t>
  </si>
  <si>
    <t xml:space="preserve">OPN_51_6_F2WY</t>
  </si>
  <si>
    <t xml:space="preserve">OPN_53_3_F2WY</t>
  </si>
  <si>
    <t xml:space="preserve">CF_11_L_POOL</t>
  </si>
  <si>
    <t xml:space="preserve">OPN_13_1_F2WY</t>
  </si>
  <si>
    <t xml:space="preserve">CF_5_L_POOL</t>
  </si>
  <si>
    <t xml:space="preserve">CF_27_2_F2WY</t>
  </si>
  <si>
    <t xml:space="preserve">CF_49_2_F2WY</t>
  </si>
  <si>
    <t xml:space="preserve">OPN_23_20_F2WY</t>
  </si>
  <si>
    <t xml:space="preserve">LM_53_20_F2YW</t>
  </si>
  <si>
    <t xml:space="preserve">OPN_7_12_F2YW</t>
  </si>
  <si>
    <t xml:space="preserve">C-8252023</t>
  </si>
  <si>
    <t xml:space="preserve">P1PCR2NEG</t>
  </si>
  <si>
    <t xml:space="preserve">PCR2_plate</t>
  </si>
  <si>
    <t xml:space="preserve">PCR2_plate_position</t>
  </si>
  <si>
    <t xml:space="preserve">Sample_ID</t>
  </si>
  <si>
    <t xml:space="preserve">i7 index (reverse)</t>
  </si>
  <si>
    <t xml:space="preserve">i5 index (forward)</t>
  </si>
  <si>
    <t xml:space="preserve">i7_seq_forward_orientation</t>
  </si>
  <si>
    <t xml:space="preserve">i5_seq_forward_orientation</t>
  </si>
  <si>
    <t xml:space="preserve">Combined_Index</t>
  </si>
  <si>
    <t xml:space="preserve">Duplicate Ind Check</t>
  </si>
  <si>
    <t xml:space="preserve">P1</t>
  </si>
  <si>
    <t xml:space="preserve">P1_A1</t>
  </si>
  <si>
    <t xml:space="preserve">P1_B1</t>
  </si>
  <si>
    <t xml:space="preserve">P1_C1</t>
  </si>
  <si>
    <t xml:space="preserve">P1_D1</t>
  </si>
  <si>
    <t xml:space="preserve">P1_E1</t>
  </si>
  <si>
    <t xml:space="preserve">P1_F1</t>
  </si>
  <si>
    <t xml:space="preserve">P1_G1</t>
  </si>
  <si>
    <t xml:space="preserve">P1_H1</t>
  </si>
  <si>
    <t xml:space="preserve">P1_A2</t>
  </si>
  <si>
    <t xml:space="preserve">P1_B2</t>
  </si>
  <si>
    <t xml:space="preserve">P1_C2</t>
  </si>
  <si>
    <t xml:space="preserve">P1_D2</t>
  </si>
  <si>
    <t xml:space="preserve">P1_E2</t>
  </si>
  <si>
    <t xml:space="preserve">P1_F2</t>
  </si>
  <si>
    <t xml:space="preserve">P1_G2</t>
  </si>
  <si>
    <t xml:space="preserve">P1_H2</t>
  </si>
  <si>
    <t xml:space="preserve">P1_A3</t>
  </si>
  <si>
    <t xml:space="preserve">P1_B3</t>
  </si>
  <si>
    <t xml:space="preserve">P1_C3</t>
  </si>
  <si>
    <t xml:space="preserve">P1_D3</t>
  </si>
  <si>
    <t xml:space="preserve">P1_E3</t>
  </si>
  <si>
    <t xml:space="preserve">P1_F3</t>
  </si>
  <si>
    <t xml:space="preserve">P1_G3</t>
  </si>
  <si>
    <t xml:space="preserve">P1_H3</t>
  </si>
  <si>
    <t xml:space="preserve">P1_A4</t>
  </si>
  <si>
    <t xml:space="preserve">P1_B4</t>
  </si>
  <si>
    <t xml:space="preserve">P1_C4</t>
  </si>
  <si>
    <t xml:space="preserve">P1_D4</t>
  </si>
  <si>
    <t xml:space="preserve">P1_E4</t>
  </si>
  <si>
    <t xml:space="preserve">P1_F4</t>
  </si>
  <si>
    <t xml:space="preserve">P1_G4</t>
  </si>
  <si>
    <t xml:space="preserve">P1_H4</t>
  </si>
  <si>
    <t xml:space="preserve">P1_A5</t>
  </si>
  <si>
    <t xml:space="preserve">P1_B5</t>
  </si>
  <si>
    <t xml:space="preserve">P1_C5</t>
  </si>
  <si>
    <t xml:space="preserve">P1_D5</t>
  </si>
  <si>
    <t xml:space="preserve">P1_E5</t>
  </si>
  <si>
    <t xml:space="preserve">P1_F5</t>
  </si>
  <si>
    <t xml:space="preserve">P1_G5</t>
  </si>
  <si>
    <t xml:space="preserve">P1_H5</t>
  </si>
  <si>
    <t xml:space="preserve">P1_A6</t>
  </si>
  <si>
    <t xml:space="preserve">P1_B6</t>
  </si>
  <si>
    <t xml:space="preserve">P1_C6</t>
  </si>
  <si>
    <t xml:space="preserve">P1_D6</t>
  </si>
  <si>
    <t xml:space="preserve">P1_E6</t>
  </si>
  <si>
    <t xml:space="preserve">P1_F6</t>
  </si>
  <si>
    <t xml:space="preserve">P1_G6</t>
  </si>
  <si>
    <t xml:space="preserve">P1_H6</t>
  </si>
  <si>
    <t xml:space="preserve">P1_A7</t>
  </si>
  <si>
    <t xml:space="preserve">P1_B7</t>
  </si>
  <si>
    <t xml:space="preserve">P1_C7</t>
  </si>
  <si>
    <t xml:space="preserve">P1_D7</t>
  </si>
  <si>
    <t xml:space="preserve">P1_E7</t>
  </si>
  <si>
    <t xml:space="preserve">P1_F7</t>
  </si>
  <si>
    <t xml:space="preserve">P1_G7</t>
  </si>
  <si>
    <t xml:space="preserve">P1_H7</t>
  </si>
  <si>
    <t xml:space="preserve">P1_A8</t>
  </si>
  <si>
    <t xml:space="preserve">P1_B8</t>
  </si>
  <si>
    <t xml:space="preserve">P1_C8</t>
  </si>
  <si>
    <t xml:space="preserve">P1_D8</t>
  </si>
  <si>
    <t xml:space="preserve">P1_E8</t>
  </si>
  <si>
    <t xml:space="preserve">P1_F8</t>
  </si>
  <si>
    <t xml:space="preserve">P1_G8</t>
  </si>
  <si>
    <t xml:space="preserve">P1_H8</t>
  </si>
  <si>
    <t xml:space="preserve">P1_A9</t>
  </si>
  <si>
    <t xml:space="preserve">P1_B9</t>
  </si>
  <si>
    <t xml:space="preserve">P1_C9</t>
  </si>
  <si>
    <t xml:space="preserve">P1_D9</t>
  </si>
  <si>
    <t xml:space="preserve">P1_E9</t>
  </si>
  <si>
    <t xml:space="preserve">P1_F9</t>
  </si>
  <si>
    <t xml:space="preserve">P1_G9</t>
  </si>
  <si>
    <t xml:space="preserve">P1_H9</t>
  </si>
  <si>
    <t xml:space="preserve">P1_A10</t>
  </si>
  <si>
    <t xml:space="preserve">P1_B10</t>
  </si>
  <si>
    <t xml:space="preserve">P1_C10</t>
  </si>
  <si>
    <t xml:space="preserve">P1_D10</t>
  </si>
  <si>
    <t xml:space="preserve">P1_E10</t>
  </si>
  <si>
    <t xml:space="preserve">P1_F10</t>
  </si>
  <si>
    <t xml:space="preserve">P1_G10</t>
  </si>
  <si>
    <t xml:space="preserve">P1_H10</t>
  </si>
  <si>
    <t xml:space="preserve">P1_A11</t>
  </si>
  <si>
    <t xml:space="preserve">P1_B11</t>
  </si>
  <si>
    <t xml:space="preserve">P1_C11</t>
  </si>
  <si>
    <t xml:space="preserve">P1_D11</t>
  </si>
  <si>
    <t xml:space="preserve">P1_E11</t>
  </si>
  <si>
    <t xml:space="preserve">P1_F11</t>
  </si>
  <si>
    <t xml:space="preserve">P1_G11</t>
  </si>
  <si>
    <t xml:space="preserve">P1_H11</t>
  </si>
  <si>
    <t xml:space="preserve">P1_A12</t>
  </si>
  <si>
    <t xml:space="preserve">P1_B12</t>
  </si>
  <si>
    <t xml:space="preserve">P1_C12</t>
  </si>
  <si>
    <t xml:space="preserve">P1_D12</t>
  </si>
  <si>
    <t xml:space="preserve">P1_E12</t>
  </si>
  <si>
    <t xml:space="preserve">P1_F12</t>
  </si>
  <si>
    <t xml:space="preserve">P1_G12</t>
  </si>
  <si>
    <t xml:space="preserve">P1_H12</t>
  </si>
  <si>
    <t xml:space="preserve">P2</t>
  </si>
  <si>
    <t xml:space="preserve">P2_A1</t>
  </si>
  <si>
    <t xml:space="preserve">P2_B1</t>
  </si>
  <si>
    <t xml:space="preserve">P2_C1</t>
  </si>
  <si>
    <t xml:space="preserve">P2_D1</t>
  </si>
  <si>
    <t xml:space="preserve">P2_E1</t>
  </si>
  <si>
    <t xml:space="preserve">P2_F1</t>
  </si>
  <si>
    <t xml:space="preserve">P2_G1</t>
  </si>
  <si>
    <t xml:space="preserve">P2_H1</t>
  </si>
  <si>
    <t xml:space="preserve">P2_A2</t>
  </si>
  <si>
    <t xml:space="preserve">P2_B2</t>
  </si>
  <si>
    <t xml:space="preserve">P2_C2</t>
  </si>
  <si>
    <t xml:space="preserve">P2_D2</t>
  </si>
  <si>
    <t xml:space="preserve">P2_E2</t>
  </si>
  <si>
    <t xml:space="preserve">P2_F2</t>
  </si>
  <si>
    <t xml:space="preserve">P2_G2</t>
  </si>
  <si>
    <t xml:space="preserve">P2_H2</t>
  </si>
  <si>
    <t xml:space="preserve">P2_A3</t>
  </si>
  <si>
    <t xml:space="preserve">P2_B3</t>
  </si>
  <si>
    <t xml:space="preserve">P2_C3</t>
  </si>
  <si>
    <t xml:space="preserve">P2_D3</t>
  </si>
  <si>
    <t xml:space="preserve">P2_E3</t>
  </si>
  <si>
    <t xml:space="preserve">P2_F3</t>
  </si>
  <si>
    <t xml:space="preserve">P2_G3</t>
  </si>
  <si>
    <t xml:space="preserve">P2_H3</t>
  </si>
  <si>
    <t xml:space="preserve">P2_A4</t>
  </si>
  <si>
    <t xml:space="preserve">P2_B4</t>
  </si>
  <si>
    <t xml:space="preserve">P2_C4</t>
  </si>
  <si>
    <t xml:space="preserve">P2_D4</t>
  </si>
  <si>
    <t xml:space="preserve">P2_E4</t>
  </si>
  <si>
    <t xml:space="preserve">P2_F4</t>
  </si>
  <si>
    <t xml:space="preserve">P2_G4</t>
  </si>
  <si>
    <t xml:space="preserve">P2_H4</t>
  </si>
  <si>
    <t xml:space="preserve">P2_A5</t>
  </si>
  <si>
    <t xml:space="preserve">P2_B5</t>
  </si>
  <si>
    <t xml:space="preserve">P2_C5</t>
  </si>
  <si>
    <t xml:space="preserve">P2_D5</t>
  </si>
  <si>
    <t xml:space="preserve">P2_E5</t>
  </si>
  <si>
    <t xml:space="preserve">P2_F5</t>
  </si>
  <si>
    <t xml:space="preserve">P2_G5</t>
  </si>
  <si>
    <t xml:space="preserve">P2_H5</t>
  </si>
  <si>
    <t xml:space="preserve">P2_A6</t>
  </si>
  <si>
    <t xml:space="preserve">P2_B6</t>
  </si>
  <si>
    <t xml:space="preserve">P2_C6</t>
  </si>
  <si>
    <t xml:space="preserve">P2_D6</t>
  </si>
  <si>
    <t xml:space="preserve">P2_E6</t>
  </si>
  <si>
    <t xml:space="preserve">P2_F6</t>
  </si>
  <si>
    <t xml:space="preserve">P2_G6</t>
  </si>
  <si>
    <t xml:space="preserve">P2_H6</t>
  </si>
  <si>
    <t xml:space="preserve">P2_A7</t>
  </si>
  <si>
    <t xml:space="preserve">P2_B7</t>
  </si>
  <si>
    <t xml:space="preserve">P2_C7</t>
  </si>
  <si>
    <t xml:space="preserve">P2_D7</t>
  </si>
  <si>
    <t xml:space="preserve">P2_E7</t>
  </si>
  <si>
    <t xml:space="preserve">P2_F7</t>
  </si>
  <si>
    <t xml:space="preserve">P2_G7</t>
  </si>
  <si>
    <t xml:space="preserve">P2_H7</t>
  </si>
  <si>
    <t xml:space="preserve">P2_A8</t>
  </si>
  <si>
    <t xml:space="preserve">P2_B8</t>
  </si>
  <si>
    <t xml:space="preserve">P2_C8</t>
  </si>
  <si>
    <t xml:space="preserve">P2_D8</t>
  </si>
  <si>
    <t xml:space="preserve">P2_E8</t>
  </si>
  <si>
    <t xml:space="preserve">P2_F8</t>
  </si>
  <si>
    <t xml:space="preserve">P2_G8</t>
  </si>
  <si>
    <t xml:space="preserve">P2_H8</t>
  </si>
  <si>
    <t xml:space="preserve">P2_A9</t>
  </si>
  <si>
    <t xml:space="preserve">P2_B9</t>
  </si>
  <si>
    <t xml:space="preserve">P2_C9</t>
  </si>
  <si>
    <t xml:space="preserve">P2_D9</t>
  </si>
  <si>
    <t xml:space="preserve">P2_E9</t>
  </si>
  <si>
    <t xml:space="preserve">P2_F9</t>
  </si>
  <si>
    <t xml:space="preserve">P2_G9</t>
  </si>
  <si>
    <t xml:space="preserve">P2_H9</t>
  </si>
  <si>
    <t xml:space="preserve">P2_A10</t>
  </si>
  <si>
    <t xml:space="preserve">P2_B10</t>
  </si>
  <si>
    <t xml:space="preserve">P2_C10</t>
  </si>
  <si>
    <t xml:space="preserve">P2_D10</t>
  </si>
  <si>
    <t xml:space="preserve">P2_E10</t>
  </si>
  <si>
    <t xml:space="preserve">P2_F10</t>
  </si>
  <si>
    <t xml:space="preserve">P2_G10</t>
  </si>
  <si>
    <t xml:space="preserve">P2_H10</t>
  </si>
  <si>
    <t xml:space="preserve">P2_A11</t>
  </si>
  <si>
    <t xml:space="preserve">P2_B11</t>
  </si>
  <si>
    <t xml:space="preserve">P2_C11</t>
  </si>
  <si>
    <t xml:space="preserve">P2_D11</t>
  </si>
  <si>
    <t xml:space="preserve">P2_E11</t>
  </si>
  <si>
    <t xml:space="preserve">P2_F11</t>
  </si>
  <si>
    <t xml:space="preserve">P2_G11</t>
  </si>
  <si>
    <t xml:space="preserve">P2_H11</t>
  </si>
  <si>
    <t xml:space="preserve">P2_A12</t>
  </si>
  <si>
    <t xml:space="preserve">P2_B12</t>
  </si>
  <si>
    <t xml:space="preserve">P2_C12</t>
  </si>
  <si>
    <t xml:space="preserve">P2_D12</t>
  </si>
  <si>
    <t xml:space="preserve">P2_E12</t>
  </si>
  <si>
    <t xml:space="preserve">P2_F12</t>
  </si>
  <si>
    <t xml:space="preserve">P2_G12</t>
  </si>
  <si>
    <t xml:space="preserve">P2_H12</t>
  </si>
  <si>
    <t xml:space="preserve">P3</t>
  </si>
  <si>
    <t xml:space="preserve">P3_A1</t>
  </si>
  <si>
    <t xml:space="preserve">P3_B1</t>
  </si>
  <si>
    <t xml:space="preserve">P3_C1</t>
  </si>
  <si>
    <t xml:space="preserve">P3_D1</t>
  </si>
  <si>
    <t xml:space="preserve">P3_E1</t>
  </si>
  <si>
    <t xml:space="preserve">P3_F1</t>
  </si>
  <si>
    <t xml:space="preserve">P3_G1</t>
  </si>
  <si>
    <t xml:space="preserve">P3_H1</t>
  </si>
  <si>
    <t xml:space="preserve">CF_1_F2WY</t>
  </si>
  <si>
    <t xml:space="preserve">P3_A2</t>
  </si>
  <si>
    <t xml:space="preserve">P3_B2</t>
  </si>
  <si>
    <t xml:space="preserve">P3_C2</t>
  </si>
  <si>
    <t xml:space="preserve">P3_D2</t>
  </si>
  <si>
    <t xml:space="preserve">P3_E2</t>
  </si>
  <si>
    <t xml:space="preserve">P3_F2</t>
  </si>
  <si>
    <t xml:space="preserve">P3_G2</t>
  </si>
  <si>
    <t xml:space="preserve">P3_H2</t>
  </si>
  <si>
    <t xml:space="preserve">P3_A3</t>
  </si>
  <si>
    <t xml:space="preserve">P3_B3</t>
  </si>
  <si>
    <t xml:space="preserve">P3_C3</t>
  </si>
  <si>
    <t xml:space="preserve">P3_D3</t>
  </si>
  <si>
    <t xml:space="preserve">P3_E3</t>
  </si>
  <si>
    <t xml:space="preserve">P3_F3</t>
  </si>
  <si>
    <t xml:space="preserve">P3_G3</t>
  </si>
  <si>
    <t xml:space="preserve">P3_H3</t>
  </si>
  <si>
    <t xml:space="preserve">P3_A4</t>
  </si>
  <si>
    <t xml:space="preserve">P3_B4</t>
  </si>
  <si>
    <t xml:space="preserve">P3_C4</t>
  </si>
  <si>
    <t xml:space="preserve">P3_D4</t>
  </si>
  <si>
    <t xml:space="preserve">P3_E4</t>
  </si>
  <si>
    <t xml:space="preserve">P3_F4</t>
  </si>
  <si>
    <t xml:space="preserve">P3_G4</t>
  </si>
  <si>
    <t xml:space="preserve">P3_H4</t>
  </si>
  <si>
    <t xml:space="preserve">P3_A5</t>
  </si>
  <si>
    <t xml:space="preserve">P3_B5</t>
  </si>
  <si>
    <t xml:space="preserve">P3_C5</t>
  </si>
  <si>
    <t xml:space="preserve">P3_D5</t>
  </si>
  <si>
    <t xml:space="preserve">P3_E5</t>
  </si>
  <si>
    <t xml:space="preserve">P3_F5</t>
  </si>
  <si>
    <t xml:space="preserve">P3_G5</t>
  </si>
  <si>
    <t xml:space="preserve">P3_H5</t>
  </si>
  <si>
    <t xml:space="preserve">P3_A6</t>
  </si>
  <si>
    <t xml:space="preserve">P3_B6</t>
  </si>
  <si>
    <t xml:space="preserve">P3_C6</t>
  </si>
  <si>
    <t xml:space="preserve">P3_D6</t>
  </si>
  <si>
    <t xml:space="preserve">P3_E6</t>
  </si>
  <si>
    <t xml:space="preserve">P3_F6</t>
  </si>
  <si>
    <t xml:space="preserve">P3_G6</t>
  </si>
  <si>
    <t xml:space="preserve">P3_H6</t>
  </si>
  <si>
    <t xml:space="preserve">P3_A7</t>
  </si>
  <si>
    <t xml:space="preserve">P3_B7</t>
  </si>
  <si>
    <t xml:space="preserve">P3_C7</t>
  </si>
  <si>
    <t xml:space="preserve">P3_D7</t>
  </si>
  <si>
    <t xml:space="preserve">P3_E7</t>
  </si>
  <si>
    <t xml:space="preserve">P3_F7</t>
  </si>
  <si>
    <t xml:space="preserve">P3_G7</t>
  </si>
  <si>
    <t xml:space="preserve">P3_H7</t>
  </si>
  <si>
    <t xml:space="preserve">P3_A8</t>
  </si>
  <si>
    <t xml:space="preserve">P3_B8</t>
  </si>
  <si>
    <t xml:space="preserve">P3_C8</t>
  </si>
  <si>
    <t xml:space="preserve">P3_D8</t>
  </si>
  <si>
    <t xml:space="preserve">P3_E8</t>
  </si>
  <si>
    <t xml:space="preserve">P3_F8</t>
  </si>
  <si>
    <t xml:space="preserve">P3_G8</t>
  </si>
  <si>
    <t xml:space="preserve">P3_H8</t>
  </si>
  <si>
    <t xml:space="preserve">P3_A9</t>
  </si>
  <si>
    <t xml:space="preserve">P3_B9</t>
  </si>
  <si>
    <t xml:space="preserve">P3_C9</t>
  </si>
  <si>
    <t xml:space="preserve">P3_D9</t>
  </si>
  <si>
    <t xml:space="preserve">P3_E9</t>
  </si>
  <si>
    <t xml:space="preserve">P3_F9</t>
  </si>
  <si>
    <t xml:space="preserve">P3_G9</t>
  </si>
  <si>
    <t xml:space="preserve">P3_H9</t>
  </si>
  <si>
    <t xml:space="preserve">P3_A10</t>
  </si>
  <si>
    <t xml:space="preserve">P3_B10</t>
  </si>
  <si>
    <t xml:space="preserve">P3_C10</t>
  </si>
  <si>
    <t xml:space="preserve">P3_D10</t>
  </si>
  <si>
    <t xml:space="preserve">P3_E10</t>
  </si>
  <si>
    <t xml:space="preserve">P3_F10</t>
  </si>
  <si>
    <t xml:space="preserve">P3_G10</t>
  </si>
  <si>
    <t xml:space="preserve">P3_H10</t>
  </si>
  <si>
    <t xml:space="preserve">P3_A11</t>
  </si>
  <si>
    <t xml:space="preserve">P3_B11</t>
  </si>
  <si>
    <t xml:space="preserve">P3_C11</t>
  </si>
  <si>
    <t xml:space="preserve">P3_D11</t>
  </si>
  <si>
    <t xml:space="preserve">P3_E11</t>
  </si>
  <si>
    <t xml:space="preserve">P3_F11</t>
  </si>
  <si>
    <t xml:space="preserve">_CF_15_L_POOL</t>
  </si>
  <si>
    <t xml:space="preserve">P3_G11</t>
  </si>
  <si>
    <t xml:space="preserve">P3_H11</t>
  </si>
  <si>
    <t xml:space="preserve">P3_A12</t>
  </si>
  <si>
    <t xml:space="preserve">P3_B12</t>
  </si>
  <si>
    <t xml:space="preserve">P3_C12</t>
  </si>
  <si>
    <t xml:space="preserve">P3_D12</t>
  </si>
  <si>
    <t xml:space="preserve">P3_E12</t>
  </si>
  <si>
    <t xml:space="preserve">P3_F12</t>
  </si>
  <si>
    <t xml:space="preserve">P3_G12</t>
  </si>
  <si>
    <t xml:space="preserve">P3_H12</t>
  </si>
  <si>
    <t xml:space="preserve">P4</t>
  </si>
  <si>
    <t xml:space="preserve">P4_A1</t>
  </si>
  <si>
    <t xml:space="preserve">P4_B1</t>
  </si>
  <si>
    <t xml:space="preserve">P4_C1</t>
  </si>
  <si>
    <t xml:space="preserve">P4_D1</t>
  </si>
  <si>
    <t xml:space="preserve">P4_E1</t>
  </si>
  <si>
    <t xml:space="preserve">P4_F1</t>
  </si>
  <si>
    <t xml:space="preserve">P4_G1</t>
  </si>
  <si>
    <t xml:space="preserve">P4_H1</t>
  </si>
  <si>
    <t xml:space="preserve">P4_A2</t>
  </si>
  <si>
    <t xml:space="preserve">P4_B2</t>
  </si>
  <si>
    <t xml:space="preserve">P4_C2</t>
  </si>
  <si>
    <t xml:space="preserve">P4_D2</t>
  </si>
  <si>
    <t xml:space="preserve">P4_E2</t>
  </si>
  <si>
    <t xml:space="preserve">P4_F2</t>
  </si>
  <si>
    <t xml:space="preserve">P4_G2</t>
  </si>
  <si>
    <t xml:space="preserve">P4_H2</t>
  </si>
  <si>
    <t xml:space="preserve">P4_A3</t>
  </si>
  <si>
    <t xml:space="preserve">P4_B3</t>
  </si>
  <si>
    <t xml:space="preserve">P4_C3</t>
  </si>
  <si>
    <t xml:space="preserve">P4_D3</t>
  </si>
  <si>
    <t xml:space="preserve">P4_E3</t>
  </si>
  <si>
    <t xml:space="preserve">P4_F3</t>
  </si>
  <si>
    <t xml:space="preserve">P4_G3</t>
  </si>
  <si>
    <t xml:space="preserve">P4_H3</t>
  </si>
  <si>
    <t xml:space="preserve">P4_A4</t>
  </si>
  <si>
    <t xml:space="preserve">P4_B4</t>
  </si>
  <si>
    <t xml:space="preserve">P4_C4</t>
  </si>
  <si>
    <t xml:space="preserve">P4_D4</t>
  </si>
  <si>
    <t xml:space="preserve">P4_E4</t>
  </si>
  <si>
    <t xml:space="preserve">P4_F4</t>
  </si>
  <si>
    <t xml:space="preserve">P4_G4</t>
  </si>
  <si>
    <t xml:space="preserve">P4_H4</t>
  </si>
  <si>
    <t xml:space="preserve">Location_in_plate</t>
  </si>
  <si>
    <t xml:space="preserve">Conc. (ng/ul)</t>
  </si>
  <si>
    <t xml:space="preserve">Adjusted_Conc. (ng/uL)</t>
  </si>
  <si>
    <t xml:space="preserve">Volume to put in pool</t>
  </si>
  <si>
    <t xml:space="preserve">Done?</t>
  </si>
  <si>
    <t xml:space="preserve">Y</t>
  </si>
  <si>
    <t xml:space="preserve">Total number of samples (AKA libraries):</t>
  </si>
  <si>
    <t xml:space="preserve">Desired Concentration of Pool (nM):</t>
  </si>
  <si>
    <t xml:space="preserve">Approximate DNA Fragment size (bp)</t>
  </si>
  <si>
    <t xml:space="preserve">Max volume (µL) of pool (slightly smaller than 1.5mL tube)</t>
  </si>
  <si>
    <t xml:space="preserve">Min. Concentration (ng/ul ; calculated from formula to right)</t>
  </si>
  <si>
    <t xml:space="preserve">Max volume (of purified PCR product)</t>
  </si>
  <si>
    <t xml:space="preserve">Volume (µL) of each sample if all are equal conc.</t>
  </si>
  <si>
    <t xml:space="preserve">Mass of each sample if all are equal conc.</t>
  </si>
  <si>
    <t xml:space="preserve">Mass to aim for (must be less than cell I9):</t>
  </si>
  <si>
    <t xml:space="preserve">Total volume (µL) of calculations (column F)</t>
  </si>
  <si>
    <t xml:space="preserve">Final (EXPECTED) concentration of pool in ng/uL</t>
  </si>
  <si>
    <t xml:space="preserve">Final concentration of pool in nM</t>
  </si>
  <si>
    <t xml:space="preserve">Formula from: https://support.illumina.com/bulletins/2016/11/converting-ngl-to-nm-when-calculating-dsdna-library-concentration-.html</t>
  </si>
  <si>
    <t xml:space="preserve">Calculations to concentrate pool with SPRI beads</t>
  </si>
  <si>
    <t xml:space="preserve">Total volume (µL) of calculations (column G)</t>
  </si>
  <si>
    <t xml:space="preserve">Final concentration of pool in ng</t>
  </si>
  <si>
    <t xml:space="preserve">Pool Concentration Qubit assay</t>
  </si>
  <si>
    <t xml:space="preserve">Final (ACTUAL) concentration of pool in ng/uL</t>
  </si>
  <si>
    <t xml:space="preserve">Value obtained from Qubit assay after pooling.</t>
  </si>
  <si>
    <t xml:space="preserve">Qubit Standards</t>
  </si>
  <si>
    <t xml:space="preserve">Day1(P1-P2)</t>
  </si>
  <si>
    <t xml:space="preserve">Day2(P3-P4)</t>
  </si>
  <si>
    <t xml:space="preserve">S1</t>
  </si>
  <si>
    <t xml:space="preserve">S2</t>
  </si>
  <si>
    <t xml:space="preserve">Label changes in bioinformatics pipeline 2024-04-08 BAAR</t>
  </si>
  <si>
    <t xml:space="preserve">LM_235_11_F2WY&gt;&gt;&gt;LM_23_5_F2YW</t>
  </si>
  <si>
    <t xml:space="preserve">CG_19_8_F2YW&gt;&gt;&gt;CF_19_8_F2YW</t>
  </si>
  <si>
    <t xml:space="preserve">CF_52_10_F2YW&gt;&gt;&gt;CF_53_10_F2YW</t>
  </si>
  <si>
    <t xml:space="preserve">CF_13_10_F2WY&gt;&gt;&gt;CF_13_10_F2YW</t>
  </si>
  <si>
    <t xml:space="preserve">LM_43_23_F2WY&gt;&gt;&gt;LM_43_23_F2YW</t>
  </si>
  <si>
    <t xml:space="preserve">OPN_5_4_F2YW&gt;&gt;&gt;OPN_5_4_F2WY</t>
  </si>
  <si>
    <t xml:space="preserve">LM_43_23_F2YW</t>
  </si>
  <si>
    <t xml:space="preserve">OPN_5_4_F2WY</t>
  </si>
  <si>
    <t xml:space="preserve">LM_23_5_11_F2WY</t>
  </si>
  <si>
    <t xml:space="preserve">CF_13_10_F2YW</t>
  </si>
  <si>
    <t xml:space="preserve">CF_19_8_F2YW</t>
  </si>
  <si>
    <t xml:space="preserve">Name</t>
  </si>
  <si>
    <t xml:space="preserve">TruSeq Adapter Sequence</t>
  </si>
  <si>
    <t xml:space="preserve">Index Sequence</t>
  </si>
  <si>
    <t xml:space="preserve">Read Primer Adapter Sequence</t>
  </si>
  <si>
    <t xml:space="preserve">AATGATACGGCGACCACCGAGATCTACAC</t>
  </si>
  <si>
    <t xml:space="preserve">ATCGTACG</t>
  </si>
  <si>
    <t xml:space="preserve">ACACTCTTTCCCTACACGAC</t>
  </si>
  <si>
    <t xml:space="preserve">ACTATCTG</t>
  </si>
  <si>
    <t xml:space="preserve">TAGCGAGT</t>
  </si>
  <si>
    <t xml:space="preserve">CTGCGTGT</t>
  </si>
  <si>
    <t xml:space="preserve">TCATCGAG</t>
  </si>
  <si>
    <t xml:space="preserve">CGTGAGTG</t>
  </si>
  <si>
    <t xml:space="preserve">GGATATCT</t>
  </si>
  <si>
    <t xml:space="preserve">GACACCGT</t>
  </si>
  <si>
    <t xml:space="preserve">CAAGCAGAAGACGGCATACGAGAT</t>
  </si>
  <si>
    <t xml:space="preserve">AACTCTCG</t>
  </si>
  <si>
    <t xml:space="preserve">GTGACTGGAGTTCAGACGTG</t>
  </si>
  <si>
    <t xml:space="preserve">ACTATGTC</t>
  </si>
  <si>
    <t xml:space="preserve">AGTAGCGT</t>
  </si>
  <si>
    <t xml:space="preserve">CAGTGAGT</t>
  </si>
  <si>
    <t xml:space="preserve">CGTACTCA</t>
  </si>
  <si>
    <t xml:space="preserve">CTACGCAG</t>
  </si>
  <si>
    <t xml:space="preserve">GGAGACTA</t>
  </si>
  <si>
    <t xml:space="preserve">GTCGCTCG</t>
  </si>
  <si>
    <t xml:space="preserve">GTCGTAGT</t>
  </si>
  <si>
    <t xml:space="preserve">TAGCAGAC</t>
  </si>
  <si>
    <t xml:space="preserve">TCATAGAC</t>
  </si>
  <si>
    <t xml:space="preserve">TCGCTATA</t>
  </si>
  <si>
    <t xml:space="preserve">CTACTATA</t>
  </si>
  <si>
    <t xml:space="preserve">CGTTACTA</t>
  </si>
  <si>
    <t xml:space="preserve">AGAGTCAC</t>
  </si>
  <si>
    <t xml:space="preserve">TACGAGAC</t>
  </si>
  <si>
    <t xml:space="preserve">ACGTCTCG</t>
  </si>
  <si>
    <t xml:space="preserve">TCGACGAG</t>
  </si>
  <si>
    <t xml:space="preserve">GATCGTGT</t>
  </si>
  <si>
    <t xml:space="preserve">GTCAGATA</t>
  </si>
  <si>
    <t xml:space="preserve">AAGTCGAG</t>
  </si>
  <si>
    <t xml:space="preserve">ATACTTCG</t>
  </si>
  <si>
    <t xml:space="preserve">AGCTGCTA</t>
  </si>
  <si>
    <t xml:space="preserve">CATAGAGA</t>
  </si>
  <si>
    <t xml:space="preserve">CGTAGATC</t>
  </si>
  <si>
    <t xml:space="preserve">CTCGTTAC</t>
  </si>
  <si>
    <t xml:space="preserve">GCGCACGT</t>
  </si>
  <si>
    <t xml:space="preserve">GGTACTAT</t>
  </si>
  <si>
    <t xml:space="preserve">SPRI Clean-up</t>
  </si>
  <si>
    <t xml:space="preserve">7/DEC/2023</t>
  </si>
  <si>
    <t xml:space="preserve">Sample purification with SPRI beads (2%beads, 18% PEG 1M NaCl)</t>
  </si>
  <si>
    <t xml:space="preserve">All plates (P1-P4) for this project were cleaned at 1.4 ratio.</t>
  </si>
  <si>
    <t xml:space="preserve">SPRI CALCULATOR</t>
  </si>
  <si>
    <t xml:space="preserve">Total SPRI volume per clean-up ratio</t>
  </si>
  <si>
    <t xml:space="preserve">Change this number here</t>
  </si>
  <si>
    <t xml:space="preserve">DNA volume per sample</t>
  </si>
  <si>
    <t xml:space="preserve">Ratio</t>
  </si>
  <si>
    <t xml:space="preserve">SPRI volume per sample</t>
  </si>
  <si>
    <t xml:space="preserve">SPRI total Volume per Ratio (uL):</t>
  </si>
</sst>
</file>

<file path=xl/styles.xml><?xml version="1.0" encoding="utf-8"?>
<styleSheet xmlns="http://schemas.openxmlformats.org/spreadsheetml/2006/main">
  <numFmts count="8">
    <numFmt numFmtId="164" formatCode="General"/>
    <numFmt numFmtId="165" formatCode="#,##0.00;\-#,##0.00"/>
    <numFmt numFmtId="166" formatCode="#,##0;[RED]\-#,##0"/>
    <numFmt numFmtId="167" formatCode="mm/dd/yyyy"/>
    <numFmt numFmtId="168" formatCode="General"/>
    <numFmt numFmtId="169" formatCode="mmm\ d&quot;, &quot;yy"/>
    <numFmt numFmtId="170" formatCode="0.00"/>
    <numFmt numFmtId="171" formatCode="0.000"/>
  </numFmts>
  <fonts count="40">
    <font>
      <sz val="10"/>
      <name val="Arial"/>
      <family val="2"/>
      <charset val="1"/>
    </font>
    <font>
      <sz val="10"/>
      <name val="Arial"/>
      <family val="0"/>
    </font>
    <font>
      <sz val="10"/>
      <name val="Arial"/>
      <family val="0"/>
    </font>
    <font>
      <sz val="10"/>
      <name val="Arial"/>
      <family val="0"/>
    </font>
    <font>
      <sz val="10"/>
      <color rgb="FFC0C0C0"/>
      <name val="Arial"/>
      <family val="2"/>
      <charset val="1"/>
    </font>
    <font>
      <sz val="11"/>
      <color rgb="FF9C0006"/>
      <name val="Calibri"/>
      <family val="2"/>
      <charset val="1"/>
    </font>
    <font>
      <sz val="11"/>
      <color theme="1"/>
      <name val="Calibri"/>
      <family val="2"/>
      <charset val="1"/>
    </font>
    <font>
      <sz val="10"/>
      <color rgb="FF000000"/>
      <name val="Calibri"/>
      <family val="2"/>
      <charset val="1"/>
    </font>
    <font>
      <b val="true"/>
      <sz val="10"/>
      <color rgb="FF000000"/>
      <name val="Arial"/>
      <family val="2"/>
      <charset val="1"/>
    </font>
    <font>
      <sz val="11"/>
      <color theme="1"/>
      <name val="Arial"/>
      <family val="2"/>
      <charset val="1"/>
    </font>
    <font>
      <u val="single"/>
      <sz val="11"/>
      <color theme="10"/>
      <name val="Arial"/>
      <family val="2"/>
      <charset val="1"/>
    </font>
    <font>
      <b val="true"/>
      <sz val="11"/>
      <color theme="1"/>
      <name val="Calibri"/>
      <family val="2"/>
      <charset val="1"/>
    </font>
    <font>
      <sz val="10"/>
      <color theme="1"/>
      <name val="Calibri"/>
      <family val="2"/>
      <charset val="1"/>
    </font>
    <font>
      <sz val="12"/>
      <color theme="1"/>
      <name val="Calibri"/>
      <family val="2"/>
      <charset val="1"/>
    </font>
    <font>
      <b val="true"/>
      <sz val="12"/>
      <color theme="1"/>
      <name val="Calibri"/>
      <family val="2"/>
      <charset val="1"/>
    </font>
    <font>
      <b val="true"/>
      <sz val="14"/>
      <color theme="1"/>
      <name val="Calibri"/>
      <family val="2"/>
      <charset val="1"/>
    </font>
    <font>
      <sz val="10"/>
      <color rgb="FF000000"/>
      <name val="Arial"/>
      <family val="2"/>
      <charset val="1"/>
    </font>
    <font>
      <sz val="10"/>
      <color rgb="FF27413E"/>
      <name val="Arial"/>
      <family val="2"/>
      <charset val="1"/>
    </font>
    <font>
      <sz val="10"/>
      <color rgb="FF27413E"/>
      <name val="Calibri"/>
      <family val="2"/>
      <charset val="1"/>
    </font>
    <font>
      <sz val="12"/>
      <color rgb="FF27413E"/>
      <name val="Arial"/>
      <family val="2"/>
      <charset val="1"/>
    </font>
    <font>
      <sz val="7"/>
      <color rgb="FF000000"/>
      <name val="Arial"/>
      <family val="2"/>
      <charset val="1"/>
    </font>
    <font>
      <sz val="12"/>
      <color theme="1"/>
      <name val="Arial"/>
      <family val="2"/>
      <charset val="1"/>
    </font>
    <font>
      <b val="true"/>
      <sz val="11"/>
      <color theme="1"/>
      <name val="Arial"/>
      <family val="2"/>
      <charset val="1"/>
    </font>
    <font>
      <sz val="11"/>
      <color theme="1"/>
      <name val="Arial"/>
      <family val="0"/>
      <charset val="1"/>
    </font>
    <font>
      <sz val="12"/>
      <name val="Arial"/>
      <family val="2"/>
      <charset val="1"/>
    </font>
    <font>
      <b val="true"/>
      <sz val="10"/>
      <color theme="1"/>
      <name val="Calibri"/>
      <family val="2"/>
      <charset val="1"/>
    </font>
    <font>
      <vertAlign val="superscript"/>
      <sz val="10"/>
      <name val="Calibri"/>
      <family val="2"/>
      <charset val="1"/>
    </font>
    <font>
      <sz val="10"/>
      <name val="Calibri"/>
      <family val="2"/>
      <charset val="1"/>
    </font>
    <font>
      <b val="true"/>
      <sz val="10"/>
      <color theme="1"/>
      <name val="Arial"/>
      <family val="2"/>
      <charset val="1"/>
    </font>
    <font>
      <i val="true"/>
      <sz val="10"/>
      <color theme="1"/>
      <name val="Calibri"/>
      <family val="2"/>
      <charset val="1"/>
    </font>
    <font>
      <b val="true"/>
      <i val="true"/>
      <sz val="10"/>
      <color theme="1"/>
      <name val="Calibri"/>
      <family val="2"/>
      <charset val="1"/>
    </font>
    <font>
      <b val="true"/>
      <u val="single"/>
      <sz val="10"/>
      <color theme="1"/>
      <name val="Calibri"/>
      <family val="2"/>
      <charset val="1"/>
    </font>
    <font>
      <sz val="10"/>
      <color rgb="FFFF0000"/>
      <name val="Calibri"/>
      <family val="2"/>
      <charset val="1"/>
    </font>
    <font>
      <sz val="10"/>
      <color rgb="FFA5A5A5"/>
      <name val="Calibri"/>
      <family val="2"/>
      <charset val="1"/>
    </font>
    <font>
      <i val="true"/>
      <sz val="11"/>
      <color theme="1"/>
      <name val="Calibri"/>
      <family val="2"/>
      <charset val="1"/>
    </font>
    <font>
      <sz val="11"/>
      <color theme="1"/>
      <name val="Calibri"/>
      <family val="0"/>
      <charset val="1"/>
    </font>
    <font>
      <b val="true"/>
      <sz val="12"/>
      <color theme="1"/>
      <name val="Arial"/>
      <family val="2"/>
      <charset val="1"/>
    </font>
    <font>
      <b val="true"/>
      <sz val="11"/>
      <color theme="1"/>
      <name val="Arial"/>
      <family val="0"/>
      <charset val="1"/>
    </font>
    <font>
      <sz val="11"/>
      <color theme="1"/>
      <name val="Calibri"/>
      <family val="0"/>
    </font>
    <font>
      <sz val="11"/>
      <color rgb="FF000000"/>
      <name val="Tinos"/>
      <family val="0"/>
    </font>
  </fonts>
  <fills count="47">
    <fill>
      <patternFill patternType="none"/>
    </fill>
    <fill>
      <patternFill patternType="gray125"/>
    </fill>
    <fill>
      <patternFill patternType="solid">
        <fgColor rgb="FF004A4A"/>
        <bgColor rgb="FF27413E"/>
      </patternFill>
    </fill>
    <fill>
      <patternFill patternType="solid">
        <fgColor rgb="FFFFC7CE"/>
        <bgColor rgb="FFFFDBB6"/>
      </patternFill>
    </fill>
    <fill>
      <patternFill patternType="solid">
        <fgColor rgb="FFFFE599"/>
        <bgColor rgb="FFFFE699"/>
      </patternFill>
    </fill>
    <fill>
      <patternFill patternType="solid">
        <fgColor rgb="FFC9A4E4"/>
        <bgColor rgb="FFB7B7B7"/>
      </patternFill>
    </fill>
    <fill>
      <patternFill patternType="solid">
        <fgColor rgb="FF99CCFF"/>
        <bgColor rgb="FF9CC5E5"/>
      </patternFill>
    </fill>
    <fill>
      <patternFill patternType="mediumGray">
        <fgColor rgb="FF1579C2"/>
        <bgColor rgb="FF3385C2"/>
      </patternFill>
    </fill>
    <fill>
      <patternFill patternType="solid">
        <fgColor rgb="FF6FA9D6"/>
        <bgColor rgb="FF729FCF"/>
      </patternFill>
    </fill>
    <fill>
      <patternFill patternType="solid">
        <fgColor rgb="FFABCEEA"/>
        <bgColor rgb="FF9CC5E5"/>
      </patternFill>
    </fill>
    <fill>
      <patternFill patternType="solid">
        <fgColor rgb="FFC9E0F4"/>
        <bgColor rgb="FFD6DCE4"/>
      </patternFill>
    </fill>
    <fill>
      <patternFill patternType="solid">
        <fgColor rgb="FFBAD7EF"/>
        <bgColor rgb="FFBDD7EE"/>
      </patternFill>
    </fill>
    <fill>
      <patternFill patternType="solid">
        <fgColor rgb="FFE8F3FF"/>
        <bgColor rgb="FFDEEBF7"/>
      </patternFill>
    </fill>
    <fill>
      <patternFill patternType="solid">
        <fgColor rgb="FFFFC000"/>
        <bgColor rgb="FFF4B183"/>
      </patternFill>
    </fill>
    <fill>
      <patternFill patternType="solid">
        <fgColor theme="7" tint="0.5999"/>
        <bgColor rgb="FFFFE599"/>
      </patternFill>
    </fill>
    <fill>
      <patternFill patternType="solid">
        <fgColor rgb="FF92D050"/>
        <bgColor rgb="FFA9D18E"/>
      </patternFill>
    </fill>
    <fill>
      <patternFill patternType="solid">
        <fgColor rgb="FF428EC7"/>
        <bgColor rgb="FF3385C2"/>
      </patternFill>
    </fill>
    <fill>
      <patternFill patternType="solid">
        <fgColor rgb="FF3385C2"/>
        <bgColor rgb="FF428EC7"/>
      </patternFill>
    </fill>
    <fill>
      <patternFill patternType="solid">
        <fgColor rgb="FFD8E9F9"/>
        <bgColor rgb="FFDEEBF7"/>
      </patternFill>
    </fill>
    <fill>
      <patternFill patternType="solid">
        <fgColor rgb="FF7EB2DB"/>
        <bgColor rgb="FF6FA9D6"/>
      </patternFill>
    </fill>
    <fill>
      <patternFill patternType="solid">
        <fgColor rgb="FF9CC5E5"/>
        <bgColor rgb="FF99CCFF"/>
      </patternFill>
    </fill>
    <fill>
      <patternFill patternType="solid">
        <fgColor rgb="FF8DBCE0"/>
        <bgColor rgb="FF9CC5E5"/>
      </patternFill>
    </fill>
    <fill>
      <patternFill patternType="solid">
        <fgColor rgb="FF60A0D1"/>
        <bgColor rgb="FF729FCF"/>
      </patternFill>
    </fill>
    <fill>
      <patternFill patternType="solid">
        <fgColor rgb="FFE7E6E6"/>
        <bgColor rgb="FFDEEBF7"/>
      </patternFill>
    </fill>
    <fill>
      <patternFill patternType="solid">
        <fgColor theme="2" tint="-0.15"/>
        <bgColor rgb="FFDDDDDD"/>
      </patternFill>
    </fill>
    <fill>
      <patternFill patternType="solid">
        <fgColor rgb="FFFEF2CB"/>
        <bgColor rgb="FFFFF3E0"/>
      </patternFill>
    </fill>
    <fill>
      <patternFill patternType="solid">
        <fgColor rgb="FFFF5429"/>
        <bgColor rgb="FFFF8000"/>
      </patternFill>
    </fill>
    <fill>
      <patternFill patternType="solid">
        <fgColor rgb="FFD6DCE4"/>
        <bgColor rgb="FFDDDDDD"/>
      </patternFill>
    </fill>
    <fill>
      <patternFill patternType="solid">
        <fgColor rgb="FFFF8000"/>
        <bgColor rgb="FFFF5429"/>
      </patternFill>
    </fill>
    <fill>
      <patternFill patternType="solid">
        <fgColor theme="9" tint="0.5999"/>
        <bgColor rgb="FFD9D9D9"/>
      </patternFill>
    </fill>
    <fill>
      <patternFill patternType="solid">
        <fgColor theme="4" tint="0.5999"/>
        <bgColor rgb="FFBAD7EF"/>
      </patternFill>
    </fill>
    <fill>
      <patternFill patternType="solid">
        <fgColor theme="9" tint="0.3999"/>
        <bgColor rgb="FFC5E0B4"/>
      </patternFill>
    </fill>
    <fill>
      <patternFill patternType="solid">
        <fgColor rgb="FFBF819E"/>
        <bgColor rgb="FFEC9BA4"/>
      </patternFill>
    </fill>
    <fill>
      <patternFill patternType="solid">
        <fgColor theme="7" tint="-0.25"/>
        <bgColor rgb="FFB47804"/>
      </patternFill>
    </fill>
    <fill>
      <patternFill patternType="solid">
        <fgColor theme="5" tint="0.3999"/>
        <bgColor rgb="FFEC9BA4"/>
      </patternFill>
    </fill>
    <fill>
      <patternFill patternType="solid">
        <fgColor rgb="FFA1467E"/>
        <bgColor rgb="FF7030A0"/>
      </patternFill>
    </fill>
    <fill>
      <patternFill patternType="solid">
        <fgColor rgb="FFFFFF00"/>
        <bgColor rgb="FFBBE33D"/>
      </patternFill>
    </fill>
    <fill>
      <patternFill patternType="solid">
        <fgColor theme="5" tint="0.7998"/>
        <bgColor rgb="FFFEF2CB"/>
      </patternFill>
    </fill>
    <fill>
      <patternFill patternType="solid">
        <fgColor theme="8" tint="0.7999"/>
        <bgColor rgb="FFD8E9F9"/>
      </patternFill>
    </fill>
    <fill>
      <patternFill patternType="solid">
        <fgColor rgb="FF7030A0"/>
        <bgColor rgb="FFA1467E"/>
      </patternFill>
    </fill>
    <fill>
      <patternFill patternType="solid">
        <fgColor rgb="FFD62E4E"/>
        <bgColor rgb="FFA1467E"/>
      </patternFill>
    </fill>
    <fill>
      <patternFill patternType="solid">
        <fgColor rgb="FF729FCF"/>
        <bgColor rgb="FF6FA9D6"/>
      </patternFill>
    </fill>
    <fill>
      <patternFill patternType="solid">
        <fgColor rgb="FFFFF3E0"/>
        <bgColor rgb="FFFEF2CB"/>
      </patternFill>
    </fill>
    <fill>
      <patternFill patternType="solid">
        <fgColor theme="4" tint="0.7999"/>
        <bgColor rgb="FFD8E9F9"/>
      </patternFill>
    </fill>
    <fill>
      <patternFill patternType="solid">
        <fgColor rgb="FF00B0F0"/>
        <bgColor rgb="FF3385C2"/>
      </patternFill>
    </fill>
    <fill>
      <patternFill patternType="solid">
        <fgColor rgb="FFEC9BA4"/>
        <bgColor rgb="FFF4B183"/>
      </patternFill>
    </fill>
    <fill>
      <patternFill patternType="solid">
        <fgColor rgb="FFDDDDDD"/>
        <bgColor rgb="FFD9D9D9"/>
      </patternFill>
    </fill>
  </fills>
  <borders count="30">
    <border diagonalUp="false" diagonalDown="false">
      <left/>
      <right/>
      <top/>
      <bottom/>
      <diagonal/>
    </border>
    <border diagonalUp="false" diagonalDown="false">
      <left/>
      <right/>
      <top/>
      <bottom style="hair"/>
      <diagonal/>
    </border>
    <border diagonalUp="false" diagonalDown="false">
      <left style="hair"/>
      <right/>
      <top/>
      <bottom style="hair"/>
      <diagonal/>
    </border>
    <border diagonalUp="false" diagonalDown="false">
      <left/>
      <right style="hair"/>
      <top/>
      <bottom style="hair"/>
      <diagonal/>
    </border>
    <border diagonalUp="false" diagonalDown="false">
      <left style="hair"/>
      <right/>
      <top/>
      <bottom/>
      <diagonal/>
    </border>
    <border diagonalUp="false" diagonalDown="false">
      <left/>
      <right style="hair"/>
      <top/>
      <bottom/>
      <diagonal/>
    </border>
    <border diagonalUp="false" diagonalDown="false">
      <left/>
      <right/>
      <top style="hair"/>
      <bottom/>
      <diagonal/>
    </border>
    <border diagonalUp="false" diagonalDown="false">
      <left style="hair"/>
      <right/>
      <top style="hair"/>
      <bottom/>
      <diagonal/>
    </border>
    <border diagonalUp="false" diagonalDown="false">
      <left/>
      <right style="hair"/>
      <top style="hair"/>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style="medium"/>
      <top style="medium"/>
      <bottom style="medium"/>
      <diagonal/>
    </border>
  </borders>
  <cellStyleXfs count="39">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center"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right" vertical="center" textRotation="0" wrapText="false" indent="0" shrinkToFit="false"/>
    </xf>
    <xf numFmtId="164" fontId="0" fillId="0" borderId="1" applyFont="true" applyBorder="true" applyAlignment="true" applyProtection="false">
      <alignment horizontal="right" vertical="center" textRotation="0" wrapText="false" indent="0" shrinkToFit="false"/>
    </xf>
    <xf numFmtId="164" fontId="0" fillId="0" borderId="2" applyFont="true" applyBorder="true" applyAlignment="true" applyProtection="false">
      <alignment horizontal="right" vertical="center" textRotation="0" wrapText="false" indent="0" shrinkToFit="false"/>
    </xf>
    <xf numFmtId="164" fontId="0" fillId="0" borderId="3" applyFont="true" applyBorder="true" applyAlignment="true" applyProtection="false">
      <alignment horizontal="right" vertical="center" textRotation="0" wrapText="false" indent="0" shrinkToFit="false"/>
    </xf>
    <xf numFmtId="164" fontId="0" fillId="0" borderId="4" applyFont="true" applyBorder="true" applyAlignment="true" applyProtection="false">
      <alignment horizontal="right" vertical="center" textRotation="0" wrapText="false" indent="0" shrinkToFit="false"/>
    </xf>
    <xf numFmtId="164" fontId="0" fillId="0" borderId="5" applyFont="true" applyBorder="true" applyAlignment="true" applyProtection="false">
      <alignment horizontal="right" vertical="center" textRotation="0" wrapText="false" indent="0" shrinkToFit="false"/>
    </xf>
    <xf numFmtId="164" fontId="0" fillId="0" borderId="6" applyFont="true" applyBorder="true" applyAlignment="true" applyProtection="false">
      <alignment horizontal="right" vertical="center" textRotation="0" wrapText="false" indent="0" shrinkToFit="false"/>
    </xf>
    <xf numFmtId="164" fontId="0" fillId="0" borderId="7" applyFont="true" applyBorder="true" applyAlignment="true" applyProtection="false">
      <alignment horizontal="right" vertical="center" textRotation="0" wrapText="false" indent="0" shrinkToFit="false"/>
    </xf>
    <xf numFmtId="164" fontId="0" fillId="0" borderId="8" applyFont="true" applyBorder="true" applyAlignment="true" applyProtection="false">
      <alignment horizontal="right" vertical="center" textRotation="0" wrapText="false" indent="0" shrinkToFit="false"/>
    </xf>
    <xf numFmtId="164" fontId="0" fillId="0" borderId="0" applyFont="true" applyBorder="false" applyAlignment="true" applyProtection="false">
      <alignment horizontal="right" vertical="bottom" textRotation="0" wrapText="false" indent="0" shrinkToFit="false"/>
    </xf>
    <xf numFmtId="165" fontId="0" fillId="0" borderId="9" applyFont="true" applyBorder="true" applyAlignment="true" applyProtection="true">
      <alignment horizontal="general" vertical="center" textRotation="0" wrapText="false" indent="0" shrinkToFit="false"/>
      <protection locked="fals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8" fillId="0" borderId="9" applyFont="true" applyBorder="true" applyAlignment="true" applyProtection="false">
      <alignment horizontal="general" vertical="center" textRotation="0" wrapText="false" indent="0" shrinkToFit="false"/>
    </xf>
  </cellStyleXfs>
  <cellXfs count="23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11" fillId="4" borderId="0" xfId="0" applyFont="true" applyBorder="false" applyAlignment="true" applyProtection="true">
      <alignment horizontal="general" vertical="bottom" textRotation="0" wrapText="false" indent="0" shrinkToFit="false"/>
      <protection locked="true" hidden="false"/>
    </xf>
    <xf numFmtId="164" fontId="12" fillId="4"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5" borderId="10" xfId="0" applyFont="true" applyBorder="true" applyAlignment="true" applyProtection="true">
      <alignment horizontal="general" vertical="bottom" textRotation="0" wrapText="false" indent="0" shrinkToFit="false"/>
      <protection locked="true" hidden="false"/>
    </xf>
    <xf numFmtId="164" fontId="13" fillId="5" borderId="10" xfId="0" applyFont="true" applyBorder="true" applyAlignment="true" applyProtection="true">
      <alignment horizontal="general" vertical="bottom" textRotation="0" wrapText="false" indent="0" shrinkToFit="false"/>
      <protection locked="true" hidden="false"/>
    </xf>
    <xf numFmtId="164" fontId="16" fillId="5" borderId="10" xfId="0" applyFont="true" applyBorder="true" applyAlignment="true" applyProtection="true">
      <alignment horizontal="center" vertical="center" textRotation="0" wrapText="false" indent="0" shrinkToFit="false"/>
      <protection locked="true" hidden="false"/>
    </xf>
    <xf numFmtId="167" fontId="13" fillId="0" borderId="0" xfId="0" applyFont="true" applyBorder="false" applyAlignment="true" applyProtection="true">
      <alignment horizontal="general" vertical="bottom" textRotation="0" wrapText="false" indent="0" shrinkToFit="false"/>
      <protection locked="true" hidden="false"/>
    </xf>
    <xf numFmtId="164" fontId="0" fillId="6" borderId="10" xfId="0" applyFont="false" applyBorder="true" applyAlignment="true" applyProtection="true">
      <alignment horizontal="left" vertical="center" textRotation="0" wrapText="false" indent="1" shrinkToFit="false"/>
      <protection locked="true" hidden="false"/>
    </xf>
    <xf numFmtId="164" fontId="17" fillId="6" borderId="10" xfId="0" applyFont="true" applyBorder="true" applyAlignment="true" applyProtection="true">
      <alignment horizontal="center" vertical="center" textRotation="0" wrapText="false" indent="0" shrinkToFit="false"/>
      <protection locked="true" hidden="false"/>
    </xf>
    <xf numFmtId="164" fontId="17" fillId="6" borderId="10" xfId="0" applyFont="true" applyBorder="true" applyAlignment="true" applyProtection="true">
      <alignment horizontal="center" vertical="center" textRotation="0" wrapText="true" indent="0" shrinkToFit="false"/>
      <protection locked="true" hidden="false"/>
    </xf>
    <xf numFmtId="164" fontId="16" fillId="7" borderId="11" xfId="0" applyFont="true" applyBorder="true" applyAlignment="true" applyProtection="true">
      <alignment horizontal="center" vertical="center" textRotation="0" wrapText="false" indent="0" shrinkToFit="false"/>
      <protection locked="true" hidden="false"/>
    </xf>
    <xf numFmtId="164" fontId="16" fillId="0" borderId="10" xfId="0" applyFont="true" applyBorder="true" applyAlignment="true" applyProtection="true">
      <alignment horizontal="center" vertical="center" textRotation="0" wrapText="false" indent="0" shrinkToFit="false"/>
      <protection locked="true" hidden="false"/>
    </xf>
    <xf numFmtId="164" fontId="16" fillId="8" borderId="11" xfId="0" applyFont="true" applyBorder="true" applyAlignment="true" applyProtection="true">
      <alignment horizontal="center" vertical="center" textRotation="0" wrapText="false" indent="0" shrinkToFit="false"/>
      <protection locked="true" hidden="false"/>
    </xf>
    <xf numFmtId="164" fontId="16" fillId="9" borderId="11" xfId="0" applyFont="true" applyBorder="true" applyAlignment="true" applyProtection="true">
      <alignment horizontal="center" vertical="center" textRotation="0" wrapText="false" indent="0" shrinkToFit="false"/>
      <protection locked="true" hidden="false"/>
    </xf>
    <xf numFmtId="164" fontId="16" fillId="10" borderId="11" xfId="0" applyFont="true" applyBorder="true" applyAlignment="true" applyProtection="true">
      <alignment horizontal="center" vertical="center" textRotation="0" wrapText="false" indent="0" shrinkToFit="false"/>
      <protection locked="true" hidden="false"/>
    </xf>
    <xf numFmtId="164" fontId="16" fillId="11" borderId="11" xfId="0" applyFont="true" applyBorder="true" applyAlignment="true" applyProtection="true">
      <alignment horizontal="center" vertical="center" textRotation="0" wrapText="false" indent="0" shrinkToFit="false"/>
      <protection locked="true" hidden="false"/>
    </xf>
    <xf numFmtId="164" fontId="16" fillId="12" borderId="11" xfId="0" applyFont="true" applyBorder="true" applyAlignment="true" applyProtection="true">
      <alignment horizontal="center" vertical="center" textRotation="0" wrapText="false" indent="0" shrinkToFit="false"/>
      <protection locked="true" hidden="false"/>
    </xf>
    <xf numFmtId="164" fontId="18" fillId="6" borderId="11" xfId="0" applyFont="true" applyBorder="true" applyAlignment="true" applyProtection="true">
      <alignment horizontal="center" vertical="center" textRotation="0" wrapText="true" indent="0" shrinkToFit="false"/>
      <protection locked="true" hidden="false"/>
    </xf>
    <xf numFmtId="164" fontId="7" fillId="0" borderId="11" xfId="0" applyFont="true" applyBorder="true" applyAlignment="true" applyProtection="true">
      <alignment horizontal="center" vertical="center" textRotation="0" wrapText="false" indent="0" shrinkToFit="false"/>
      <protection locked="true" hidden="false"/>
    </xf>
    <xf numFmtId="164" fontId="14" fillId="13"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3" fillId="6" borderId="12" xfId="0" applyFont="true" applyBorder="true" applyAlignment="true" applyProtection="true">
      <alignment horizontal="general" vertical="bottom" textRotation="0" wrapText="false" indent="0" shrinkToFit="false"/>
      <protection locked="true" hidden="false"/>
    </xf>
    <xf numFmtId="164" fontId="19" fillId="6" borderId="12"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center" textRotation="0" wrapText="true" indent="1" shrinkToFit="false"/>
      <protection locked="true" hidden="false"/>
    </xf>
    <xf numFmtId="164" fontId="19" fillId="6" borderId="10" xfId="0" applyFont="true" applyBorder="true" applyAlignment="true" applyProtection="true">
      <alignment horizontal="center" vertical="bottom" textRotation="0" wrapText="true" indent="0" shrinkToFit="false"/>
      <protection locked="true" hidden="false"/>
    </xf>
    <xf numFmtId="168" fontId="21" fillId="0" borderId="10" xfId="0" applyFont="true" applyBorder="true" applyAlignment="true" applyProtection="true">
      <alignment horizontal="center" vertical="bottom" textRotation="0" wrapText="false" indent="0" shrinkToFit="false"/>
      <protection locked="true" hidden="false"/>
    </xf>
    <xf numFmtId="168" fontId="5" fillId="3" borderId="10" xfId="22" applyFont="true" applyBorder="true" applyAlignment="true" applyProtection="true">
      <alignment horizontal="center" vertical="bottom" textRotation="0" wrapText="false" indent="0" shrinkToFit="false"/>
      <protection locked="true" hidden="false"/>
    </xf>
    <xf numFmtId="164" fontId="21" fillId="0" borderId="11" xfId="0" applyFont="true" applyBorder="true" applyAlignment="true" applyProtection="true">
      <alignment horizontal="center" vertical="bottom" textRotation="0" wrapText="false" indent="0" shrinkToFit="false"/>
      <protection locked="true" hidden="false"/>
    </xf>
    <xf numFmtId="164" fontId="22" fillId="14" borderId="0" xfId="0" applyFont="true" applyBorder="false" applyAlignment="true" applyProtection="true">
      <alignment horizontal="general" vertical="bottom" textRotation="0" wrapText="false" indent="0" shrinkToFit="false"/>
      <protection locked="true" hidden="false"/>
    </xf>
    <xf numFmtId="164" fontId="0" fillId="14" borderId="0" xfId="0" applyFont="false" applyBorder="false" applyAlignment="true" applyProtection="true">
      <alignment horizontal="general" vertical="bottom" textRotation="0" wrapText="false" indent="0" shrinkToFit="false"/>
      <protection locked="true" hidden="false"/>
    </xf>
    <xf numFmtId="164" fontId="14" fillId="15" borderId="0" xfId="0" applyFont="true" applyBorder="false" applyAlignment="true" applyProtection="true">
      <alignment horizontal="general" vertical="bottom" textRotation="0" wrapText="false" indent="0" shrinkToFit="false"/>
      <protection locked="true" hidden="false"/>
    </xf>
    <xf numFmtId="164" fontId="0" fillId="6" borderId="10" xfId="35" applyFont="true" applyBorder="true" applyAlignment="true" applyProtection="true">
      <alignment horizontal="general" vertical="center" textRotation="0" wrapText="false" indent="0" shrinkToFit="false"/>
      <protection locked="true" hidden="false"/>
    </xf>
    <xf numFmtId="164" fontId="17" fillId="6" borderId="10" xfId="35" applyFont="true" applyBorder="true" applyAlignment="true" applyProtection="true">
      <alignment horizontal="center" vertical="center" textRotation="0" wrapText="false" indent="0" shrinkToFit="false"/>
      <protection locked="true" hidden="false"/>
    </xf>
    <xf numFmtId="164" fontId="17" fillId="6" borderId="10" xfId="35" applyFont="true" applyBorder="true" applyAlignment="true" applyProtection="true">
      <alignment horizontal="center" vertical="center" textRotation="0" wrapText="true" indent="0" shrinkToFit="false"/>
      <protection locked="true" hidden="false"/>
    </xf>
    <xf numFmtId="164" fontId="16" fillId="12" borderId="10" xfId="35" applyFont="true" applyBorder="true" applyAlignment="true" applyProtection="true">
      <alignment horizontal="center" vertical="center" textRotation="0" wrapText="false" indent="0" shrinkToFit="false"/>
      <protection locked="true" hidden="false"/>
    </xf>
    <xf numFmtId="164" fontId="16" fillId="16" borderId="10" xfId="35" applyFont="true" applyBorder="true" applyAlignment="true" applyProtection="true">
      <alignment horizontal="center" vertical="center" textRotation="0" wrapText="false" indent="0" shrinkToFit="false"/>
      <protection locked="true" hidden="false"/>
    </xf>
    <xf numFmtId="164" fontId="16" fillId="17" borderId="10" xfId="35" applyFont="true" applyBorder="true" applyAlignment="true" applyProtection="true">
      <alignment horizontal="center" vertical="center" textRotation="0" wrapText="false" indent="0" shrinkToFit="false"/>
      <protection locked="true" hidden="false"/>
    </xf>
    <xf numFmtId="164" fontId="16" fillId="18" borderId="10" xfId="35" applyFont="true" applyBorder="true" applyAlignment="true" applyProtection="true">
      <alignment horizontal="center" vertical="center" textRotation="0" wrapText="false" indent="0" shrinkToFit="false"/>
      <protection locked="true" hidden="false"/>
    </xf>
    <xf numFmtId="164" fontId="16" fillId="8" borderId="10" xfId="35" applyFont="true" applyBorder="true" applyAlignment="true" applyProtection="true">
      <alignment horizontal="center" vertical="center" textRotation="0" wrapText="false" indent="0" shrinkToFit="false"/>
      <protection locked="true" hidden="false"/>
    </xf>
    <xf numFmtId="164" fontId="16" fillId="11" borderId="10" xfId="35" applyFont="true" applyBorder="true" applyAlignment="true" applyProtection="true">
      <alignment horizontal="center" vertical="center" textRotation="0" wrapText="false" indent="0" shrinkToFit="false"/>
      <protection locked="true" hidden="false"/>
    </xf>
    <xf numFmtId="164" fontId="23" fillId="15" borderId="0" xfId="0" applyFont="true" applyBorder="false" applyAlignment="true" applyProtection="true">
      <alignment horizontal="general" vertical="bottom" textRotation="0" wrapText="false" indent="0" shrinkToFit="false"/>
      <protection locked="true" hidden="false"/>
    </xf>
    <xf numFmtId="164" fontId="16" fillId="10" borderId="10" xfId="35" applyFont="true" applyBorder="true" applyAlignment="true" applyProtection="true">
      <alignment horizontal="center" vertical="center" textRotation="0" wrapText="false" indent="0" shrinkToFit="false"/>
      <protection locked="true" hidden="false"/>
    </xf>
    <xf numFmtId="164" fontId="16" fillId="19" borderId="10" xfId="35" applyFont="true" applyBorder="true" applyAlignment="true" applyProtection="true">
      <alignment horizontal="center" vertical="center" textRotation="0" wrapText="false" indent="0" shrinkToFit="false"/>
      <protection locked="true" hidden="false"/>
    </xf>
    <xf numFmtId="164" fontId="16" fillId="9" borderId="10" xfId="35" applyFont="true" applyBorder="true" applyAlignment="true" applyProtection="true">
      <alignment horizontal="center" vertical="center" textRotation="0" wrapText="false" indent="0" shrinkToFit="false"/>
      <protection locked="true" hidden="false"/>
    </xf>
    <xf numFmtId="164" fontId="16" fillId="7" borderId="10" xfId="35" applyFont="true" applyBorder="true" applyAlignment="true" applyProtection="true">
      <alignment horizontal="center" vertical="center" textRotation="0" wrapText="false" indent="0" shrinkToFit="false"/>
      <protection locked="true" hidden="false"/>
    </xf>
    <xf numFmtId="164" fontId="16" fillId="20" borderId="10" xfId="35" applyFont="true" applyBorder="true" applyAlignment="true" applyProtection="true">
      <alignment horizontal="center" vertical="center" textRotation="0" wrapText="false" indent="0" shrinkToFit="false"/>
      <protection locked="true" hidden="false"/>
    </xf>
    <xf numFmtId="164" fontId="16" fillId="21" borderId="10" xfId="35"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8" fontId="16" fillId="0" borderId="10" xfId="0" applyFont="true" applyBorder="true" applyAlignment="true" applyProtection="true">
      <alignment horizontal="center" vertical="center" textRotation="0" wrapText="false" indent="0" shrinkToFit="false"/>
      <protection locked="true" hidden="false"/>
    </xf>
    <xf numFmtId="168" fontId="24" fillId="0" borderId="10" xfId="0" applyFont="true" applyBorder="true" applyAlignment="true" applyProtection="true">
      <alignment horizontal="center" vertical="bottom" textRotation="0" wrapText="false" indent="0" shrinkToFit="false"/>
      <protection locked="true" hidden="false"/>
    </xf>
    <xf numFmtId="164" fontId="16" fillId="22" borderId="10" xfId="35" applyFont="true" applyBorder="tru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9" fontId="25" fillId="0" borderId="0" xfId="0" applyFont="true" applyBorder="false" applyAlignment="true" applyProtection="true">
      <alignment horizontal="left" vertical="bottom" textRotation="0" wrapText="false" indent="0" shrinkToFit="false"/>
      <protection locked="true" hidden="false"/>
    </xf>
    <xf numFmtId="167" fontId="12" fillId="0" borderId="0" xfId="0" applyFont="true" applyBorder="false" applyAlignment="true" applyProtection="true">
      <alignment horizontal="general" vertical="bottom" textRotation="0" wrapText="false" indent="0" shrinkToFit="false"/>
      <protection locked="true" hidden="false"/>
    </xf>
    <xf numFmtId="169" fontId="25" fillId="0" borderId="13" xfId="0" applyFont="true" applyBorder="true" applyAlignment="true" applyProtection="true">
      <alignment horizontal="left" vertical="bottom" textRotation="0" wrapText="false" indent="0" shrinkToFit="false"/>
      <protection locked="true" hidden="false"/>
    </xf>
    <xf numFmtId="169" fontId="25" fillId="0" borderId="13" xfId="0" applyFont="true" applyBorder="true" applyAlignment="true" applyProtection="true">
      <alignment horizontal="general" vertical="bottom" textRotation="0" wrapText="false" indent="0" shrinkToFit="false"/>
      <protection locked="true" hidden="false"/>
    </xf>
    <xf numFmtId="164" fontId="11" fillId="23" borderId="0"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true" applyAlignment="true" applyProtection="true">
      <alignment horizontal="center" vertical="bottom" textRotation="0" wrapText="true" indent="0" shrinkToFit="false"/>
      <protection locked="true" hidden="false"/>
    </xf>
    <xf numFmtId="164" fontId="25" fillId="23" borderId="14" xfId="0" applyFont="true" applyBorder="true" applyAlignment="true" applyProtection="true">
      <alignment horizontal="general" vertical="bottom" textRotation="0" wrapText="false" indent="0" shrinkToFit="false"/>
      <protection locked="true" hidden="false"/>
    </xf>
    <xf numFmtId="164" fontId="25" fillId="23" borderId="15" xfId="0" applyFont="true" applyBorder="true" applyAlignment="true" applyProtection="true">
      <alignment horizontal="center" vertical="bottom" textRotation="0" wrapText="false" indent="0" shrinkToFit="false"/>
      <protection locked="true" hidden="false"/>
    </xf>
    <xf numFmtId="164" fontId="25" fillId="23" borderId="16" xfId="0" applyFont="true" applyBorder="true" applyAlignment="true" applyProtection="true">
      <alignment horizontal="center" vertical="bottom" textRotation="0" wrapText="false" indent="0" shrinkToFit="false"/>
      <protection locked="true" hidden="false"/>
    </xf>
    <xf numFmtId="164" fontId="12" fillId="23" borderId="14" xfId="0" applyFont="true" applyBorder="true" applyAlignment="true" applyProtection="true">
      <alignment horizontal="general" vertical="bottom" textRotation="0" wrapText="false" indent="0" shrinkToFit="false"/>
      <protection locked="true" hidden="false"/>
    </xf>
    <xf numFmtId="164" fontId="12" fillId="23" borderId="15" xfId="0" applyFont="true" applyBorder="true" applyAlignment="true" applyProtection="true">
      <alignment horizontal="general" vertical="bottom" textRotation="0" wrapText="false" indent="0" shrinkToFit="false"/>
      <protection locked="true" hidden="false"/>
    </xf>
    <xf numFmtId="164" fontId="12" fillId="23" borderId="16" xfId="0" applyFont="true" applyBorder="true" applyAlignment="true" applyProtection="true">
      <alignment horizontal="general" vertical="bottom" textRotation="0" wrapText="false" indent="0" shrinkToFit="false"/>
      <protection locked="true" hidden="false"/>
    </xf>
    <xf numFmtId="164" fontId="12" fillId="23" borderId="13" xfId="0" applyFont="true" applyBorder="true" applyAlignment="true" applyProtection="true">
      <alignment horizontal="general" vertical="bottom" textRotation="0" wrapText="false" indent="0" shrinkToFit="false"/>
      <protection locked="true" hidden="false"/>
    </xf>
    <xf numFmtId="164" fontId="12" fillId="23" borderId="0" xfId="0" applyFont="true" applyBorder="true" applyAlignment="true" applyProtection="true">
      <alignment horizontal="general" vertical="bottom" textRotation="0" wrapText="false" indent="0" shrinkToFit="false"/>
      <protection locked="true" hidden="false"/>
    </xf>
    <xf numFmtId="164" fontId="12" fillId="23" borderId="17" xfId="0" applyFont="true" applyBorder="true" applyAlignment="true" applyProtection="true">
      <alignment horizontal="general" vertical="bottom" textRotation="0" wrapText="false" indent="0" shrinkToFit="false"/>
      <protection locked="true" hidden="false"/>
    </xf>
    <xf numFmtId="164" fontId="12" fillId="23" borderId="0" xfId="0" applyFont="true" applyBorder="true" applyAlignment="true" applyProtection="true">
      <alignment horizontal="left" vertical="bottom" textRotation="0" wrapText="false" indent="0" shrinkToFit="false"/>
      <protection locked="true" hidden="false"/>
    </xf>
    <xf numFmtId="164" fontId="12" fillId="23" borderId="17" xfId="0" applyFont="true" applyBorder="true" applyAlignment="true" applyProtection="true">
      <alignment horizontal="center" vertical="bottom" textRotation="0" wrapText="false" indent="0" shrinkToFit="false"/>
      <protection locked="true" hidden="false"/>
    </xf>
    <xf numFmtId="164" fontId="12" fillId="23" borderId="18" xfId="0" applyFont="true" applyBorder="true" applyAlignment="true" applyProtection="true">
      <alignment horizontal="general" vertical="bottom" textRotation="0" wrapText="false" indent="0" shrinkToFit="false"/>
      <protection locked="true" hidden="false"/>
    </xf>
    <xf numFmtId="164" fontId="12" fillId="23" borderId="19" xfId="0" applyFont="true" applyBorder="true" applyAlignment="true" applyProtection="true">
      <alignment horizontal="general" vertical="bottom" textRotation="0" wrapText="false" indent="0" shrinkToFit="false"/>
      <protection locked="true" hidden="false"/>
    </xf>
    <xf numFmtId="164" fontId="12" fillId="23" borderId="20" xfId="0" applyFont="true" applyBorder="true" applyAlignment="true" applyProtection="true">
      <alignment horizontal="general" vertical="bottom" textRotation="0" wrapText="false" indent="0" shrinkToFit="false"/>
      <protection locked="true" hidden="false"/>
    </xf>
    <xf numFmtId="164" fontId="12" fillId="23" borderId="10" xfId="0" applyFont="true" applyBorder="true" applyAlignment="true" applyProtection="true">
      <alignment horizontal="general" vertical="bottom" textRotation="0" wrapText="false" indent="0" shrinkToFit="false"/>
      <protection locked="true" hidden="false"/>
    </xf>
    <xf numFmtId="164" fontId="6" fillId="23" borderId="10" xfId="0" applyFont="true" applyBorder="true" applyAlignment="true" applyProtection="true">
      <alignment horizontal="general" vertical="bottom" textRotation="0" wrapText="false" indent="0" shrinkToFit="false"/>
      <protection locked="true" hidden="false"/>
    </xf>
    <xf numFmtId="164" fontId="28" fillId="23" borderId="10" xfId="0" applyFont="true" applyBorder="true" applyAlignment="true" applyProtection="true">
      <alignment horizontal="center" vertical="bottom" textRotation="0" wrapText="false" indent="0" shrinkToFit="false"/>
      <protection locked="true" hidden="false"/>
    </xf>
    <xf numFmtId="164" fontId="25" fillId="24" borderId="10" xfId="0" applyFont="true" applyBorder="true" applyAlignment="true" applyProtection="true">
      <alignment horizontal="general" vertical="bottom" textRotation="0" wrapText="false" indent="0" shrinkToFit="false"/>
      <protection locked="true" hidden="false"/>
    </xf>
    <xf numFmtId="164" fontId="25" fillId="24" borderId="10" xfId="0" applyFont="true" applyBorder="true" applyAlignment="true" applyProtection="true">
      <alignment horizontal="right" vertical="bottom" textRotation="0" wrapText="false" indent="0" shrinkToFit="false"/>
      <protection locked="true" hidden="false"/>
    </xf>
    <xf numFmtId="164" fontId="29" fillId="25" borderId="10" xfId="0" applyFont="true" applyBorder="true" applyAlignment="true" applyProtection="true">
      <alignment horizontal="general" vertical="bottom" textRotation="0" wrapText="false" indent="0" shrinkToFit="false"/>
      <protection locked="true" hidden="false"/>
    </xf>
    <xf numFmtId="164" fontId="6" fillId="25" borderId="10" xfId="0" applyFont="true" applyBorder="true" applyAlignment="true" applyProtection="true">
      <alignment horizontal="general" vertical="bottom" textRotation="0" wrapText="false" indent="0" shrinkToFit="false"/>
      <protection locked="true" hidden="false"/>
    </xf>
    <xf numFmtId="164" fontId="6" fillId="24" borderId="10" xfId="0" applyFont="true" applyBorder="true" applyAlignment="true" applyProtection="true">
      <alignment horizontal="general" vertical="bottom" textRotation="0" wrapText="false" indent="0" shrinkToFit="false"/>
      <protection locked="true" hidden="false"/>
    </xf>
    <xf numFmtId="170" fontId="25" fillId="23" borderId="10" xfId="0" applyFont="true" applyBorder="true" applyAlignment="true" applyProtection="true">
      <alignment horizontal="left" vertical="bottom" textRotation="0" wrapText="false" indent="0" shrinkToFit="false"/>
      <protection locked="true" hidden="false"/>
    </xf>
    <xf numFmtId="164" fontId="25" fillId="23" borderId="10" xfId="0" applyFont="true" applyBorder="true" applyAlignment="true" applyProtection="true">
      <alignment horizontal="center" vertical="bottom" textRotation="0" wrapText="false" indent="0" shrinkToFit="false"/>
      <protection locked="true" hidden="false"/>
    </xf>
    <xf numFmtId="170" fontId="25" fillId="0" borderId="13" xfId="0" applyFont="true" applyBorder="true" applyAlignment="true" applyProtection="true">
      <alignment horizontal="left" vertical="bottom" textRotation="0" wrapText="false" indent="0" shrinkToFit="false"/>
      <protection locked="true" hidden="false"/>
    </xf>
    <xf numFmtId="164" fontId="25" fillId="0" borderId="0" xfId="0" applyFont="true" applyBorder="false" applyAlignment="true" applyProtection="true">
      <alignment horizontal="center" vertical="bottom" textRotation="0" wrapText="false" indent="0" shrinkToFit="false"/>
      <protection locked="true" hidden="false"/>
    </xf>
    <xf numFmtId="164" fontId="30" fillId="24" borderId="10" xfId="0" applyFont="true" applyBorder="true" applyAlignment="true" applyProtection="true">
      <alignment horizontal="general" vertical="bottom" textRotation="0" wrapText="false" indent="0" shrinkToFit="false"/>
      <protection locked="true" hidden="false"/>
    </xf>
    <xf numFmtId="164" fontId="12" fillId="24" borderId="10" xfId="0" applyFont="true" applyBorder="true" applyAlignment="true" applyProtection="true">
      <alignment horizontal="general" vertical="bottom" textRotation="0" wrapText="false" indent="0" shrinkToFit="false"/>
      <protection locked="true" hidden="false"/>
    </xf>
    <xf numFmtId="164" fontId="25" fillId="0" borderId="13" xfId="0" applyFont="true" applyBorder="true" applyAlignment="true" applyProtection="true">
      <alignment horizontal="general" vertical="bottom" textRotation="0" wrapText="false" indent="0" shrinkToFit="false"/>
      <protection locked="true" hidden="false"/>
    </xf>
    <xf numFmtId="164" fontId="31" fillId="24" borderId="10" xfId="0" applyFont="true" applyBorder="true" applyAlignment="true" applyProtection="true">
      <alignment horizontal="center" vertical="center" textRotation="0" wrapText="false" indent="0" shrinkToFit="false"/>
      <protection locked="true" hidden="false"/>
    </xf>
    <xf numFmtId="164" fontId="31" fillId="24" borderId="10" xfId="0" applyFont="true" applyBorder="true" applyAlignment="true" applyProtection="true">
      <alignment horizontal="center" vertical="center" textRotation="0" wrapText="true" indent="0" shrinkToFit="false"/>
      <protection locked="true" hidden="false"/>
    </xf>
    <xf numFmtId="170" fontId="31" fillId="24" borderId="10" xfId="0" applyFont="true" applyBorder="true" applyAlignment="true" applyProtection="true">
      <alignment horizontal="center" vertical="center" textRotation="0" wrapText="false" indent="0" shrinkToFit="false"/>
      <protection locked="true" hidden="false"/>
    </xf>
    <xf numFmtId="164" fontId="25" fillId="24" borderId="10" xfId="0" applyFont="true" applyBorder="true" applyAlignment="true" applyProtection="true">
      <alignment horizontal="general" vertical="center" textRotation="0" wrapText="false" indent="0" shrinkToFit="false"/>
      <protection locked="true" hidden="false"/>
    </xf>
    <xf numFmtId="164" fontId="12" fillId="24" borderId="10" xfId="0" applyFont="true" applyBorder="true" applyAlignment="true" applyProtection="true">
      <alignment horizontal="left" vertical="bottom" textRotation="0" wrapText="false" indent="0" shrinkToFit="false"/>
      <protection locked="true" hidden="false"/>
    </xf>
    <xf numFmtId="164" fontId="12" fillId="24" borderId="10" xfId="0" applyFont="true" applyBorder="true" applyAlignment="true" applyProtection="true">
      <alignment horizontal="center" vertical="bottom" textRotation="0" wrapText="false" indent="0" shrinkToFit="false"/>
      <protection locked="true" hidden="false"/>
    </xf>
    <xf numFmtId="170" fontId="12" fillId="24" borderId="10" xfId="0" applyFont="true" applyBorder="true" applyAlignment="true" applyProtection="true">
      <alignment horizontal="center" vertical="bottom" textRotation="0" wrapText="false" indent="0" shrinkToFit="false"/>
      <protection locked="true" hidden="false"/>
    </xf>
    <xf numFmtId="164" fontId="12" fillId="24" borderId="10" xfId="0" applyFont="true" applyBorder="true" applyAlignment="true" applyProtection="true">
      <alignment horizontal="left" vertical="bottom" textRotation="0" wrapText="true" indent="0" shrinkToFit="false"/>
      <protection locked="true" hidden="false"/>
    </xf>
    <xf numFmtId="164" fontId="12" fillId="0" borderId="13"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25" fillId="24" borderId="10" xfId="0" applyFont="true" applyBorder="true" applyAlignment="true" applyProtection="true">
      <alignment horizontal="center" vertical="bottom" textRotation="0" wrapText="false" indent="0" shrinkToFit="false"/>
      <protection locked="true" hidden="false"/>
    </xf>
    <xf numFmtId="164" fontId="12" fillId="13" borderId="10" xfId="0" applyFont="true" applyBorder="true" applyAlignment="true" applyProtection="true">
      <alignment horizontal="left" vertical="bottom" textRotation="0" wrapText="false" indent="0" shrinkToFit="false"/>
      <protection locked="true" hidden="false"/>
    </xf>
    <xf numFmtId="164" fontId="12" fillId="13" borderId="10" xfId="0" applyFont="true" applyBorder="true" applyAlignment="true" applyProtection="true">
      <alignment horizontal="center" vertical="bottom" textRotation="0" wrapText="false" indent="0" shrinkToFit="false"/>
      <protection locked="true" hidden="false"/>
    </xf>
    <xf numFmtId="171" fontId="32" fillId="13" borderId="10" xfId="0" applyFont="true" applyBorder="true" applyAlignment="true" applyProtection="true">
      <alignment horizontal="center" vertical="bottom" textRotation="0" wrapText="false" indent="0" shrinkToFit="false"/>
      <protection locked="true" hidden="false"/>
    </xf>
    <xf numFmtId="164" fontId="33" fillId="13" borderId="10" xfId="0" applyFont="true" applyBorder="true" applyAlignment="true" applyProtection="true">
      <alignment horizontal="center" vertical="bottom" textRotation="0" wrapText="false" indent="0" shrinkToFit="false"/>
      <protection locked="true" hidden="false"/>
    </xf>
    <xf numFmtId="164" fontId="12" fillId="13" borderId="10" xfId="0" applyFont="true" applyBorder="true" applyAlignment="true" applyProtection="true">
      <alignment horizontal="general" vertical="bottom"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6" fillId="0" borderId="20" xfId="0" applyFont="true" applyBorder="true" applyAlignment="true" applyProtection="true">
      <alignment horizontal="general"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true" applyAlignment="true" applyProtection="true">
      <alignment horizontal="left" vertical="top" textRotation="0" wrapText="true" indent="0" shrinkToFit="false"/>
      <protection locked="true" hidden="false"/>
    </xf>
    <xf numFmtId="170" fontId="31" fillId="24" borderId="10" xfId="0" applyFont="true" applyBorder="true" applyAlignment="true" applyProtection="true">
      <alignment horizontal="center" vertical="center" textRotation="0" wrapText="true" indent="0" shrinkToFit="false"/>
      <protection locked="true" hidden="false"/>
    </xf>
    <xf numFmtId="164" fontId="11" fillId="26" borderId="10" xfId="0" applyFont="true" applyBorder="true" applyAlignment="true" applyProtection="true">
      <alignment horizontal="general" vertical="bottom" textRotation="0" wrapText="false" indent="0" shrinkToFit="false"/>
      <protection locked="true" hidden="false"/>
    </xf>
    <xf numFmtId="164" fontId="11" fillId="27" borderId="21" xfId="0" applyFont="true" applyBorder="true" applyAlignment="true" applyProtection="true">
      <alignment horizontal="center" vertical="bottom" textRotation="0" wrapText="false" indent="0" shrinkToFit="false"/>
      <protection locked="true" hidden="false"/>
    </xf>
    <xf numFmtId="164" fontId="11" fillId="27" borderId="10" xfId="0" applyFont="true" applyBorder="true" applyAlignment="true" applyProtection="true">
      <alignment horizontal="center" vertical="bottom" textRotation="0" wrapText="false" indent="0" shrinkToFit="false"/>
      <protection locked="true" hidden="false"/>
    </xf>
    <xf numFmtId="164" fontId="34" fillId="0" borderId="10" xfId="0" applyFont="true" applyBorder="true" applyAlignment="true" applyProtection="true">
      <alignment horizontal="general" vertical="bottom" textRotation="0" wrapText="false" indent="0" shrinkToFit="false"/>
      <protection locked="true" hidden="false"/>
    </xf>
    <xf numFmtId="164" fontId="34" fillId="0" borderId="10" xfId="0" applyFont="true" applyBorder="true" applyAlignment="true" applyProtection="true">
      <alignment horizontal="center" vertical="bottom" textRotation="0" wrapText="false" indent="0" shrinkToFit="false"/>
      <protection locked="true" hidden="false"/>
    </xf>
    <xf numFmtId="164" fontId="6" fillId="28" borderId="10" xfId="0" applyFont="true" applyBorder="true" applyAlignment="true" applyProtection="true">
      <alignment horizontal="center" vertical="bottom" textRotation="0" wrapText="false" indent="0" shrinkToFit="false"/>
      <protection locked="true" hidden="false"/>
    </xf>
    <xf numFmtId="164" fontId="11" fillId="27" borderId="10" xfId="0" applyFont="true" applyBorder="true" applyAlignment="true" applyProtection="true">
      <alignment horizontal="center" vertical="bottom" textRotation="0" wrapText="true" indent="0" shrinkToFit="false"/>
      <protection locked="true" hidden="false"/>
    </xf>
    <xf numFmtId="164" fontId="6" fillId="14" borderId="10" xfId="0" applyFont="true" applyBorder="true" applyAlignment="true" applyProtection="true">
      <alignment horizontal="center" vertical="bottom" textRotation="0" wrapText="false" indent="0" shrinkToFit="false"/>
      <protection locked="true" hidden="false"/>
    </xf>
    <xf numFmtId="164" fontId="23" fillId="0" borderId="10" xfId="0" applyFont="true" applyBorder="true" applyAlignment="tru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11" fillId="25" borderId="0" xfId="0" applyFont="true" applyBorder="tru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general" vertical="bottom" textRotation="0" wrapText="false" indent="0" shrinkToFit="false"/>
      <protection locked="true" hidden="false"/>
    </xf>
    <xf numFmtId="170" fontId="6" fillId="0" borderId="12" xfId="0" applyFont="true" applyBorder="true" applyAlignment="true" applyProtection="true">
      <alignment horizontal="general" vertical="bottom" textRotation="0" wrapText="false" indent="0" shrinkToFit="false"/>
      <protection locked="tru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11" fillId="13" borderId="0" xfId="0" applyFont="true" applyBorder="true" applyAlignment="true" applyProtection="true">
      <alignment horizontal="general" vertical="bottom" textRotation="0" wrapText="false" indent="0" shrinkToFit="false"/>
      <protection locked="true" hidden="false"/>
    </xf>
    <xf numFmtId="164" fontId="11" fillId="29" borderId="14" xfId="0" applyFont="true" applyBorder="true" applyAlignment="true" applyProtection="true">
      <alignment horizontal="general" vertical="bottom" textRotation="0" wrapText="false" indent="0" shrinkToFit="false"/>
      <protection locked="true" hidden="false"/>
    </xf>
    <xf numFmtId="164" fontId="6" fillId="29" borderId="16" xfId="0" applyFont="true" applyBorder="true" applyAlignment="true" applyProtection="true">
      <alignment horizontal="general" vertical="bottom" textRotation="0" wrapText="false" indent="0" shrinkToFit="false"/>
      <protection locked="true" hidden="false"/>
    </xf>
    <xf numFmtId="164" fontId="11" fillId="29" borderId="18" xfId="0" applyFont="true" applyBorder="true" applyAlignment="true" applyProtection="true">
      <alignment horizontal="general" vertical="bottom" textRotation="0" wrapText="false" indent="0" shrinkToFit="false"/>
      <protection locked="true" hidden="false"/>
    </xf>
    <xf numFmtId="164" fontId="6" fillId="29" borderId="20" xfId="0" applyFont="true" applyBorder="true" applyAlignment="true" applyProtection="true">
      <alignment horizontal="general" vertical="bottom" textRotation="0" wrapText="false" indent="0" shrinkToFit="false"/>
      <protection locked="true" hidden="false"/>
    </xf>
    <xf numFmtId="164" fontId="6" fillId="30" borderId="10" xfId="0" applyFont="true" applyBorder="true" applyAlignment="true" applyProtection="true">
      <alignment horizontal="center" vertical="bottom" textRotation="0" wrapText="false" indent="0" shrinkToFit="false"/>
      <protection locked="true" hidden="false"/>
    </xf>
    <xf numFmtId="164" fontId="11" fillId="5" borderId="14" xfId="0" applyFont="true" applyBorder="true" applyAlignment="true" applyProtection="true">
      <alignment horizontal="general" vertical="bottom" textRotation="0" wrapText="false" indent="0" shrinkToFit="false"/>
      <protection locked="true" hidden="false"/>
    </xf>
    <xf numFmtId="164" fontId="6" fillId="5" borderId="16" xfId="0" applyFont="true" applyBorder="true" applyAlignment="true" applyProtection="true">
      <alignment horizontal="general" vertical="bottom" textRotation="0" wrapText="false" indent="0" shrinkToFit="false"/>
      <protection locked="true" hidden="false"/>
    </xf>
    <xf numFmtId="164" fontId="11" fillId="5" borderId="18" xfId="0" applyFont="true" applyBorder="true" applyAlignment="true" applyProtection="true">
      <alignment horizontal="general" vertical="bottom" textRotation="0" wrapText="false" indent="0" shrinkToFit="false"/>
      <protection locked="true" hidden="false"/>
    </xf>
    <xf numFmtId="164" fontId="6" fillId="5" borderId="20" xfId="0" applyFont="true" applyBorder="true" applyAlignment="true" applyProtection="true">
      <alignment horizontal="general" vertical="bottom" textRotation="0" wrapText="false" indent="0" shrinkToFit="false"/>
      <protection locked="true" hidden="false"/>
    </xf>
    <xf numFmtId="164" fontId="34" fillId="30" borderId="12" xfId="0" applyFont="true" applyBorder="true" applyAlignment="true" applyProtection="true">
      <alignment horizontal="general" vertical="bottom" textRotation="0" wrapText="false" indent="0" shrinkToFit="false"/>
      <protection locked="true" hidden="false"/>
    </xf>
    <xf numFmtId="164" fontId="6" fillId="30" borderId="12" xfId="0" applyFont="true" applyBorder="true" applyAlignment="true" applyProtection="true">
      <alignment horizontal="center" vertical="bottom" textRotation="0" wrapText="false" indent="0" shrinkToFit="false"/>
      <protection locked="true" hidden="false"/>
    </xf>
    <xf numFmtId="164" fontId="11" fillId="30" borderId="10" xfId="0" applyFont="true" applyBorder="true" applyAlignment="true" applyProtection="true">
      <alignment horizontal="center" vertical="bottom" textRotation="0" wrapText="true" indent="0" shrinkToFit="false"/>
      <protection locked="true" hidden="false"/>
    </xf>
    <xf numFmtId="164" fontId="6" fillId="0" borderId="10" xfId="0" applyFont="true" applyBorder="true" applyAlignment="true" applyProtection="true">
      <alignment horizontal="center" vertical="bottom" textRotation="0" wrapText="false" indent="0" shrinkToFit="false"/>
      <protection locked="true" hidden="false"/>
    </xf>
    <xf numFmtId="164" fontId="11" fillId="30" borderId="10" xfId="0" applyFont="true" applyBorder="true" applyAlignment="true" applyProtection="true">
      <alignment horizontal="center" vertical="bottom" textRotation="0" wrapText="false" indent="0" shrinkToFit="false"/>
      <protection locked="true" hidden="false"/>
    </xf>
    <xf numFmtId="164" fontId="11" fillId="31" borderId="14" xfId="0" applyFont="true" applyBorder="true" applyAlignment="true" applyProtection="true">
      <alignment horizontal="general" vertical="bottom" textRotation="0" wrapText="false" indent="0" shrinkToFit="false"/>
      <protection locked="true" hidden="false"/>
    </xf>
    <xf numFmtId="164" fontId="6" fillId="31" borderId="16" xfId="0" applyFont="true" applyBorder="true" applyAlignment="true" applyProtection="true">
      <alignment horizontal="general" vertical="bottom" textRotation="0" wrapText="false" indent="0" shrinkToFit="false"/>
      <protection locked="true" hidden="false"/>
    </xf>
    <xf numFmtId="164" fontId="11" fillId="31" borderId="18" xfId="0" applyFont="true" applyBorder="true" applyAlignment="true" applyProtection="true">
      <alignment horizontal="general" vertical="bottom" textRotation="0" wrapText="false" indent="0" shrinkToFit="false"/>
      <protection locked="true" hidden="false"/>
    </xf>
    <xf numFmtId="164" fontId="6" fillId="31" borderId="20" xfId="0" applyFont="true" applyBorder="true" applyAlignment="true" applyProtection="true">
      <alignment horizontal="general" vertical="bottom" textRotation="0" wrapText="false" indent="0" shrinkToFit="false"/>
      <protection locked="true" hidden="false"/>
    </xf>
    <xf numFmtId="164" fontId="6" fillId="0" borderId="19" xfId="0" applyFont="true" applyBorder="true" applyAlignment="true" applyProtection="true">
      <alignment horizontal="general" vertical="bottom" textRotation="0" wrapText="false" indent="0" shrinkToFit="false"/>
      <protection locked="true" hidden="false"/>
    </xf>
    <xf numFmtId="164" fontId="11" fillId="32" borderId="10" xfId="0" applyFont="true" applyBorder="true" applyAlignment="true" applyProtection="true">
      <alignment horizontal="general" vertical="bottom" textRotation="0" wrapText="false" indent="0" shrinkToFit="false"/>
      <protection locked="true" hidden="false"/>
    </xf>
    <xf numFmtId="164" fontId="11" fillId="33" borderId="10" xfId="0" applyFont="true" applyBorder="true" applyAlignment="true" applyProtection="true">
      <alignment horizontal="general" vertical="bottom" textRotation="0" wrapText="false" indent="0" shrinkToFit="false"/>
      <protection locked="true" hidden="false"/>
    </xf>
    <xf numFmtId="164" fontId="6" fillId="13" borderId="0" xfId="0" applyFont="true" applyBorder="false" applyAlignment="true" applyProtection="true">
      <alignment horizontal="general" vertical="bottom" textRotation="0" wrapText="false" indent="0" shrinkToFit="false"/>
      <protection locked="true" hidden="false"/>
    </xf>
    <xf numFmtId="164" fontId="35" fillId="0" borderId="10" xfId="0" applyFont="true" applyBorder="true" applyAlignment="true" applyProtection="true">
      <alignment horizontal="general" vertical="bottom" textRotation="0" wrapText="false" indent="0" shrinkToFit="false"/>
      <protection locked="true" hidden="false"/>
    </xf>
    <xf numFmtId="164" fontId="11" fillId="34"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27" borderId="11" xfId="0" applyFont="true" applyBorder="true" applyAlignment="true" applyProtection="true">
      <alignment horizontal="center" vertical="bottom" textRotation="0" wrapText="false" indent="0" shrinkToFit="false"/>
      <protection locked="true" hidden="false"/>
    </xf>
    <xf numFmtId="164" fontId="23" fillId="35"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7" xfId="0" applyFont="true" applyBorder="true" applyAlignment="true" applyProtection="true">
      <alignment horizontal="general" vertical="bottom" textRotation="0" wrapText="false" indent="0" shrinkToFit="false"/>
      <protection locked="true" hidden="false"/>
    </xf>
    <xf numFmtId="170" fontId="6" fillId="0" borderId="10" xfId="0" applyFont="true" applyBorder="true" applyAlignment="true" applyProtection="true">
      <alignment horizontal="general" vertical="bottom" textRotation="0" wrapText="false" indent="0" shrinkToFit="false"/>
      <protection locked="true" hidden="false"/>
    </xf>
    <xf numFmtId="164" fontId="6" fillId="36" borderId="20" xfId="0" applyFont="true" applyBorder="true" applyAlignment="true" applyProtection="true">
      <alignment horizontal="general" vertical="bottom" textRotation="0" wrapText="false" indent="0" shrinkToFit="false"/>
      <protection locked="true" hidden="false"/>
    </xf>
    <xf numFmtId="164" fontId="6" fillId="37" borderId="10" xfId="0" applyFont="true" applyBorder="true" applyAlignment="true" applyProtection="true">
      <alignment horizontal="general" vertical="bottom" textRotation="0" wrapText="false" indent="0" shrinkToFit="false"/>
      <protection locked="true" hidden="false"/>
    </xf>
    <xf numFmtId="164" fontId="6" fillId="38" borderId="10" xfId="0" applyFont="true" applyBorder="true" applyAlignment="true" applyProtection="true">
      <alignment horizontal="general" vertical="bottom" textRotation="0" wrapText="false" indent="0" shrinkToFit="false"/>
      <protection locked="true" hidden="false"/>
    </xf>
    <xf numFmtId="164" fontId="34" fillId="30" borderId="1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4" fontId="11" fillId="39" borderId="14" xfId="0" applyFont="true" applyBorder="true" applyAlignment="true" applyProtection="true">
      <alignment horizontal="general" vertical="bottom" textRotation="0" wrapText="false" indent="0" shrinkToFit="false"/>
      <protection locked="true" hidden="false"/>
    </xf>
    <xf numFmtId="164" fontId="6" fillId="39" borderId="16" xfId="0" applyFont="true" applyBorder="true" applyAlignment="true" applyProtection="true">
      <alignment horizontal="general" vertical="bottom" textRotation="0" wrapText="false" indent="0" shrinkToFit="false"/>
      <protection locked="true" hidden="false"/>
    </xf>
    <xf numFmtId="164" fontId="11" fillId="39" borderId="18" xfId="0" applyFont="true" applyBorder="true" applyAlignment="true" applyProtection="true">
      <alignment horizontal="general" vertical="bottom" textRotation="0" wrapText="false" indent="0" shrinkToFit="false"/>
      <protection locked="true" hidden="false"/>
    </xf>
    <xf numFmtId="164" fontId="6" fillId="39" borderId="20" xfId="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true">
      <alignment horizontal="general" vertical="top" textRotation="0" wrapText="true" indent="0" shrinkToFit="false"/>
      <protection locked="true" hidden="false"/>
    </xf>
    <xf numFmtId="164" fontId="37" fillId="0" borderId="0" xfId="0" applyFont="true" applyBorder="false" applyAlignment="true" applyProtection="true">
      <alignment horizontal="general" vertical="top" textRotation="0" wrapText="false" indent="0" shrinkToFit="false"/>
      <protection locked="true" hidden="false"/>
    </xf>
    <xf numFmtId="164" fontId="21" fillId="0" borderId="0" xfId="0" applyFont="true" applyBorder="false" applyAlignment="true" applyProtection="true">
      <alignment horizontal="general" vertical="top" textRotation="0" wrapText="false" indent="0" shrinkToFit="false"/>
      <protection locked="true" hidden="false"/>
    </xf>
    <xf numFmtId="164" fontId="6" fillId="0" borderId="0" xfId="34" applyFont="tru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40" borderId="10" xfId="0" applyFont="true" applyBorder="true" applyAlignment="true" applyProtection="true">
      <alignment horizontal="center" vertical="bottom" textRotation="0" wrapText="false" indent="0" shrinkToFit="false"/>
      <protection locked="true" hidden="false"/>
    </xf>
    <xf numFmtId="168" fontId="0" fillId="41" borderId="0" xfId="0" applyFont="false" applyBorder="false" applyAlignment="true" applyProtection="true">
      <alignment horizontal="general" vertical="bottom" textRotation="0" wrapText="false" indent="0" shrinkToFit="false"/>
      <protection locked="true" hidden="false"/>
    </xf>
    <xf numFmtId="164" fontId="6" fillId="34" borderId="10" xfId="0" applyFont="true" applyBorder="true" applyAlignment="true" applyProtection="true">
      <alignment horizontal="center" vertical="bottom" textRotation="0" wrapText="false" indent="0" shrinkToFit="false"/>
      <protection locked="true" hidden="false"/>
    </xf>
    <xf numFmtId="164" fontId="6" fillId="42" borderId="0" xfId="34" applyFont="true" applyBorder="true" applyAlignment="true" applyProtection="true">
      <alignment horizontal="general" vertical="bottom" textRotation="0" wrapText="false" indent="0" shrinkToFit="false"/>
      <protection locked="true" hidden="false"/>
    </xf>
    <xf numFmtId="170" fontId="6" fillId="0" borderId="0" xfId="34" applyFont="true" applyBorder="true" applyAlignment="true" applyProtection="true">
      <alignment horizontal="general" vertical="bottom" textRotation="0" wrapText="false" indent="0" shrinkToFit="false"/>
      <protection locked="true" hidden="false"/>
    </xf>
    <xf numFmtId="164" fontId="11" fillId="5" borderId="10" xfId="34" applyFont="true" applyBorder="true" applyAlignment="true" applyProtection="true">
      <alignment horizontal="general" vertical="top" textRotation="0" wrapText="true" indent="0" shrinkToFit="false"/>
      <protection locked="true" hidden="false"/>
    </xf>
    <xf numFmtId="170" fontId="11" fillId="5" borderId="10" xfId="34" applyFont="true" applyBorder="true" applyAlignment="true" applyProtection="true">
      <alignment horizontal="general" vertical="top" textRotation="0" wrapText="true" indent="0" shrinkToFit="false"/>
      <protection locked="true" hidden="false"/>
    </xf>
    <xf numFmtId="164" fontId="6" fillId="0" borderId="0" xfId="34" applyFont="true" applyBorder="true" applyAlignment="true" applyProtection="true">
      <alignment horizontal="general" vertical="top" textRotation="0" wrapText="false" indent="0" shrinkToFit="false"/>
      <protection locked="true" hidden="false"/>
    </xf>
    <xf numFmtId="164" fontId="6" fillId="0" borderId="10" xfId="34" applyFont="true" applyBorder="true" applyAlignment="true" applyProtection="true">
      <alignment horizontal="general" vertical="bottom" textRotation="0" wrapText="false" indent="0" shrinkToFit="false"/>
      <protection locked="true" hidden="false"/>
    </xf>
    <xf numFmtId="164" fontId="6" fillId="42" borderId="10" xfId="34" applyFont="false" applyBorder="true" applyAlignment="true" applyProtection="true">
      <alignment horizontal="general" vertical="bottom" textRotation="0" wrapText="false" indent="0" shrinkToFit="false"/>
      <protection locked="true" hidden="false"/>
    </xf>
    <xf numFmtId="170" fontId="6" fillId="0" borderId="10" xfId="34" applyFont="true" applyBorder="true" applyAlignment="true" applyProtection="true">
      <alignment horizontal="general" vertical="bottom" textRotation="0" wrapText="false" indent="0" shrinkToFit="false"/>
      <protection locked="true" hidden="false"/>
    </xf>
    <xf numFmtId="170" fontId="6" fillId="0" borderId="10" xfId="34" applyFont="true" applyBorder="true" applyAlignment="true" applyProtection="true">
      <alignment horizontal="center" vertical="bottom" textRotation="0" wrapText="false" indent="0" shrinkToFit="false"/>
      <protection locked="true" hidden="false"/>
    </xf>
    <xf numFmtId="164" fontId="6" fillId="43" borderId="22" xfId="34" applyFont="true" applyBorder="true" applyAlignment="true" applyProtection="true">
      <alignment horizontal="general" vertical="bottom" textRotation="0" wrapText="false" indent="0" shrinkToFit="false"/>
      <protection locked="true" hidden="false"/>
    </xf>
    <xf numFmtId="170" fontId="6" fillId="43" borderId="23" xfId="34" applyFont="true" applyBorder="true" applyAlignment="true" applyProtection="true">
      <alignment horizontal="general" vertical="bottom" textRotation="0" wrapText="false" indent="0" shrinkToFit="false"/>
      <protection locked="true" hidden="false"/>
    </xf>
    <xf numFmtId="164" fontId="6" fillId="43" borderId="24" xfId="34" applyFont="true" applyBorder="true" applyAlignment="true" applyProtection="true">
      <alignment horizontal="general" vertical="bottom" textRotation="0" wrapText="false" indent="0" shrinkToFit="false"/>
      <protection locked="true" hidden="false"/>
    </xf>
    <xf numFmtId="170" fontId="6" fillId="43" borderId="25" xfId="34" applyFont="true" applyBorder="true" applyAlignment="true" applyProtection="true">
      <alignment horizontal="general" vertical="bottom" textRotation="0" wrapText="false" indent="0" shrinkToFit="false"/>
      <protection locked="true" hidden="false"/>
    </xf>
    <xf numFmtId="164" fontId="6" fillId="43" borderId="26" xfId="34" applyFont="true" applyBorder="true" applyAlignment="true" applyProtection="true">
      <alignment horizontal="general" vertical="bottom" textRotation="0" wrapText="true" indent="0" shrinkToFit="false"/>
      <protection locked="true" hidden="false"/>
    </xf>
    <xf numFmtId="170" fontId="6" fillId="43" borderId="27" xfId="34" applyFont="true" applyBorder="true" applyAlignment="true" applyProtection="true">
      <alignment horizontal="general" vertical="bottom" textRotation="0" wrapText="false" indent="0" shrinkToFit="false"/>
      <protection locked="true" hidden="false"/>
    </xf>
    <xf numFmtId="164" fontId="6" fillId="43" borderId="14" xfId="34" applyFont="true" applyBorder="true" applyAlignment="true" applyProtection="true">
      <alignment horizontal="general" vertical="bottom" textRotation="0" wrapText="false" indent="0" shrinkToFit="false"/>
      <protection locked="true" hidden="false"/>
    </xf>
    <xf numFmtId="164" fontId="6" fillId="43" borderId="16" xfId="34" applyFont="false" applyBorder="true" applyAlignment="true" applyProtection="true">
      <alignment horizontal="general" vertical="bottom" textRotation="0" wrapText="false" indent="0" shrinkToFit="false"/>
      <protection locked="true" hidden="false"/>
    </xf>
    <xf numFmtId="164" fontId="6" fillId="43" borderId="13" xfId="34" applyFont="true" applyBorder="true" applyAlignment="true" applyProtection="true">
      <alignment horizontal="general" vertical="bottom" textRotation="0" wrapText="true" indent="0" shrinkToFit="false"/>
      <protection locked="true" hidden="false"/>
    </xf>
    <xf numFmtId="170" fontId="6" fillId="43" borderId="17" xfId="34" applyFont="true" applyBorder="true" applyAlignment="true" applyProtection="true">
      <alignment horizontal="general" vertical="bottom" textRotation="0" wrapText="false" indent="0" shrinkToFit="false"/>
      <protection locked="true" hidden="false"/>
    </xf>
    <xf numFmtId="164" fontId="6" fillId="43" borderId="18" xfId="34" applyFont="true" applyBorder="true" applyAlignment="true" applyProtection="true">
      <alignment horizontal="general" vertical="bottom" textRotation="0" wrapText="true" indent="0" shrinkToFit="false"/>
      <protection locked="true" hidden="false"/>
    </xf>
    <xf numFmtId="170" fontId="6" fillId="43" borderId="20" xfId="34" applyFont="true" applyBorder="true" applyAlignment="true" applyProtection="true">
      <alignment horizontal="general" vertical="bottom" textRotation="0" wrapText="false" indent="0" shrinkToFit="false"/>
      <protection locked="true" hidden="false"/>
    </xf>
    <xf numFmtId="164" fontId="6" fillId="43" borderId="28" xfId="34" applyFont="true" applyBorder="true" applyAlignment="true" applyProtection="true">
      <alignment horizontal="general" vertical="bottom" textRotation="0" wrapText="false" indent="0" shrinkToFit="false"/>
      <protection locked="true" hidden="false"/>
    </xf>
    <xf numFmtId="170" fontId="6" fillId="43" borderId="29" xfId="34" applyFont="true" applyBorder="true" applyAlignment="true" applyProtection="true">
      <alignment horizontal="general" vertical="bottom" textRotation="0" wrapText="false" indent="0" shrinkToFit="false"/>
      <protection locked="true" hidden="false"/>
    </xf>
    <xf numFmtId="164" fontId="6" fillId="43" borderId="26" xfId="34" applyFont="true" applyBorder="true" applyAlignment="true" applyProtection="true">
      <alignment horizontal="general" vertical="bottom" textRotation="0" wrapText="false" indent="0" shrinkToFit="false"/>
      <protection locked="true" hidden="false"/>
    </xf>
    <xf numFmtId="164" fontId="11" fillId="0" borderId="0" xfId="34" applyFont="true" applyBorder="true" applyAlignment="true" applyProtection="true">
      <alignment horizontal="general" vertical="bottom" textRotation="0" wrapText="false" indent="0" shrinkToFit="false"/>
      <protection locked="true" hidden="false"/>
    </xf>
    <xf numFmtId="164" fontId="6" fillId="5" borderId="14" xfId="34" applyFont="true" applyBorder="true" applyAlignment="true" applyProtection="true">
      <alignment horizontal="general" vertical="bottom" textRotation="0" wrapText="false" indent="0" shrinkToFit="false"/>
      <protection locked="true" hidden="false"/>
    </xf>
    <xf numFmtId="170" fontId="6" fillId="5" borderId="10" xfId="34" applyFont="true" applyBorder="true" applyAlignment="true" applyProtection="true">
      <alignment horizontal="general" vertical="bottom" textRotation="0" wrapText="false" indent="0" shrinkToFit="false"/>
      <protection locked="true" hidden="false"/>
    </xf>
    <xf numFmtId="164" fontId="6" fillId="5" borderId="13" xfId="34" applyFont="true" applyBorder="true" applyAlignment="true" applyProtection="true">
      <alignment horizontal="general" vertical="bottom" textRotation="0" wrapText="false" indent="0" shrinkToFit="false"/>
      <protection locked="true" hidden="false"/>
    </xf>
    <xf numFmtId="164" fontId="6" fillId="5" borderId="18" xfId="34" applyFont="true" applyBorder="true" applyAlignment="true" applyProtection="true">
      <alignment horizontal="general" vertical="bottom" textRotation="0" wrapText="false" indent="0" shrinkToFit="false"/>
      <protection locked="true" hidden="false"/>
    </xf>
    <xf numFmtId="170" fontId="6" fillId="36" borderId="10" xfId="34" applyFont="true" applyBorder="true" applyAlignment="true" applyProtection="true">
      <alignment horizontal="general" vertical="bottom" textRotation="0" wrapText="false" indent="0" shrinkToFit="false"/>
      <protection locked="true" hidden="false"/>
    </xf>
    <xf numFmtId="164" fontId="6" fillId="44" borderId="14" xfId="34" applyFont="true" applyBorder="true" applyAlignment="true" applyProtection="true">
      <alignment horizontal="general" vertical="bottom" textRotation="0" wrapText="false" indent="0" shrinkToFit="false"/>
      <protection locked="true" hidden="false"/>
    </xf>
    <xf numFmtId="164" fontId="6" fillId="44" borderId="10" xfId="34" applyFont="true" applyBorder="true" applyAlignment="true" applyProtection="true">
      <alignment horizontal="general" vertical="bottom" textRotation="0" wrapText="false" indent="0" shrinkToFit="false"/>
      <protection locked="true" hidden="false"/>
    </xf>
    <xf numFmtId="164" fontId="6" fillId="44" borderId="13" xfId="34" applyFont="true" applyBorder="true" applyAlignment="true" applyProtection="true">
      <alignment horizontal="general" vertical="bottom" textRotation="0" wrapText="false" indent="0" shrinkToFit="false"/>
      <protection locked="true" hidden="false"/>
    </xf>
    <xf numFmtId="164" fontId="6" fillId="0" borderId="0" xfId="34" applyFont="true" applyBorder="false" applyAlignment="true" applyProtection="true">
      <alignment horizontal="general" vertical="bottom" textRotation="0" wrapText="false" indent="0" shrinkToFit="false"/>
      <protection locked="true" hidden="false"/>
    </xf>
    <xf numFmtId="164" fontId="6" fillId="44" borderId="18" xfId="34" applyFont="true" applyBorder="true" applyAlignment="true" applyProtection="true">
      <alignment horizontal="general" vertical="bottom" textRotation="0" wrapText="false" indent="0" shrinkToFit="false"/>
      <protection locked="true" hidden="false"/>
    </xf>
    <xf numFmtId="164" fontId="6" fillId="0" borderId="0" xfId="34" applyFont="false" applyBorder="false" applyAlignment="true" applyProtection="true">
      <alignment horizontal="general" vertical="bottom" textRotation="0" wrapText="false" indent="0" shrinkToFit="false"/>
      <protection locked="true" hidden="false"/>
    </xf>
    <xf numFmtId="164" fontId="6" fillId="32" borderId="10" xfId="34" applyFont="true" applyBorder="true" applyAlignment="true" applyProtection="true">
      <alignment horizontal="general" vertical="bottom" textRotation="0" wrapText="false" indent="0" shrinkToFit="false"/>
      <protection locked="true" hidden="false"/>
    </xf>
    <xf numFmtId="164" fontId="6" fillId="0" borderId="10" xfId="34" applyFont="false" applyBorder="true" applyAlignment="true" applyProtection="true">
      <alignment horizontal="general" vertical="bottom" textRotation="0" wrapText="false" indent="0" shrinkToFit="false"/>
      <protection locked="true" hidden="false"/>
    </xf>
    <xf numFmtId="164" fontId="6" fillId="42" borderId="10" xfId="34" applyFont="true" applyBorder="true" applyAlignment="true" applyProtection="true">
      <alignment horizontal="general" vertical="bottom" textRotation="0" wrapText="false" indent="0" shrinkToFit="false"/>
      <protection locked="true" hidden="false"/>
    </xf>
    <xf numFmtId="164" fontId="13" fillId="25" borderId="10" xfId="0" applyFont="true" applyBorder="true" applyAlignment="true" applyProtection="true">
      <alignment horizontal="general" vertical="bottom" textRotation="0" wrapText="false" indent="0" shrinkToFit="false"/>
      <protection locked="true" hidden="false"/>
    </xf>
    <xf numFmtId="164" fontId="13" fillId="0" borderId="10" xfId="0" applyFont="true" applyBorder="true" applyAlignment="true" applyProtection="true">
      <alignment horizontal="general" vertical="bottom" textRotation="0" wrapText="false" indent="0" shrinkToFit="false"/>
      <protection locked="true" hidden="false"/>
    </xf>
    <xf numFmtId="164" fontId="6" fillId="45" borderId="10" xfId="0" applyFont="true" applyBorder="true" applyAlignment="true" applyProtection="true">
      <alignment horizontal="left" vertical="top" textRotation="0" wrapText="true" indent="0" shrinkToFit="false"/>
      <protection locked="true" hidden="false"/>
    </xf>
    <xf numFmtId="164" fontId="25" fillId="23" borderId="10" xfId="0" applyFont="true" applyBorder="true" applyAlignment="true" applyProtection="true">
      <alignment horizontal="general" vertical="bottom" textRotation="0" wrapText="true" indent="0" shrinkToFit="false"/>
      <protection locked="true" hidden="false"/>
    </xf>
    <xf numFmtId="164" fontId="31" fillId="46" borderId="10" xfId="0" applyFont="true" applyBorder="true" applyAlignment="true" applyProtection="true">
      <alignment horizontal="center" vertical="center" textRotation="0" wrapText="false" indent="0" shrinkToFit="false"/>
      <protection locked="true" hidden="false"/>
    </xf>
    <xf numFmtId="164" fontId="31" fillId="46" borderId="10" xfId="0" applyFont="true" applyBorder="true" applyAlignment="true" applyProtection="true">
      <alignment horizontal="center" vertical="center" textRotation="0" wrapText="true" indent="0" shrinkToFit="false"/>
      <protection locked="true" hidden="false"/>
    </xf>
    <xf numFmtId="164" fontId="12" fillId="24" borderId="10" xfId="0" applyFont="true" applyBorder="true" applyAlignment="true" applyProtection="true">
      <alignment horizontal="center" vertical="center" textRotation="0" wrapText="false" indent="0" shrinkToFit="false"/>
      <protection locked="true" hidden="false"/>
    </xf>
    <xf numFmtId="164" fontId="6" fillId="46" borderId="10" xfId="0" applyFont="true" applyBorder="true" applyAlignment="true" applyProtection="true">
      <alignment horizontal="general" vertical="bottom" textRotation="0" wrapText="false" indent="0" shrinkToFit="false"/>
      <protection locked="true" hidden="false"/>
    </xf>
    <xf numFmtId="164" fontId="12" fillId="46" borderId="10" xfId="0" applyFont="true" applyBorder="true" applyAlignment="true" applyProtection="true">
      <alignment horizontal="left" vertical="bottom" textRotation="0" wrapText="false" indent="0" shrinkToFit="false"/>
      <protection locked="true" hidden="false"/>
    </xf>
    <xf numFmtId="164" fontId="29" fillId="25" borderId="10" xfId="0" applyFont="true" applyBorder="true" applyAlignment="true" applyProtection="true">
      <alignment horizontal="general" vertical="center" textRotation="0" wrapText="tru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Background" xfId="21"/>
    <cellStyle name="Bad 2" xfId="22"/>
    <cellStyle name="Card" xfId="23"/>
    <cellStyle name="Card B" xfId="24"/>
    <cellStyle name="Card BL" xfId="25"/>
    <cellStyle name="Card BR" xfId="26"/>
    <cellStyle name="Card L" xfId="27"/>
    <cellStyle name="Card R" xfId="28"/>
    <cellStyle name="Card T" xfId="29"/>
    <cellStyle name="Card TL" xfId="30"/>
    <cellStyle name="Card TR" xfId="31"/>
    <cellStyle name="Column Header" xfId="32"/>
    <cellStyle name="Input" xfId="33"/>
    <cellStyle name="Normal 2" xfId="34"/>
    <cellStyle name="Normal 2 2" xfId="35"/>
    <cellStyle name="Normal 3" xfId="36"/>
    <cellStyle name="Normal 4" xfId="37"/>
    <cellStyle name="Result2" xfId="38"/>
    <cellStyle name="*unknown*" xfId="20" builtinId="8"/>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name val="Arial"/>
        <charset val="1"/>
        <family val="0"/>
        <color rgb="FF000000"/>
        <sz val="11"/>
      </font>
      <fill>
        <patternFill>
          <bgColor rgb="FFFF0000"/>
        </patternFill>
      </fill>
    </dxf>
    <dxf>
      <font>
        <name val="Arial"/>
        <charset val="1"/>
        <family val="0"/>
        <color rgb="FF000000"/>
        <sz val="11"/>
      </font>
      <fill>
        <patternFill>
          <bgColor rgb="FFB360E6"/>
        </patternFill>
      </fill>
    </dxf>
    <dxf>
      <font>
        <name val="Arial"/>
        <charset val="1"/>
        <family val="0"/>
        <color rgb="FF000000"/>
        <sz val="11"/>
      </font>
      <fill>
        <patternFill>
          <bgColor rgb="FF00B0F0"/>
        </patternFill>
      </fill>
    </dxf>
  </dxfs>
  <colors>
    <indexedColors>
      <rgbColor rgb="FF000000"/>
      <rgbColor rgb="FFFFF3E0"/>
      <rgbColor rgb="FFFF0000"/>
      <rgbColor rgb="FFA9D18E"/>
      <rgbColor rgb="FFDAE3F3"/>
      <rgbColor rgb="FFFFFF00"/>
      <rgbColor rgb="FFFFC7CE"/>
      <rgbColor rgb="FF8DBCE0"/>
      <rgbColor rgb="FF9C0006"/>
      <rgbColor rgb="FFC5E0B4"/>
      <rgbColor rgb="FFFFE599"/>
      <rgbColor rgb="FFB47804"/>
      <rgbColor rgb="FF780373"/>
      <rgbColor rgb="FF6FA9D6"/>
      <rgbColor rgb="FFB7B7B7"/>
      <rgbColor rgb="FF729FCF"/>
      <rgbColor rgb="FF7EB2DB"/>
      <rgbColor rgb="FFA1467E"/>
      <rgbColor rgb="FFFEF2CB"/>
      <rgbColor rgb="FFE8F3FF"/>
      <rgbColor rgb="FFD6DCE4"/>
      <rgbColor rgb="FFF4B183"/>
      <rgbColor rgb="FF1579C2"/>
      <rgbColor rgb="FFBDD7EE"/>
      <rgbColor rgb="FFFBE5D6"/>
      <rgbColor rgb="FFD9D9D9"/>
      <rgbColor rgb="FFBBE33D"/>
      <rgbColor rgb="FF9CC5E5"/>
      <rgbColor rgb="FFBAD7EF"/>
      <rgbColor rgb="FFDDDDDD"/>
      <rgbColor rgb="FFABCEEA"/>
      <rgbColor rgb="FFE7E6E6"/>
      <rgbColor rgb="FF00B0F0"/>
      <rgbColor rgb="FFD8E9F9"/>
      <rgbColor rgb="FFDEEBF7"/>
      <rgbColor rgb="FFFFE699"/>
      <rgbColor rgb="FF99CCFF"/>
      <rgbColor rgb="FFEC9BA4"/>
      <rgbColor rgb="FFC9A4E4"/>
      <rgbColor rgb="FFFFDBB6"/>
      <rgbColor rgb="FF3385C2"/>
      <rgbColor rgb="FF60A0D1"/>
      <rgbColor rgb="FF92D050"/>
      <rgbColor rgb="FFFFC000"/>
      <rgbColor rgb="FFFF8000"/>
      <rgbColor rgb="FFFF5429"/>
      <rgbColor rgb="FF428EC7"/>
      <rgbColor rgb="FFBF819E"/>
      <rgbColor rgb="FF004A4A"/>
      <rgbColor rgb="FF00B050"/>
      <rgbColor rgb="FFC9E0F4"/>
      <rgbColor rgb="FFBF9000"/>
      <rgbColor rgb="FFD62E4E"/>
      <rgbColor rgb="FF7030A0"/>
      <rgbColor rgb="FFB360E6"/>
      <rgbColor rgb="FF27413E"/>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7</xdr:col>
      <xdr:colOff>203400</xdr:colOff>
      <xdr:row>43</xdr:row>
      <xdr:rowOff>109800</xdr:rowOff>
    </xdr:from>
    <xdr:to>
      <xdr:col>8</xdr:col>
      <xdr:colOff>383040</xdr:colOff>
      <xdr:row>49</xdr:row>
      <xdr:rowOff>10080</xdr:rowOff>
    </xdr:to>
    <xdr:cxnSp>
      <xdr:nvCxnSpPr>
        <xdr:cNvPr id="0" name="Connector: Elbow 1"/>
        <xdr:cNvCxnSpPr/>
      </xdr:nvCxnSpPr>
      <xdr:spPr>
        <a:xfrm flipH="1" rot="16200000">
          <a:off x="5015880" y="7999200"/>
          <a:ext cx="987840" cy="831600"/>
        </a:xfrm>
        <a:prstGeom prst="bentConnector3">
          <a:avLst>
            <a:gd name="adj1" fmla="val 50018"/>
          </a:avLst>
        </a:prstGeom>
        <a:ln w="19050">
          <a:solidFill>
            <a:srgbClr val="ff0000"/>
          </a:solidFill>
          <a:miter/>
          <a:tailEnd len="med" type="triangle" w="med"/>
        </a:ln>
      </xdr:spPr>
    </xdr:cxnSp>
    <xdr:clientData/>
  </xdr:twoCellAnchor>
  <xdr:twoCellAnchor editAs="twoCell">
    <xdr:from>
      <xdr:col>11</xdr:col>
      <xdr:colOff>11880</xdr:colOff>
      <xdr:row>61</xdr:row>
      <xdr:rowOff>31320</xdr:rowOff>
    </xdr:from>
    <xdr:to>
      <xdr:col>16</xdr:col>
      <xdr:colOff>119520</xdr:colOff>
      <xdr:row>61</xdr:row>
      <xdr:rowOff>31680</xdr:rowOff>
    </xdr:to>
    <xdr:cxnSp>
      <xdr:nvCxnSpPr>
        <xdr:cNvPr id="1" name="Straight Arrow Connector 2"/>
        <xdr:cNvCxnSpPr/>
      </xdr:nvCxnSpPr>
      <xdr:spPr>
        <a:xfrm>
          <a:off x="7508520" y="11274480"/>
          <a:ext cx="3733920" cy="720"/>
        </a:xfrm>
        <a:prstGeom prst="straightConnector1">
          <a:avLst/>
        </a:prstGeom>
        <a:ln w="19050">
          <a:solidFill>
            <a:srgbClr val="ff0000"/>
          </a:solidFill>
          <a:miter/>
          <a:tailEnd len="med" type="triangle" w="med"/>
        </a:ln>
      </xdr:spPr>
    </xdr:cxnSp>
    <xdr:clientData/>
  </xdr:twoCellAnchor>
  <xdr:twoCellAnchor editAs="twoCell">
    <xdr:from>
      <xdr:col>7</xdr:col>
      <xdr:colOff>203400</xdr:colOff>
      <xdr:row>76</xdr:row>
      <xdr:rowOff>114840</xdr:rowOff>
    </xdr:from>
    <xdr:to>
      <xdr:col>8</xdr:col>
      <xdr:colOff>383040</xdr:colOff>
      <xdr:row>81</xdr:row>
      <xdr:rowOff>177480</xdr:rowOff>
    </xdr:to>
    <xdr:cxnSp>
      <xdr:nvCxnSpPr>
        <xdr:cNvPr id="2" name="Connector: Elbow 3"/>
        <xdr:cNvCxnSpPr/>
      </xdr:nvCxnSpPr>
      <xdr:spPr>
        <a:xfrm flipH="1" rot="16200000">
          <a:off x="5015880" y="14087520"/>
          <a:ext cx="987840" cy="831600"/>
        </a:xfrm>
        <a:prstGeom prst="bentConnector3">
          <a:avLst>
            <a:gd name="adj1" fmla="val 50018"/>
          </a:avLst>
        </a:prstGeom>
        <a:ln w="19050">
          <a:solidFill>
            <a:srgbClr val="ff0000"/>
          </a:solidFill>
          <a:miter/>
          <a:tailEnd len="med" type="triangle" w="med"/>
        </a:ln>
      </xdr:spPr>
    </xdr:cxnSp>
    <xdr:clientData/>
  </xdr:twoCellAnchor>
  <xdr:twoCellAnchor editAs="twoCell">
    <xdr:from>
      <xdr:col>11</xdr:col>
      <xdr:colOff>11880</xdr:colOff>
      <xdr:row>94</xdr:row>
      <xdr:rowOff>36360</xdr:rowOff>
    </xdr:from>
    <xdr:to>
      <xdr:col>16</xdr:col>
      <xdr:colOff>119520</xdr:colOff>
      <xdr:row>94</xdr:row>
      <xdr:rowOff>36720</xdr:rowOff>
    </xdr:to>
    <xdr:cxnSp>
      <xdr:nvCxnSpPr>
        <xdr:cNvPr id="3" name="Straight Arrow Connector 4"/>
        <xdr:cNvCxnSpPr/>
      </xdr:nvCxnSpPr>
      <xdr:spPr>
        <a:xfrm>
          <a:off x="7508520" y="17362800"/>
          <a:ext cx="3733920" cy="720"/>
        </a:xfrm>
        <a:prstGeom prst="straightConnector1">
          <a:avLst/>
        </a:prstGeom>
        <a:ln w="19050">
          <a:solidFill>
            <a:srgbClr val="ff0000"/>
          </a:solidFill>
          <a:miter/>
          <a:tailEnd len="med" type="triangle" w="med"/>
        </a:ln>
      </xdr:spPr>
    </xdr:cxn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38160</xdr:colOff>
      <xdr:row>18</xdr:row>
      <xdr:rowOff>171000</xdr:rowOff>
    </xdr:from>
    <xdr:to>
      <xdr:col>9</xdr:col>
      <xdr:colOff>392400</xdr:colOff>
      <xdr:row>24</xdr:row>
      <xdr:rowOff>145800</xdr:rowOff>
    </xdr:to>
    <xdr:pic>
      <xdr:nvPicPr>
        <xdr:cNvPr id="4" name="Picture 1" descr=""/>
        <xdr:cNvPicPr/>
      </xdr:nvPicPr>
      <xdr:blipFill>
        <a:blip r:embed="rId1"/>
        <a:stretch/>
      </xdr:blipFill>
      <xdr:spPr>
        <a:xfrm>
          <a:off x="7971120" y="3591000"/>
          <a:ext cx="5185440" cy="1026360"/>
        </a:xfrm>
        <a:prstGeom prst="rect">
          <a:avLst/>
        </a:prstGeom>
        <a:ln w="0">
          <a:solidFill>
            <a:srgbClr val="000000"/>
          </a:solidFill>
        </a:ln>
      </xdr:spPr>
    </xdr:pic>
    <xdr:clientData/>
  </xdr:twoCellAnchor>
  <xdr:twoCellAnchor editAs="oneCell">
    <xdr:from>
      <xdr:col>11</xdr:col>
      <xdr:colOff>62280</xdr:colOff>
      <xdr:row>3</xdr:row>
      <xdr:rowOff>2520</xdr:rowOff>
    </xdr:from>
    <xdr:to>
      <xdr:col>15</xdr:col>
      <xdr:colOff>607320</xdr:colOff>
      <xdr:row>16</xdr:row>
      <xdr:rowOff>74520</xdr:rowOff>
    </xdr:to>
    <xdr:sp>
      <xdr:nvSpPr>
        <xdr:cNvPr id="5" name="TextBox 2"/>
        <xdr:cNvSpPr/>
      </xdr:nvSpPr>
      <xdr:spPr>
        <a:xfrm>
          <a:off x="14168880" y="713160"/>
          <a:ext cx="3229920" cy="2431080"/>
        </a:xfrm>
        <a:prstGeom prst="rect">
          <a:avLst/>
        </a:prstGeom>
        <a:solidFill>
          <a:srgbClr val="ed7d31"/>
        </a:solidFill>
        <a:ln w="0">
          <a:noFill/>
        </a:ln>
      </xdr:spPr>
      <xdr:style>
        <a:lnRef idx="0"/>
        <a:fillRef idx="0"/>
        <a:effectRef idx="0"/>
        <a:fontRef idx="minor"/>
      </xdr:style>
      <xdr:txBody>
        <a:bodyPr horzOverflow="clip" vertOverflow="clip" lIns="90000" rIns="90000" tIns="45000" bIns="45000" anchor="t">
          <a:spAutoFit/>
        </a:bodyPr>
        <a:p>
          <a:pPr>
            <a:lnSpc>
              <a:spcPct val="100000"/>
            </a:lnSpc>
          </a:pPr>
          <a:r>
            <a:rPr b="0" lang="en-US" sz="1100" spc="-1" strike="noStrike">
              <a:solidFill>
                <a:schemeClr val="dk1"/>
              </a:solidFill>
              <a:latin typeface="Calibri"/>
              <a:ea typeface="Calibri"/>
            </a:rPr>
            <a:t>I tried to explain my logic behind this sheet in the library prep protocol.  It might not make sense to everyone.  The shortcut here is to fill out:</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1. Total number of samples (J2)</a:t>
          </a:r>
          <a:endParaRPr b="0" lang="en-US" sz="1100" spc="-1" strike="noStrike">
            <a:latin typeface="Tinos"/>
          </a:endParaRPr>
        </a:p>
        <a:p>
          <a:pPr>
            <a:lnSpc>
              <a:spcPct val="100000"/>
            </a:lnSpc>
          </a:pPr>
          <a:r>
            <a:rPr b="0" lang="en-US" sz="1100" spc="-1" strike="noStrike">
              <a:solidFill>
                <a:schemeClr val="dk1"/>
              </a:solidFill>
              <a:latin typeface="Calibri"/>
              <a:ea typeface="Calibri"/>
            </a:rPr>
            <a:t>2. Desired Concentration of Pool (J3)</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Once you fill out column B (sample concentrations) then the concentration of your final pooled library will be calculated (J15, J16) and the  volume as well (J14)</a:t>
          </a:r>
          <a:endParaRPr b="0" lang="en-US" sz="1100" spc="-1" strike="noStrike">
            <a:latin typeface="Tinos"/>
          </a:endParaRPr>
        </a:p>
        <a:p>
          <a:pPr>
            <a:lnSpc>
              <a:spcPct val="100000"/>
            </a:lnSpc>
          </a:pPr>
          <a:endParaRPr b="0" lang="en-US" sz="1100" spc="-1" strike="noStrike">
            <a:latin typeface="Tinos"/>
          </a:endParaRPr>
        </a:p>
        <a:p>
          <a:pPr>
            <a:lnSpc>
              <a:spcPct val="100000"/>
            </a:lnSpc>
          </a:pPr>
          <a:r>
            <a:rPr b="0" lang="en-US" sz="1100" spc="-1" strike="noStrike">
              <a:solidFill>
                <a:schemeClr val="dk1"/>
              </a:solidFill>
              <a:latin typeface="Calibri"/>
              <a:ea typeface="Calibri"/>
            </a:rPr>
            <a:t>If the final concentration isn't high enough, then you should increase the number in J12 (mass to aim for)</a:t>
          </a:r>
          <a:endParaRPr b="0" lang="en-US" sz="1100" spc="-1" strike="noStrike">
            <a:latin typeface="Tinos"/>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129960</xdr:colOff>
      <xdr:row>7</xdr:row>
      <xdr:rowOff>596880</xdr:rowOff>
    </xdr:from>
    <xdr:to>
      <xdr:col>0</xdr:col>
      <xdr:colOff>743040</xdr:colOff>
      <xdr:row>8</xdr:row>
      <xdr:rowOff>128160</xdr:rowOff>
    </xdr:to>
    <xdr:sp>
      <xdr:nvSpPr>
        <xdr:cNvPr id="6" name="Shape 1"/>
        <xdr:cNvSpPr/>
      </xdr:nvSpPr>
      <xdr:spPr>
        <a:xfrm>
          <a:off x="129960" y="1823760"/>
          <a:ext cx="613080" cy="189720"/>
        </a:xfrm>
        <a:prstGeom prst="rightArrow">
          <a:avLst>
            <a:gd name="adj1" fmla="val 50000"/>
            <a:gd name="adj2" fmla="val 79749"/>
          </a:avLst>
        </a:prstGeom>
        <a:solidFill>
          <a:srgbClr val="fc0404"/>
        </a:solidFill>
        <a:ln w="0">
          <a:solidFill>
            <a:srgbClr val="ffffff"/>
          </a:solidFill>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biostat.duke.edu/research/center-genomic-and-computational-biology/gcb-core-facilities/sequencing-and-genomic-2" TargetMode="External"/><Relationship Id="rId2" Type="http://schemas.openxmlformats.org/officeDocument/2006/relationships/hyperlink" Target="https://drive.google.com/open?id=1x9PD8886WH2FmnOVIJAETOrau96jPbO7&amp;authuser=apontebolivar%40gmail.com&amp;usp=drive_fs"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12.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1" activeCellId="0" sqref="B:C"/>
    </sheetView>
  </sheetViews>
  <sheetFormatPr defaultColWidth="9.24609375" defaultRowHeight="12.8" zeroHeight="false" outlineLevelRow="0" outlineLevelCol="0"/>
  <cols>
    <col collapsed="false" customWidth="true" hidden="false" outlineLevel="0" max="1" min="1" style="1" width="24.64"/>
  </cols>
  <sheetData>
    <row r="1" customFormat="false" ht="14.15" hidden="false" customHeight="false" outlineLevel="0" collapsed="false">
      <c r="A1" s="2" t="s">
        <v>0</v>
      </c>
      <c r="B1" s="2" t="s">
        <v>1</v>
      </c>
      <c r="C1" s="3" t="s">
        <v>2</v>
      </c>
    </row>
    <row r="2" customFormat="false" ht="13.8" hidden="false" customHeight="false" outlineLevel="0" collapsed="false">
      <c r="A2" s="2" t="s">
        <v>3</v>
      </c>
      <c r="B2" s="1"/>
    </row>
    <row r="3" customFormat="false" ht="13.8" hidden="false" customHeight="false" outlineLevel="0" collapsed="false">
      <c r="A3" s="2" t="s">
        <v>4</v>
      </c>
      <c r="B3" s="2"/>
    </row>
    <row r="4" customFormat="false" ht="13.8" hidden="false" customHeight="false" outlineLevel="0" collapsed="false">
      <c r="A4" s="2" t="s">
        <v>5</v>
      </c>
      <c r="B4" s="2"/>
    </row>
    <row r="5" customFormat="false" ht="13.8" hidden="false" customHeight="false" outlineLevel="0" collapsed="false">
      <c r="A5" s="2" t="s">
        <v>6</v>
      </c>
      <c r="B5" s="1"/>
    </row>
    <row r="6" customFormat="false" ht="14.15" hidden="false" customHeight="false" outlineLevel="0" collapsed="false">
      <c r="A6" s="2" t="s">
        <v>7</v>
      </c>
      <c r="B6" s="1"/>
      <c r="C6" s="3" t="s">
        <v>8</v>
      </c>
    </row>
    <row r="7" customFormat="false" ht="13.8" hidden="false" customHeight="false" outlineLevel="0" collapsed="false">
      <c r="A7" s="2" t="s">
        <v>9</v>
      </c>
      <c r="B7" s="2"/>
    </row>
  </sheetData>
  <hyperlinks>
    <hyperlink ref="C1" r:id="rId1" display="https://biostat.duke.edu/research/center-genomic-and-computational-biology/gcb-core-facilities/sequencing-and-genomic-2 "/>
    <hyperlink ref="C6" r:id="rId2" display="https://drive.google.com/open?id=1x9PD8886WH2FmnOVIJAETOrau96jPbO7&amp;authuser=apontebolivar%40gmail.com&amp;usp=drive_fs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50"/>
    <pageSetUpPr fitToPage="false"/>
  </sheetPr>
  <dimension ref="A1:AO9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67" activeCellId="0" sqref="B:C"/>
    </sheetView>
  </sheetViews>
  <sheetFormatPr defaultColWidth="9.24609375" defaultRowHeight="12.8" zeroHeight="false" outlineLevelRow="0" outlineLevelCol="0"/>
  <cols>
    <col collapsed="false" customWidth="true" hidden="false" outlineLevel="0" max="2" min="2" style="1" width="11.08"/>
    <col collapsed="false" customWidth="true" hidden="false" outlineLevel="0" max="3" min="3" style="1" width="12.09"/>
    <col collapsed="false" customWidth="true" hidden="false" outlineLevel="0" max="27" min="16" style="1" width="14.47"/>
  </cols>
  <sheetData>
    <row r="1" customFormat="false" ht="14.15" hidden="false" customHeight="false" outlineLevel="0" collapsed="false">
      <c r="A1" s="4" t="s">
        <v>10</v>
      </c>
      <c r="B1" s="5"/>
      <c r="C1" s="6"/>
      <c r="D1" s="7"/>
      <c r="E1" s="7"/>
      <c r="F1" s="7"/>
      <c r="G1" s="7"/>
      <c r="H1" s="7"/>
      <c r="I1" s="7"/>
      <c r="J1" s="7"/>
      <c r="K1" s="7"/>
      <c r="L1" s="7"/>
      <c r="M1" s="7"/>
      <c r="N1" s="7"/>
      <c r="O1" s="4" t="s">
        <v>11</v>
      </c>
      <c r="P1" s="5"/>
      <c r="Q1" s="7"/>
      <c r="R1" s="7"/>
      <c r="S1" s="7"/>
      <c r="T1" s="7"/>
      <c r="U1" s="7"/>
      <c r="V1" s="7"/>
      <c r="W1" s="7"/>
      <c r="X1" s="7"/>
      <c r="Y1" s="7"/>
      <c r="Z1" s="7"/>
      <c r="AA1" s="7"/>
    </row>
    <row r="2" customFormat="false" ht="15" hidden="false" customHeight="false" outlineLevel="0" collapsed="false">
      <c r="A2" s="8"/>
      <c r="B2" s="8"/>
      <c r="C2" s="8"/>
      <c r="D2" s="8"/>
      <c r="E2" s="8"/>
      <c r="F2" s="8"/>
      <c r="G2" s="8"/>
      <c r="H2" s="8"/>
      <c r="I2" s="8"/>
      <c r="J2" s="8"/>
      <c r="K2" s="8"/>
      <c r="L2" s="8"/>
      <c r="M2" s="8"/>
      <c r="N2" s="7"/>
      <c r="O2" s="8"/>
      <c r="P2" s="8"/>
      <c r="Q2" s="8"/>
      <c r="R2" s="8"/>
      <c r="S2" s="8"/>
      <c r="T2" s="8"/>
      <c r="U2" s="8"/>
      <c r="V2" s="8"/>
      <c r="W2" s="8"/>
      <c r="X2" s="8"/>
      <c r="Y2" s="8"/>
      <c r="Z2" s="8"/>
      <c r="AA2" s="8"/>
    </row>
    <row r="3" customFormat="false" ht="17.35" hidden="false" customHeight="false" outlineLevel="0" collapsed="false">
      <c r="A3" s="9" t="s">
        <v>12</v>
      </c>
      <c r="B3" s="2" t="s">
        <v>13</v>
      </c>
      <c r="E3" s="10" t="s">
        <v>14</v>
      </c>
      <c r="F3" s="10"/>
      <c r="G3" s="10" t="s">
        <v>15</v>
      </c>
      <c r="H3" s="10" t="s">
        <v>16</v>
      </c>
      <c r="I3" s="10" t="s">
        <v>17</v>
      </c>
      <c r="J3" s="8"/>
      <c r="K3" s="8" t="s">
        <v>18</v>
      </c>
      <c r="M3" s="8"/>
      <c r="N3" s="7"/>
      <c r="O3" s="8"/>
      <c r="P3" s="8"/>
      <c r="Q3" s="8"/>
      <c r="R3" s="8"/>
      <c r="S3" s="8"/>
      <c r="T3" s="8"/>
      <c r="U3" s="8"/>
      <c r="V3" s="8"/>
      <c r="W3" s="8"/>
      <c r="X3" s="8"/>
      <c r="Y3" s="8"/>
      <c r="Z3" s="8"/>
      <c r="AA3" s="8"/>
    </row>
    <row r="4" customFormat="false" ht="15" hidden="false" customHeight="false" outlineLevel="0" collapsed="false">
      <c r="A4" s="9" t="s">
        <v>19</v>
      </c>
      <c r="E4" s="11"/>
      <c r="F4" s="11"/>
      <c r="G4" s="11"/>
      <c r="H4" s="12" t="n">
        <v>27000</v>
      </c>
      <c r="I4" s="12" t="n">
        <v>2950</v>
      </c>
      <c r="J4" s="8"/>
      <c r="K4" s="8" t="s">
        <v>20</v>
      </c>
      <c r="L4" s="8"/>
      <c r="M4" s="8"/>
      <c r="N4" s="7"/>
      <c r="O4" s="8"/>
      <c r="P4" s="8"/>
      <c r="Q4" s="8"/>
      <c r="R4" s="8"/>
      <c r="S4" s="8"/>
      <c r="T4" s="8"/>
      <c r="U4" s="8"/>
      <c r="V4" s="8"/>
      <c r="W4" s="8"/>
      <c r="X4" s="8"/>
      <c r="Y4" s="8"/>
      <c r="Z4" s="8"/>
      <c r="AA4" s="8"/>
    </row>
    <row r="5" customFormat="false" ht="15" hidden="false" customHeight="false" outlineLevel="0" collapsed="false">
      <c r="A5" s="9" t="s">
        <v>21</v>
      </c>
      <c r="B5" s="8" t="s">
        <v>22</v>
      </c>
      <c r="C5" s="8"/>
      <c r="D5" s="8"/>
      <c r="E5" s="13"/>
      <c r="F5" s="8"/>
      <c r="G5" s="8"/>
      <c r="H5" s="8"/>
      <c r="I5" s="8"/>
      <c r="J5" s="8"/>
      <c r="K5" s="8"/>
      <c r="L5" s="8"/>
      <c r="M5" s="8"/>
    </row>
    <row r="6" customFormat="false" ht="12.8" hidden="false" customHeight="false" outlineLevel="0" collapsed="false">
      <c r="A6" s="14"/>
      <c r="B6" s="15" t="n">
        <v>1</v>
      </c>
      <c r="C6" s="15" t="n">
        <v>2</v>
      </c>
      <c r="D6" s="15" t="n">
        <v>3</v>
      </c>
      <c r="E6" s="15" t="n">
        <v>4</v>
      </c>
      <c r="F6" s="15" t="n">
        <v>5</v>
      </c>
      <c r="G6" s="15" t="n">
        <v>6</v>
      </c>
      <c r="H6" s="15" t="n">
        <v>7</v>
      </c>
      <c r="I6" s="15" t="n">
        <v>8</v>
      </c>
      <c r="J6" s="15" t="n">
        <v>9</v>
      </c>
      <c r="K6" s="15" t="n">
        <v>10</v>
      </c>
      <c r="L6" s="15" t="n">
        <v>11</v>
      </c>
      <c r="M6" s="15" t="n">
        <v>12</v>
      </c>
    </row>
    <row r="7" customFormat="false" ht="12.8" hidden="false" customHeight="false" outlineLevel="0" collapsed="false">
      <c r="A7" s="16" t="s">
        <v>16</v>
      </c>
      <c r="B7" s="17"/>
      <c r="C7" s="17"/>
      <c r="D7" s="18"/>
      <c r="E7" s="18"/>
      <c r="F7" s="18"/>
      <c r="G7" s="18"/>
      <c r="H7" s="18"/>
      <c r="I7" s="18"/>
      <c r="J7" s="18"/>
      <c r="K7" s="18"/>
      <c r="L7" s="18"/>
      <c r="M7" s="18"/>
    </row>
    <row r="8" customFormat="false" ht="12.8" hidden="false" customHeight="false" outlineLevel="0" collapsed="false">
      <c r="A8" s="16" t="s">
        <v>17</v>
      </c>
      <c r="B8" s="19"/>
      <c r="C8" s="19"/>
      <c r="D8" s="18"/>
      <c r="E8" s="18"/>
      <c r="F8" s="18"/>
      <c r="G8" s="18"/>
      <c r="H8" s="18"/>
      <c r="I8" s="18"/>
      <c r="J8" s="18"/>
      <c r="K8" s="18"/>
      <c r="L8" s="18"/>
      <c r="M8" s="18"/>
    </row>
    <row r="9" customFormat="false" ht="12.8" hidden="false" customHeight="false" outlineLevel="0" collapsed="false">
      <c r="A9" s="16" t="s">
        <v>23</v>
      </c>
      <c r="B9" s="20"/>
      <c r="C9" s="20"/>
      <c r="D9" s="18"/>
      <c r="E9" s="18"/>
      <c r="F9" s="18"/>
      <c r="G9" s="18"/>
      <c r="H9" s="18"/>
      <c r="I9" s="18"/>
      <c r="J9" s="18"/>
      <c r="K9" s="18"/>
      <c r="L9" s="18"/>
      <c r="M9" s="18"/>
    </row>
    <row r="10" customFormat="false" ht="12.8" hidden="false" customHeight="false" outlineLevel="0" collapsed="false">
      <c r="A10" s="16" t="s">
        <v>24</v>
      </c>
      <c r="B10" s="21"/>
      <c r="C10" s="22"/>
      <c r="D10" s="18"/>
      <c r="E10" s="18"/>
      <c r="F10" s="18"/>
      <c r="G10" s="18"/>
      <c r="H10" s="18"/>
      <c r="I10" s="18"/>
      <c r="J10" s="18"/>
      <c r="K10" s="18"/>
      <c r="L10" s="18"/>
      <c r="M10" s="18"/>
    </row>
    <row r="11" customFormat="false" ht="12.8" hidden="false" customHeight="false" outlineLevel="0" collapsed="false">
      <c r="A11" s="16" t="s">
        <v>25</v>
      </c>
      <c r="B11" s="21"/>
      <c r="C11" s="21"/>
      <c r="D11" s="18"/>
      <c r="E11" s="18"/>
      <c r="F11" s="18"/>
      <c r="G11" s="18"/>
      <c r="H11" s="18"/>
      <c r="I11" s="18"/>
      <c r="J11" s="18"/>
      <c r="K11" s="18"/>
      <c r="L11" s="18"/>
      <c r="M11" s="18"/>
    </row>
    <row r="12" customFormat="false" ht="12.8" hidden="false" customHeight="false" outlineLevel="0" collapsed="false">
      <c r="A12" s="16" t="s">
        <v>26</v>
      </c>
      <c r="B12" s="23"/>
      <c r="C12" s="23"/>
      <c r="D12" s="18"/>
      <c r="E12" s="18"/>
      <c r="F12" s="18"/>
      <c r="G12" s="18"/>
      <c r="H12" s="18"/>
      <c r="I12" s="18"/>
      <c r="J12" s="18"/>
      <c r="K12" s="18"/>
      <c r="L12" s="18"/>
      <c r="M12" s="18"/>
    </row>
    <row r="13" customFormat="false" ht="12.8" hidden="false" customHeight="false" outlineLevel="0" collapsed="false">
      <c r="A13" s="16" t="s">
        <v>27</v>
      </c>
      <c r="B13" s="23"/>
      <c r="C13" s="23"/>
      <c r="D13" s="18"/>
      <c r="E13" s="18"/>
      <c r="F13" s="18"/>
      <c r="G13" s="18"/>
      <c r="H13" s="18"/>
      <c r="I13" s="18"/>
      <c r="J13" s="18"/>
      <c r="K13" s="18"/>
      <c r="L13" s="18"/>
      <c r="M13" s="18"/>
    </row>
    <row r="14" customFormat="false" ht="12.8" hidden="false" customHeight="false" outlineLevel="0" collapsed="false">
      <c r="A14" s="16" t="s">
        <v>28</v>
      </c>
      <c r="B14" s="23"/>
      <c r="C14" s="23"/>
      <c r="D14" s="18"/>
      <c r="E14" s="18"/>
      <c r="F14" s="18"/>
      <c r="G14" s="18"/>
      <c r="H14" s="18"/>
      <c r="I14" s="18"/>
      <c r="J14" s="18"/>
      <c r="K14" s="18"/>
      <c r="L14" s="18"/>
      <c r="M14" s="18"/>
    </row>
    <row r="15" customFormat="false" ht="12.8" hidden="false" customHeight="false" outlineLevel="0" collapsed="false">
      <c r="A15" s="24" t="s">
        <v>29</v>
      </c>
      <c r="B15" s="25"/>
    </row>
    <row r="18" customFormat="false" ht="15" hidden="false" customHeight="false" outlineLevel="0" collapsed="false">
      <c r="A18" s="26" t="s">
        <v>30</v>
      </c>
      <c r="B18" s="1" t="s">
        <v>31</v>
      </c>
      <c r="D18" s="1" t="s">
        <v>32</v>
      </c>
      <c r="O18" s="7"/>
      <c r="P18" s="27" t="s">
        <v>33</v>
      </c>
      <c r="Q18" s="8"/>
      <c r="R18" s="8"/>
      <c r="S18" s="8"/>
      <c r="T18" s="8"/>
      <c r="U18" s="8"/>
      <c r="V18" s="8"/>
      <c r="W18" s="8"/>
      <c r="X18" s="8"/>
      <c r="Y18" s="8"/>
      <c r="Z18" s="8"/>
      <c r="AA18" s="8"/>
      <c r="AB18" s="8"/>
    </row>
    <row r="19" customFormat="false" ht="15" hidden="false" customHeight="false" outlineLevel="0" collapsed="false">
      <c r="A19" s="14"/>
      <c r="B19" s="15" t="n">
        <v>1</v>
      </c>
      <c r="C19" s="15" t="n">
        <v>2</v>
      </c>
      <c r="D19" s="15" t="n">
        <v>3</v>
      </c>
      <c r="E19" s="15" t="n">
        <v>4</v>
      </c>
      <c r="F19" s="15" t="n">
        <v>5</v>
      </c>
      <c r="G19" s="15" t="n">
        <v>6</v>
      </c>
      <c r="H19" s="15" t="n">
        <v>7</v>
      </c>
      <c r="I19" s="15" t="n">
        <v>8</v>
      </c>
      <c r="J19" s="15" t="n">
        <v>9</v>
      </c>
      <c r="K19" s="15" t="n">
        <v>10</v>
      </c>
      <c r="L19" s="15" t="n">
        <v>11</v>
      </c>
      <c r="M19" s="15" t="n">
        <v>12</v>
      </c>
      <c r="P19" s="28"/>
      <c r="Q19" s="29" t="n">
        <v>1</v>
      </c>
      <c r="R19" s="29" t="n">
        <v>2</v>
      </c>
      <c r="S19" s="29" t="n">
        <v>3</v>
      </c>
      <c r="T19" s="29" t="n">
        <v>4</v>
      </c>
      <c r="U19" s="29" t="n">
        <v>5</v>
      </c>
      <c r="V19" s="29" t="n">
        <v>6</v>
      </c>
      <c r="W19" s="29" t="n">
        <v>7</v>
      </c>
      <c r="X19" s="29" t="n">
        <v>8</v>
      </c>
      <c r="Y19" s="29" t="n">
        <v>9</v>
      </c>
      <c r="Z19" s="29" t="n">
        <v>10</v>
      </c>
      <c r="AA19" s="29" t="n">
        <v>11</v>
      </c>
      <c r="AB19" s="29" t="n">
        <v>12</v>
      </c>
    </row>
    <row r="20" customFormat="false" ht="16.4" hidden="false" customHeight="false" outlineLevel="0" collapsed="false">
      <c r="A20" s="16" t="s">
        <v>16</v>
      </c>
      <c r="B20" s="18" t="n">
        <f aca="false">(B7-I$4)/H$4</f>
        <v>-0.109259259259259</v>
      </c>
      <c r="C20" s="18" t="n">
        <f aca="false">(C7-$I$4)/$H$4</f>
        <v>-0.109259259259259</v>
      </c>
      <c r="D20" s="18"/>
      <c r="E20" s="18"/>
      <c r="F20" s="18"/>
      <c r="G20" s="18"/>
      <c r="H20" s="18"/>
      <c r="I20" s="18"/>
      <c r="J20" s="18"/>
      <c r="K20" s="18"/>
      <c r="L20" s="18"/>
      <c r="M20" s="18"/>
      <c r="O20" s="30" t="s">
        <v>30</v>
      </c>
      <c r="P20" s="31" t="s">
        <v>16</v>
      </c>
      <c r="Q20" s="32" t="n">
        <f aca="false">(B20*50)</f>
        <v>-5.46296296296296</v>
      </c>
      <c r="R20" s="32" t="n">
        <f aca="false">(C20*50)</f>
        <v>-5.46296296296296</v>
      </c>
      <c r="S20" s="32" t="n">
        <f aca="false">(D7*50)/2</f>
        <v>0</v>
      </c>
      <c r="T20" s="33" t="n">
        <f aca="false">(E7*50)</f>
        <v>0</v>
      </c>
      <c r="U20" s="32" t="n">
        <f aca="false">(F7*50)/2</f>
        <v>0</v>
      </c>
      <c r="V20" s="32" t="n">
        <f aca="false">(G7*50)/2</f>
        <v>0</v>
      </c>
      <c r="W20" s="32" t="n">
        <f aca="false">(H7*50)/2</f>
        <v>0</v>
      </c>
      <c r="X20" s="32" t="n">
        <f aca="false">(I7*50)/2</f>
        <v>0</v>
      </c>
      <c r="Y20" s="32" t="n">
        <f aca="false">(J7*50)/2</f>
        <v>0</v>
      </c>
      <c r="Z20" s="32" t="n">
        <f aca="false">(K7*50)/2</f>
        <v>0</v>
      </c>
      <c r="AA20" s="32" t="n">
        <f aca="false">(L7*50)/2</f>
        <v>0</v>
      </c>
      <c r="AB20" s="32" t="n">
        <f aca="false">(M7*50)/2</f>
        <v>0</v>
      </c>
    </row>
    <row r="21" customFormat="false" ht="16.4" hidden="false" customHeight="false" outlineLevel="0" collapsed="false">
      <c r="A21" s="16" t="s">
        <v>17</v>
      </c>
      <c r="B21" s="18" t="n">
        <f aca="false">(B8-I$4)/H$4</f>
        <v>-0.109259259259259</v>
      </c>
      <c r="C21" s="18" t="n">
        <f aca="false">(C8-$I$4)/$H$4</f>
        <v>-0.109259259259259</v>
      </c>
      <c r="D21" s="18"/>
      <c r="E21" s="18"/>
      <c r="F21" s="18"/>
      <c r="G21" s="18"/>
      <c r="H21" s="18"/>
      <c r="I21" s="18"/>
      <c r="J21" s="18"/>
      <c r="K21" s="18"/>
      <c r="L21" s="18"/>
      <c r="M21" s="18"/>
      <c r="O21" s="30" t="s">
        <v>30</v>
      </c>
      <c r="P21" s="31" t="s">
        <v>17</v>
      </c>
      <c r="Q21" s="32" t="n">
        <f aca="false">(B21*50)</f>
        <v>-5.46296296296296</v>
      </c>
      <c r="R21" s="32" t="n">
        <f aca="false">(C21*50)</f>
        <v>-5.46296296296296</v>
      </c>
      <c r="S21" s="32" t="n">
        <f aca="false">(D8*50)/2</f>
        <v>0</v>
      </c>
      <c r="T21" s="32" t="n">
        <f aca="false">(E8*50)/2</f>
        <v>0</v>
      </c>
      <c r="U21" s="32" t="n">
        <f aca="false">(F8*50)/2</f>
        <v>0</v>
      </c>
      <c r="V21" s="32" t="n">
        <f aca="false">(G8*50)/2</f>
        <v>0</v>
      </c>
      <c r="W21" s="32" t="n">
        <f aca="false">(H8*50)/2</f>
        <v>0</v>
      </c>
      <c r="X21" s="32" t="n">
        <f aca="false">(I8*50)/2</f>
        <v>0</v>
      </c>
      <c r="Y21" s="32" t="n">
        <f aca="false">(J8*50)/2</f>
        <v>0</v>
      </c>
      <c r="Z21" s="32" t="n">
        <f aca="false">(K8*50)/2</f>
        <v>0</v>
      </c>
      <c r="AA21" s="32" t="n">
        <f aca="false">(L8*50)/2</f>
        <v>0</v>
      </c>
      <c r="AB21" s="32" t="n">
        <f aca="false">(M8*50)/2</f>
        <v>0</v>
      </c>
    </row>
    <row r="22" customFormat="false" ht="16.4" hidden="false" customHeight="false" outlineLevel="0" collapsed="false">
      <c r="A22" s="16" t="s">
        <v>23</v>
      </c>
      <c r="B22" s="18" t="n">
        <f aca="false">(B9-I$4)/H$4</f>
        <v>-0.109259259259259</v>
      </c>
      <c r="C22" s="18" t="n">
        <f aca="false">(C9-$I$4)/$H$4</f>
        <v>-0.109259259259259</v>
      </c>
      <c r="D22" s="18"/>
      <c r="E22" s="18"/>
      <c r="F22" s="18"/>
      <c r="G22" s="18"/>
      <c r="H22" s="18"/>
      <c r="I22" s="18"/>
      <c r="J22" s="18"/>
      <c r="K22" s="18"/>
      <c r="L22" s="18"/>
      <c r="M22" s="18"/>
      <c r="O22" s="30" t="s">
        <v>30</v>
      </c>
      <c r="P22" s="31" t="s">
        <v>23</v>
      </c>
      <c r="Q22" s="32" t="n">
        <f aca="false">(B22*50)</f>
        <v>-5.46296296296296</v>
      </c>
      <c r="R22" s="32" t="n">
        <f aca="false">(C22*50)</f>
        <v>-5.46296296296296</v>
      </c>
      <c r="S22" s="32" t="n">
        <f aca="false">(D9*50)/2</f>
        <v>0</v>
      </c>
      <c r="T22" s="33" t="n">
        <f aca="false">(E9*50)/2</f>
        <v>0</v>
      </c>
      <c r="U22" s="32" t="n">
        <f aca="false">(F9*50)/2</f>
        <v>0</v>
      </c>
      <c r="V22" s="32" t="n">
        <f aca="false">(G9*50)/2</f>
        <v>0</v>
      </c>
      <c r="W22" s="33" t="n">
        <f aca="false">(H9*50)/2</f>
        <v>0</v>
      </c>
      <c r="X22" s="32" t="n">
        <f aca="false">(I9*50)/2</f>
        <v>0</v>
      </c>
      <c r="Y22" s="32" t="n">
        <f aca="false">(J9*50)/2</f>
        <v>0</v>
      </c>
      <c r="Z22" s="32" t="n">
        <f aca="false">(K9*50)/2</f>
        <v>0</v>
      </c>
      <c r="AA22" s="32" t="n">
        <f aca="false">(L9*50)/2</f>
        <v>0</v>
      </c>
      <c r="AB22" s="32" t="n">
        <f aca="false">(M9*50)/2</f>
        <v>0</v>
      </c>
    </row>
    <row r="23" customFormat="false" ht="16.4" hidden="false" customHeight="false" outlineLevel="0" collapsed="false">
      <c r="A23" s="16" t="s">
        <v>24</v>
      </c>
      <c r="B23" s="18" t="n">
        <f aca="false">(B10-I$4)/H$4</f>
        <v>-0.109259259259259</v>
      </c>
      <c r="C23" s="18" t="n">
        <f aca="false">(C10-$I$4)/$H$4</f>
        <v>-0.109259259259259</v>
      </c>
      <c r="D23" s="18"/>
      <c r="E23" s="18"/>
      <c r="F23" s="18"/>
      <c r="G23" s="18"/>
      <c r="H23" s="18"/>
      <c r="I23" s="18"/>
      <c r="J23" s="18"/>
      <c r="K23" s="18"/>
      <c r="L23" s="18"/>
      <c r="M23" s="18"/>
      <c r="O23" s="30" t="s">
        <v>30</v>
      </c>
      <c r="P23" s="31" t="s">
        <v>24</v>
      </c>
      <c r="Q23" s="32" t="n">
        <f aca="false">(B23*50)</f>
        <v>-5.46296296296296</v>
      </c>
      <c r="R23" s="32" t="n">
        <f aca="false">(C23*50)</f>
        <v>-5.46296296296296</v>
      </c>
      <c r="S23" s="32" t="n">
        <f aca="false">(D10*50)/2</f>
        <v>0</v>
      </c>
      <c r="T23" s="33" t="n">
        <f aca="false">(E10*50)/2</f>
        <v>0</v>
      </c>
      <c r="U23" s="32" t="n">
        <f aca="false">(F10*50)/2</f>
        <v>0</v>
      </c>
      <c r="V23" s="32" t="n">
        <f aca="false">(G10*50)/2</f>
        <v>0</v>
      </c>
      <c r="W23" s="33" t="n">
        <f aca="false">(H10*50)/2</f>
        <v>0</v>
      </c>
      <c r="X23" s="33" t="n">
        <f aca="false">(I10*50)/2</f>
        <v>0</v>
      </c>
      <c r="Y23" s="32" t="n">
        <f aca="false">(J10*50)/2</f>
        <v>0</v>
      </c>
      <c r="Z23" s="32" t="n">
        <f aca="false">(K10*50)/2</f>
        <v>0</v>
      </c>
      <c r="AA23" s="32" t="n">
        <f aca="false">(L10*50)/2</f>
        <v>0</v>
      </c>
      <c r="AB23" s="32" t="n">
        <f aca="false">(M10*50)/2</f>
        <v>0</v>
      </c>
    </row>
    <row r="24" customFormat="false" ht="16.4" hidden="false" customHeight="false" outlineLevel="0" collapsed="false">
      <c r="A24" s="16" t="s">
        <v>25</v>
      </c>
      <c r="B24" s="18" t="n">
        <f aca="false">(B12-I$4)/H$4</f>
        <v>-0.109259259259259</v>
      </c>
      <c r="C24" s="18" t="n">
        <f aca="false">(C12-$I$4)/$H$4</f>
        <v>-0.109259259259259</v>
      </c>
      <c r="D24" s="18"/>
      <c r="E24" s="18"/>
      <c r="F24" s="18"/>
      <c r="G24" s="18"/>
      <c r="H24" s="18"/>
      <c r="I24" s="18"/>
      <c r="J24" s="18"/>
      <c r="K24" s="18"/>
      <c r="L24" s="18"/>
      <c r="M24" s="18"/>
      <c r="O24" s="30" t="s">
        <v>30</v>
      </c>
      <c r="P24" s="31" t="s">
        <v>25</v>
      </c>
      <c r="Q24" s="32" t="n">
        <f aca="false">(B24*50)</f>
        <v>-5.46296296296296</v>
      </c>
      <c r="R24" s="32" t="n">
        <f aca="false">(C24*50)</f>
        <v>-5.46296296296296</v>
      </c>
      <c r="S24" s="32" t="n">
        <f aca="false">(D11*50)/2</f>
        <v>0</v>
      </c>
      <c r="T24" s="32" t="n">
        <f aca="false">(E11*50)/2</f>
        <v>0</v>
      </c>
      <c r="U24" s="32" t="n">
        <f aca="false">(F11*50)/2</f>
        <v>0</v>
      </c>
      <c r="V24" s="32" t="n">
        <f aca="false">(G11*50)/2</f>
        <v>0</v>
      </c>
      <c r="W24" s="32" t="n">
        <f aca="false">(H11*50)/2</f>
        <v>0</v>
      </c>
      <c r="X24" s="32" t="n">
        <f aca="false">(I11*50)/2</f>
        <v>0</v>
      </c>
      <c r="Y24" s="33" t="n">
        <f aca="false">(J11*50)/2</f>
        <v>0</v>
      </c>
      <c r="Z24" s="32" t="n">
        <f aca="false">(K11*50)/2</f>
        <v>0</v>
      </c>
      <c r="AA24" s="33" t="n">
        <f aca="false">(L11*50)/2</f>
        <v>0</v>
      </c>
      <c r="AB24" s="33" t="n">
        <f aca="false">(M11*50)/2</f>
        <v>0</v>
      </c>
    </row>
    <row r="25" customFormat="false" ht="16.4" hidden="false" customHeight="false" outlineLevel="0" collapsed="false">
      <c r="A25" s="16" t="s">
        <v>26</v>
      </c>
      <c r="B25" s="18" t="n">
        <f aca="false">(B13-I$4)/H$4</f>
        <v>-0.109259259259259</v>
      </c>
      <c r="C25" s="18" t="n">
        <f aca="false">(C13-$I$4)/$H$4</f>
        <v>-0.109259259259259</v>
      </c>
      <c r="D25" s="18"/>
      <c r="E25" s="18"/>
      <c r="F25" s="18"/>
      <c r="G25" s="18"/>
      <c r="H25" s="18"/>
      <c r="I25" s="18"/>
      <c r="J25" s="18"/>
      <c r="K25" s="18"/>
      <c r="L25" s="18"/>
      <c r="M25" s="18"/>
      <c r="O25" s="30" t="s">
        <v>30</v>
      </c>
      <c r="P25" s="31" t="s">
        <v>26</v>
      </c>
      <c r="Q25" s="32" t="n">
        <f aca="false">(B25*50)</f>
        <v>-5.46296296296296</v>
      </c>
      <c r="R25" s="32" t="n">
        <f aca="false">(C25*50)</f>
        <v>-5.46296296296296</v>
      </c>
      <c r="S25" s="32" t="n">
        <f aca="false">(D12*50)/2</f>
        <v>0</v>
      </c>
      <c r="T25" s="32" t="n">
        <f aca="false">(E12*50)/2</f>
        <v>0</v>
      </c>
      <c r="U25" s="32" t="n">
        <f aca="false">(F12*50)/2</f>
        <v>0</v>
      </c>
      <c r="V25" s="32" t="n">
        <f aca="false">(G12*50)/2</f>
        <v>0</v>
      </c>
      <c r="W25" s="32" t="n">
        <f aca="false">(H12*50)/2</f>
        <v>0</v>
      </c>
      <c r="X25" s="32" t="n">
        <f aca="false">(I12*50)/2</f>
        <v>0</v>
      </c>
      <c r="Y25" s="33" t="n">
        <f aca="false">(J12*50)/2</f>
        <v>0</v>
      </c>
      <c r="Z25" s="32" t="n">
        <f aca="false">(K12*50)/2</f>
        <v>0</v>
      </c>
      <c r="AA25" s="32" t="n">
        <f aca="false">(L12*50)/2</f>
        <v>0</v>
      </c>
      <c r="AB25" s="32" t="n">
        <f aca="false">(M12*50)/2</f>
        <v>0</v>
      </c>
    </row>
    <row r="26" customFormat="false" ht="16.4" hidden="false" customHeight="false" outlineLevel="0" collapsed="false">
      <c r="A26" s="16" t="s">
        <v>27</v>
      </c>
      <c r="B26" s="18" t="n">
        <f aca="false">(B13-I$4)/H$4</f>
        <v>-0.109259259259259</v>
      </c>
      <c r="C26" s="18" t="n">
        <f aca="false">(C13-$I$4)/$H$4</f>
        <v>-0.109259259259259</v>
      </c>
      <c r="D26" s="18"/>
      <c r="E26" s="18"/>
      <c r="F26" s="18"/>
      <c r="G26" s="18"/>
      <c r="H26" s="18"/>
      <c r="I26" s="18"/>
      <c r="J26" s="18"/>
      <c r="K26" s="18"/>
      <c r="L26" s="18"/>
      <c r="M26" s="18"/>
      <c r="O26" s="30" t="s">
        <v>30</v>
      </c>
      <c r="P26" s="31" t="s">
        <v>27</v>
      </c>
      <c r="Q26" s="32" t="n">
        <f aca="false">(B26*50)</f>
        <v>-5.46296296296296</v>
      </c>
      <c r="R26" s="32" t="n">
        <f aca="false">(C26*50)</f>
        <v>-5.46296296296296</v>
      </c>
      <c r="S26" s="32" t="n">
        <f aca="false">(D13*50)/2</f>
        <v>0</v>
      </c>
      <c r="T26" s="32" t="n">
        <f aca="false">(E13*50)/2</f>
        <v>0</v>
      </c>
      <c r="U26" s="32" t="n">
        <f aca="false">(F13*50)/2</f>
        <v>0</v>
      </c>
      <c r="V26" s="33" t="n">
        <f aca="false">(G13*50)/2</f>
        <v>0</v>
      </c>
      <c r="W26" s="32" t="n">
        <f aca="false">(H13*50)/2</f>
        <v>0</v>
      </c>
      <c r="X26" s="33" t="n">
        <f aca="false">(I13*50)/2</f>
        <v>0</v>
      </c>
      <c r="Y26" s="32" t="n">
        <f aca="false">(J13*50)/2</f>
        <v>0</v>
      </c>
      <c r="Z26" s="32" t="n">
        <f aca="false">(K13*50)/2</f>
        <v>0</v>
      </c>
      <c r="AA26" s="32" t="n">
        <f aca="false">(L13*50)/2</f>
        <v>0</v>
      </c>
      <c r="AB26" s="32" t="n">
        <f aca="false">(M13*50)/2</f>
        <v>0</v>
      </c>
    </row>
    <row r="27" customFormat="false" ht="16.4" hidden="false" customHeight="false" outlineLevel="0" collapsed="false">
      <c r="A27" s="16" t="s">
        <v>28</v>
      </c>
      <c r="B27" s="18" t="n">
        <f aca="false">(B14-I$4)/H$4</f>
        <v>-0.109259259259259</v>
      </c>
      <c r="C27" s="18" t="n">
        <f aca="false">(C14-$I$4)/$H$4</f>
        <v>-0.109259259259259</v>
      </c>
      <c r="D27" s="18"/>
      <c r="E27" s="18"/>
      <c r="F27" s="18"/>
      <c r="G27" s="18"/>
      <c r="H27" s="18"/>
      <c r="I27" s="18"/>
      <c r="J27" s="18"/>
      <c r="K27" s="18"/>
      <c r="L27" s="18"/>
      <c r="M27" s="18"/>
      <c r="O27" s="30" t="s">
        <v>30</v>
      </c>
      <c r="P27" s="31" t="s">
        <v>28</v>
      </c>
      <c r="Q27" s="32" t="n">
        <f aca="false">(B27*50)</f>
        <v>-5.46296296296296</v>
      </c>
      <c r="R27" s="32" t="n">
        <f aca="false">(C27*50)</f>
        <v>-5.46296296296296</v>
      </c>
      <c r="S27" s="32" t="n">
        <f aca="false">(D14*50)/2</f>
        <v>0</v>
      </c>
      <c r="T27" s="32" t="n">
        <f aca="false">(E14*50)/2</f>
        <v>0</v>
      </c>
      <c r="U27" s="32" t="n">
        <f aca="false">(F14*50)/2</f>
        <v>0</v>
      </c>
      <c r="V27" s="33" t="n">
        <f aca="false">(G14*50)/2</f>
        <v>0</v>
      </c>
      <c r="W27" s="32" t="n">
        <f aca="false">(H14*50)/2</f>
        <v>0</v>
      </c>
      <c r="X27" s="32" t="n">
        <f aca="false">(I14*50)/2</f>
        <v>0</v>
      </c>
      <c r="Y27" s="32" t="n">
        <f aca="false">(J14*50)/2</f>
        <v>0</v>
      </c>
      <c r="Z27" s="32" t="n">
        <f aca="false">(K14*50)/2</f>
        <v>0</v>
      </c>
      <c r="AA27" s="32" t="n">
        <f aca="false">(L14*50)/2</f>
        <v>0</v>
      </c>
      <c r="AB27" s="32" t="n">
        <f aca="false">(M14*50)/2</f>
        <v>0</v>
      </c>
    </row>
    <row r="28" customFormat="false" ht="15" hidden="false" customHeight="false" outlineLevel="0" collapsed="false">
      <c r="Q28" s="34"/>
    </row>
    <row r="30" customFormat="false" ht="15" hidden="false" customHeight="false" outlineLevel="0" collapsed="false">
      <c r="A30" s="9" t="s">
        <v>12</v>
      </c>
      <c r="B30" s="35" t="s">
        <v>34</v>
      </c>
      <c r="C30" s="35"/>
      <c r="D30" s="36"/>
      <c r="E30" s="35"/>
      <c r="F30" s="35" t="s">
        <v>35</v>
      </c>
      <c r="G30" s="36"/>
    </row>
    <row r="31" customFormat="false" ht="15" hidden="false" customHeight="false" outlineLevel="0" collapsed="false">
      <c r="A31" s="9" t="s">
        <v>19</v>
      </c>
      <c r="B31" s="8"/>
      <c r="F31" s="8"/>
      <c r="G31" s="8"/>
      <c r="H31" s="8"/>
      <c r="I31" s="8"/>
      <c r="J31" s="8"/>
      <c r="K31" s="8"/>
      <c r="L31" s="8"/>
      <c r="M31" s="8"/>
    </row>
    <row r="32" customFormat="false" ht="15" hidden="false" customHeight="false" outlineLevel="0" collapsed="false">
      <c r="A32" s="9" t="s">
        <v>21</v>
      </c>
      <c r="B32" s="1" t="s">
        <v>36</v>
      </c>
      <c r="C32" s="8"/>
      <c r="D32" s="8"/>
      <c r="E32" s="13"/>
      <c r="F32" s="8"/>
      <c r="G32" s="8"/>
      <c r="H32" s="8"/>
      <c r="I32" s="8"/>
      <c r="J32" s="8"/>
      <c r="K32" s="8"/>
      <c r="L32" s="8"/>
      <c r="M32" s="8"/>
    </row>
    <row r="33" customFormat="false" ht="15" hidden="false" customHeight="false" outlineLevel="0" collapsed="false">
      <c r="A33" s="37" t="s">
        <v>37</v>
      </c>
      <c r="B33" s="8"/>
      <c r="C33" s="8"/>
      <c r="D33" s="8"/>
      <c r="E33" s="13"/>
      <c r="F33" s="8"/>
      <c r="G33" s="8"/>
      <c r="H33" s="8"/>
      <c r="I33" s="8"/>
      <c r="J33" s="8"/>
      <c r="K33" s="8"/>
      <c r="L33" s="8"/>
      <c r="M33" s="8"/>
    </row>
    <row r="34" customFormat="false" ht="12.8" hidden="false" customHeight="false" outlineLevel="0" collapsed="false">
      <c r="A34" s="38"/>
      <c r="B34" s="39" t="n">
        <v>1</v>
      </c>
      <c r="C34" s="39" t="n">
        <v>2</v>
      </c>
      <c r="D34" s="39" t="n">
        <v>3</v>
      </c>
      <c r="E34" s="39" t="n">
        <v>4</v>
      </c>
      <c r="F34" s="39" t="n">
        <v>5</v>
      </c>
      <c r="G34" s="39" t="n">
        <v>6</v>
      </c>
      <c r="H34" s="39" t="n">
        <v>7</v>
      </c>
      <c r="I34" s="39" t="n">
        <v>8</v>
      </c>
      <c r="J34" s="39" t="n">
        <v>9</v>
      </c>
      <c r="K34" s="39" t="n">
        <v>10</v>
      </c>
      <c r="L34" s="39" t="n">
        <v>11</v>
      </c>
      <c r="M34" s="39" t="n">
        <v>12</v>
      </c>
    </row>
    <row r="35" customFormat="false" ht="13.8" hidden="false" customHeight="false" outlineLevel="0" collapsed="false">
      <c r="A35" s="40" t="s">
        <v>16</v>
      </c>
      <c r="B35" s="41"/>
      <c r="C35" s="41"/>
      <c r="D35" s="41"/>
      <c r="E35" s="42"/>
      <c r="F35" s="43"/>
      <c r="G35" s="41"/>
      <c r="H35" s="44"/>
      <c r="I35" s="44"/>
      <c r="J35" s="45"/>
      <c r="K35" s="41"/>
      <c r="L35" s="41"/>
      <c r="M35" s="46"/>
      <c r="N35" s="47" t="s">
        <v>38</v>
      </c>
    </row>
    <row r="36" customFormat="false" ht="13.8" hidden="false" customHeight="false" outlineLevel="0" collapsed="false">
      <c r="A36" s="40" t="s">
        <v>17</v>
      </c>
      <c r="B36" s="41"/>
      <c r="C36" s="41"/>
      <c r="D36" s="41"/>
      <c r="E36" s="41"/>
      <c r="F36" s="42"/>
      <c r="G36" s="41"/>
      <c r="H36" s="48"/>
      <c r="I36" s="41"/>
      <c r="J36" s="41"/>
      <c r="K36" s="46"/>
      <c r="L36" s="41"/>
      <c r="M36" s="48"/>
      <c r="N36" s="47" t="s">
        <v>38</v>
      </c>
    </row>
    <row r="37" customFormat="false" ht="13.8" hidden="false" customHeight="false" outlineLevel="0" collapsed="false">
      <c r="A37" s="40" t="s">
        <v>23</v>
      </c>
      <c r="B37" s="41"/>
      <c r="C37" s="41"/>
      <c r="D37" s="41"/>
      <c r="E37" s="49"/>
      <c r="F37" s="45"/>
      <c r="G37" s="41"/>
      <c r="H37" s="50"/>
      <c r="I37" s="41"/>
      <c r="J37" s="48"/>
      <c r="K37" s="51"/>
      <c r="L37" s="41"/>
      <c r="M37" s="44"/>
      <c r="N37" s="47" t="s">
        <v>38</v>
      </c>
    </row>
    <row r="38" customFormat="false" ht="13.8" hidden="false" customHeight="false" outlineLevel="0" collapsed="false">
      <c r="A38" s="40" t="s">
        <v>24</v>
      </c>
      <c r="B38" s="41"/>
      <c r="C38" s="41"/>
      <c r="D38" s="41"/>
      <c r="E38" s="41"/>
      <c r="F38" s="45"/>
      <c r="G38" s="41"/>
      <c r="H38" s="45"/>
      <c r="I38" s="45"/>
      <c r="J38" s="41"/>
      <c r="K38" s="48"/>
      <c r="L38" s="41"/>
      <c r="M38" s="44"/>
      <c r="N38" s="47" t="s">
        <v>38</v>
      </c>
    </row>
    <row r="39" customFormat="false" ht="13.8" hidden="false" customHeight="false" outlineLevel="0" collapsed="false">
      <c r="A39" s="40" t="s">
        <v>25</v>
      </c>
      <c r="B39" s="41"/>
      <c r="C39" s="41"/>
      <c r="D39" s="41"/>
      <c r="E39" s="52"/>
      <c r="F39" s="53"/>
      <c r="G39" s="49"/>
      <c r="H39" s="48"/>
      <c r="I39" s="41"/>
      <c r="J39" s="50"/>
      <c r="K39" s="41"/>
      <c r="L39" s="41"/>
      <c r="M39" s="44"/>
      <c r="N39" s="47" t="s">
        <v>38</v>
      </c>
    </row>
    <row r="40" customFormat="false" ht="13.8" hidden="false" customHeight="false" outlineLevel="0" collapsed="false">
      <c r="A40" s="40" t="s">
        <v>26</v>
      </c>
      <c r="B40" s="41"/>
      <c r="C40" s="41"/>
      <c r="D40" s="46"/>
      <c r="E40" s="41"/>
      <c r="F40" s="41"/>
      <c r="G40" s="41"/>
      <c r="H40" s="50"/>
      <c r="I40" s="41"/>
      <c r="J40" s="50"/>
      <c r="K40" s="41"/>
      <c r="L40" s="41"/>
      <c r="M40" s="53"/>
      <c r="N40" s="47" t="s">
        <v>38</v>
      </c>
    </row>
    <row r="41" customFormat="false" ht="13.8" hidden="false" customHeight="false" outlineLevel="0" collapsed="false">
      <c r="A41" s="40" t="s">
        <v>27</v>
      </c>
      <c r="B41" s="41"/>
      <c r="C41" s="41"/>
      <c r="D41" s="46"/>
      <c r="E41" s="45"/>
      <c r="F41" s="41"/>
      <c r="G41" s="42"/>
      <c r="H41" s="48"/>
      <c r="I41" s="41"/>
      <c r="J41" s="41"/>
      <c r="K41" s="41"/>
      <c r="L41" s="48"/>
      <c r="M41" s="44"/>
      <c r="N41" s="47" t="s">
        <v>38</v>
      </c>
    </row>
    <row r="42" customFormat="false" ht="13.8" hidden="false" customHeight="false" outlineLevel="0" collapsed="false">
      <c r="A42" s="40" t="s">
        <v>28</v>
      </c>
      <c r="B42" s="41"/>
      <c r="C42" s="41"/>
      <c r="D42" s="48"/>
      <c r="E42" s="41"/>
      <c r="F42" s="49"/>
      <c r="G42" s="48"/>
      <c r="H42" s="41"/>
      <c r="I42" s="44"/>
      <c r="J42" s="46"/>
      <c r="K42" s="41"/>
      <c r="L42" s="41"/>
      <c r="M42" s="41"/>
      <c r="N42" s="47" t="s">
        <v>38</v>
      </c>
    </row>
    <row r="43" customFormat="false" ht="12.8" hidden="false" customHeight="false" outlineLevel="0" collapsed="false">
      <c r="A43" s="24" t="s">
        <v>29</v>
      </c>
      <c r="B43" s="25"/>
    </row>
    <row r="44" customFormat="false" ht="12.8" hidden="false" customHeight="false" outlineLevel="0" collapsed="false">
      <c r="A44" s="54"/>
      <c r="B44" s="55"/>
    </row>
    <row r="45" customFormat="false" ht="12.8" hidden="false" customHeight="false" outlineLevel="0" collapsed="false">
      <c r="A45" s="54"/>
      <c r="B45" s="55"/>
    </row>
    <row r="46" customFormat="false" ht="15" hidden="false" customHeight="false" outlineLevel="0" collapsed="false">
      <c r="A46" s="9" t="s">
        <v>12</v>
      </c>
      <c r="B46" s="36" t="s">
        <v>34</v>
      </c>
      <c r="C46" s="36"/>
      <c r="D46" s="36" t="s">
        <v>35</v>
      </c>
    </row>
    <row r="47" customFormat="false" ht="15" hidden="false" customHeight="false" outlineLevel="0" collapsed="false">
      <c r="A47" s="9" t="s">
        <v>19</v>
      </c>
      <c r="C47" s="1" t="s">
        <v>34</v>
      </c>
      <c r="E47" s="1" t="s">
        <v>35</v>
      </c>
    </row>
    <row r="48" customFormat="false" ht="15" hidden="false" customHeight="false" outlineLevel="0" collapsed="false">
      <c r="A48" s="9" t="s">
        <v>21</v>
      </c>
      <c r="B48" s="1" t="s">
        <v>36</v>
      </c>
      <c r="O48" s="27" t="s">
        <v>39</v>
      </c>
    </row>
    <row r="49" customFormat="false" ht="15" hidden="false" customHeight="false" outlineLevel="0" collapsed="false">
      <c r="A49" s="26" t="s">
        <v>30</v>
      </c>
      <c r="B49" s="1" t="s">
        <v>31</v>
      </c>
      <c r="D49" s="1" t="s">
        <v>32</v>
      </c>
      <c r="O49" s="27"/>
      <c r="AC49" s="56" t="s">
        <v>40</v>
      </c>
      <c r="AD49" s="1" t="s">
        <v>41</v>
      </c>
    </row>
    <row r="50" customFormat="false" ht="15" hidden="false" customHeight="false" outlineLevel="0" collapsed="false">
      <c r="A50" s="14"/>
      <c r="B50" s="15" t="n">
        <v>1</v>
      </c>
      <c r="C50" s="15" t="n">
        <v>2</v>
      </c>
      <c r="D50" s="15" t="n">
        <v>3</v>
      </c>
      <c r="E50" s="15" t="n">
        <v>4</v>
      </c>
      <c r="F50" s="15" t="n">
        <v>5</v>
      </c>
      <c r="G50" s="15" t="n">
        <v>6</v>
      </c>
      <c r="H50" s="15" t="n">
        <v>7</v>
      </c>
      <c r="I50" s="15" t="n">
        <v>8</v>
      </c>
      <c r="J50" s="15" t="n">
        <v>9</v>
      </c>
      <c r="K50" s="15" t="n">
        <v>10</v>
      </c>
      <c r="L50" s="15" t="n">
        <v>11</v>
      </c>
      <c r="M50" s="15" t="n">
        <v>12</v>
      </c>
      <c r="O50" s="28"/>
      <c r="P50" s="29" t="n">
        <v>1</v>
      </c>
      <c r="Q50" s="29" t="n">
        <v>2</v>
      </c>
      <c r="R50" s="29" t="n">
        <v>3</v>
      </c>
      <c r="S50" s="29" t="n">
        <v>4</v>
      </c>
      <c r="T50" s="29" t="n">
        <v>5</v>
      </c>
      <c r="U50" s="29" t="n">
        <v>6</v>
      </c>
      <c r="V50" s="29" t="n">
        <v>7</v>
      </c>
      <c r="W50" s="29" t="n">
        <v>8</v>
      </c>
      <c r="X50" s="29" t="n">
        <v>9</v>
      </c>
      <c r="Y50" s="29" t="n">
        <v>10</v>
      </c>
      <c r="Z50" s="29" t="n">
        <v>11</v>
      </c>
      <c r="AA50" s="29" t="n">
        <v>12</v>
      </c>
      <c r="AD50" s="1" t="n">
        <v>1</v>
      </c>
      <c r="AE50" s="1" t="n">
        <v>2</v>
      </c>
      <c r="AF50" s="1" t="n">
        <v>3</v>
      </c>
      <c r="AG50" s="1" t="n">
        <v>4</v>
      </c>
      <c r="AH50" s="1" t="n">
        <v>5</v>
      </c>
      <c r="AI50" s="1" t="n">
        <v>6</v>
      </c>
      <c r="AJ50" s="1" t="n">
        <v>7</v>
      </c>
      <c r="AK50" s="1" t="n">
        <v>8</v>
      </c>
      <c r="AL50" s="1" t="n">
        <v>9</v>
      </c>
      <c r="AM50" s="1" t="n">
        <v>10</v>
      </c>
      <c r="AN50" s="1" t="n">
        <v>11</v>
      </c>
      <c r="AO50" s="1" t="n">
        <v>12</v>
      </c>
    </row>
    <row r="51" customFormat="false" ht="16.4" hidden="false" customHeight="false" outlineLevel="0" collapsed="false">
      <c r="A51" s="16" t="s">
        <v>16</v>
      </c>
      <c r="B51" s="57" t="n">
        <f aca="false">(B35-$I$4)/$H$4</f>
        <v>-0.109259259259259</v>
      </c>
      <c r="C51" s="57" t="n">
        <f aca="false">(C35-$I$4)/$H$4</f>
        <v>-0.109259259259259</v>
      </c>
      <c r="D51" s="57" t="n">
        <f aca="false">(D35-$I$4)/$H$4</f>
        <v>-0.109259259259259</v>
      </c>
      <c r="E51" s="57" t="n">
        <f aca="false">(E35-$I$4)/$H$4</f>
        <v>-0.109259259259259</v>
      </c>
      <c r="F51" s="57" t="n">
        <f aca="false">(F35-$I$4)/$H$4</f>
        <v>-0.109259259259259</v>
      </c>
      <c r="G51" s="57" t="n">
        <f aca="false">(G35-$I$4)/$H$4</f>
        <v>-0.109259259259259</v>
      </c>
      <c r="H51" s="57" t="n">
        <f aca="false">(H35-$I$4)/$H$4</f>
        <v>-0.109259259259259</v>
      </c>
      <c r="I51" s="57" t="n">
        <f aca="false">(I35-$I$4)/$H$4</f>
        <v>-0.109259259259259</v>
      </c>
      <c r="J51" s="57" t="n">
        <f aca="false">(J35-$I$4)/$H$4</f>
        <v>-0.109259259259259</v>
      </c>
      <c r="K51" s="57" t="n">
        <f aca="false">(K35-$I$4)/$H$4</f>
        <v>-0.109259259259259</v>
      </c>
      <c r="L51" s="57" t="n">
        <f aca="false">(L35-$I$4)/$H$4</f>
        <v>-0.109259259259259</v>
      </c>
      <c r="M51" s="57" t="n">
        <f aca="false">(M35-$I$4)/$H$4</f>
        <v>-0.109259259259259</v>
      </c>
      <c r="N51" s="30" t="s">
        <v>30</v>
      </c>
      <c r="O51" s="31" t="s">
        <v>16</v>
      </c>
      <c r="P51" s="58" t="n">
        <f aca="false">B51*100/2</f>
        <v>-5.46296296296296</v>
      </c>
      <c r="Q51" s="58" t="n">
        <f aca="false">C51*100/2</f>
        <v>-5.46296296296296</v>
      </c>
      <c r="R51" s="58" t="n">
        <f aca="false">D51*100/2</f>
        <v>-5.46296296296296</v>
      </c>
      <c r="S51" s="58" t="n">
        <f aca="false">E51*100/2</f>
        <v>-5.46296296296296</v>
      </c>
      <c r="T51" s="58" t="n">
        <f aca="false">F51*100/2</f>
        <v>-5.46296296296296</v>
      </c>
      <c r="U51" s="58" t="n">
        <f aca="false">G51*100/2</f>
        <v>-5.46296296296296</v>
      </c>
      <c r="V51" s="58" t="n">
        <f aca="false">H51*100/2</f>
        <v>-5.46296296296296</v>
      </c>
      <c r="W51" s="58" t="n">
        <f aca="false">I51*100/2</f>
        <v>-5.46296296296296</v>
      </c>
      <c r="X51" s="58" t="n">
        <f aca="false">J51*100/2</f>
        <v>-5.46296296296296</v>
      </c>
      <c r="Y51" s="58" t="n">
        <f aca="false">K51*100/2</f>
        <v>-5.46296296296296</v>
      </c>
      <c r="Z51" s="58" t="n">
        <f aca="false">L51*100/2</f>
        <v>-5.46296296296296</v>
      </c>
      <c r="AA51" s="58" t="n">
        <f aca="false">M51*100/2</f>
        <v>-5.46296296296296</v>
      </c>
      <c r="AC51" s="1" t="s">
        <v>16</v>
      </c>
      <c r="AD51" s="1" t="n">
        <v>0.0827</v>
      </c>
      <c r="AE51" s="1" t="n">
        <v>0.279</v>
      </c>
      <c r="AF51" s="1" t="n">
        <v>0.369</v>
      </c>
      <c r="AG51" s="1" t="n">
        <v>0</v>
      </c>
      <c r="AH51" s="1" t="n">
        <v>7.07</v>
      </c>
      <c r="AI51" s="1" t="n">
        <v>13.6</v>
      </c>
      <c r="AJ51" s="1" t="n">
        <v>0.283</v>
      </c>
      <c r="AK51" s="1" t="n">
        <v>8.53</v>
      </c>
      <c r="AL51" s="1" t="n">
        <v>7.67</v>
      </c>
      <c r="AM51" s="1" t="n">
        <v>15.1</v>
      </c>
      <c r="AN51" s="1" t="n">
        <v>2.17</v>
      </c>
      <c r="AO51" s="1" t="s">
        <v>42</v>
      </c>
    </row>
    <row r="52" customFormat="false" ht="16.4" hidden="false" customHeight="false" outlineLevel="0" collapsed="false">
      <c r="A52" s="16" t="s">
        <v>17</v>
      </c>
      <c r="B52" s="57" t="n">
        <f aca="false">(B36-$I$4)/$H$4</f>
        <v>-0.109259259259259</v>
      </c>
      <c r="C52" s="57" t="n">
        <f aca="false">(C36-$I$4)/$H$4</f>
        <v>-0.109259259259259</v>
      </c>
      <c r="D52" s="57" t="n">
        <f aca="false">(D36-$I$4)/$H$4</f>
        <v>-0.109259259259259</v>
      </c>
      <c r="E52" s="57" t="n">
        <f aca="false">(E36-$I$4)/$H$4</f>
        <v>-0.109259259259259</v>
      </c>
      <c r="F52" s="57" t="n">
        <f aca="false">(F36-$I$4)/$H$4</f>
        <v>-0.109259259259259</v>
      </c>
      <c r="G52" s="57" t="n">
        <f aca="false">(G36-$I$4)/$H$4</f>
        <v>-0.109259259259259</v>
      </c>
      <c r="H52" s="57" t="n">
        <f aca="false">(H36-$I$4)/$H$4</f>
        <v>-0.109259259259259</v>
      </c>
      <c r="I52" s="57" t="n">
        <f aca="false">(I36-$I$4)/$H$4</f>
        <v>-0.109259259259259</v>
      </c>
      <c r="J52" s="57" t="n">
        <f aca="false">(J36-$I$4)/$H$4</f>
        <v>-0.109259259259259</v>
      </c>
      <c r="K52" s="57" t="n">
        <f aca="false">(K36-$I$4)/$H$4</f>
        <v>-0.109259259259259</v>
      </c>
      <c r="L52" s="57" t="n">
        <f aca="false">(L36-$I$4)/$H$4</f>
        <v>-0.109259259259259</v>
      </c>
      <c r="M52" s="57" t="n">
        <f aca="false">(M36-$I$4)/$H$4</f>
        <v>-0.109259259259259</v>
      </c>
      <c r="N52" s="30" t="s">
        <v>30</v>
      </c>
      <c r="O52" s="31" t="s">
        <v>17</v>
      </c>
      <c r="P52" s="58" t="n">
        <f aca="false">B52*100/2</f>
        <v>-5.46296296296296</v>
      </c>
      <c r="Q52" s="58" t="n">
        <f aca="false">C52*100/2</f>
        <v>-5.46296296296296</v>
      </c>
      <c r="R52" s="58" t="n">
        <f aca="false">D52*100/2</f>
        <v>-5.46296296296296</v>
      </c>
      <c r="S52" s="58" t="n">
        <f aca="false">E52*100/2</f>
        <v>-5.46296296296296</v>
      </c>
      <c r="T52" s="58" t="n">
        <f aca="false">F52*100/2</f>
        <v>-5.46296296296296</v>
      </c>
      <c r="U52" s="58" t="n">
        <f aca="false">G52*100/2</f>
        <v>-5.46296296296296</v>
      </c>
      <c r="V52" s="58" t="n">
        <f aca="false">H52*100/2</f>
        <v>-5.46296296296296</v>
      </c>
      <c r="W52" s="58" t="n">
        <f aca="false">I52*100/2</f>
        <v>-5.46296296296296</v>
      </c>
      <c r="X52" s="58" t="n">
        <f aca="false">J52*100/2</f>
        <v>-5.46296296296296</v>
      </c>
      <c r="Y52" s="58" t="n">
        <f aca="false">K52*100/2</f>
        <v>-5.46296296296296</v>
      </c>
      <c r="Z52" s="58" t="n">
        <f aca="false">L52*100/2</f>
        <v>-5.46296296296296</v>
      </c>
      <c r="AA52" s="58" t="n">
        <f aca="false">M52*100/2</f>
        <v>-5.46296296296296</v>
      </c>
      <c r="AC52" s="1" t="s">
        <v>17</v>
      </c>
      <c r="AD52" s="1" t="n">
        <v>1.93</v>
      </c>
      <c r="AE52" s="1" t="n">
        <v>0.213</v>
      </c>
      <c r="AF52" s="1" t="n">
        <v>0.9</v>
      </c>
      <c r="AG52" s="1" t="n">
        <v>2.43</v>
      </c>
      <c r="AH52" s="1" t="n">
        <v>17</v>
      </c>
      <c r="AI52" s="1" t="n">
        <v>9.33</v>
      </c>
      <c r="AJ52" s="1" t="n">
        <v>0.787</v>
      </c>
      <c r="AK52" s="1" t="n">
        <v>7.33</v>
      </c>
      <c r="AL52" s="1" t="n">
        <v>2.73</v>
      </c>
      <c r="AM52" s="1" t="n">
        <v>0</v>
      </c>
      <c r="AN52" s="1" t="n">
        <v>11.7</v>
      </c>
      <c r="AO52" s="1" t="s">
        <v>42</v>
      </c>
    </row>
    <row r="53" customFormat="false" ht="16.4" hidden="false" customHeight="false" outlineLevel="0" collapsed="false">
      <c r="A53" s="16" t="s">
        <v>23</v>
      </c>
      <c r="B53" s="57" t="n">
        <f aca="false">(B37-$I$4)/$H$4</f>
        <v>-0.109259259259259</v>
      </c>
      <c r="C53" s="57" t="n">
        <f aca="false">(C37-$I$4)/$H$4</f>
        <v>-0.109259259259259</v>
      </c>
      <c r="D53" s="57" t="n">
        <f aca="false">(D37-$I$4)/$H$4</f>
        <v>-0.109259259259259</v>
      </c>
      <c r="E53" s="57" t="n">
        <f aca="false">(E37-$I$4)/$H$4</f>
        <v>-0.109259259259259</v>
      </c>
      <c r="F53" s="57" t="n">
        <f aca="false">(F37-$I$4)/$H$4</f>
        <v>-0.109259259259259</v>
      </c>
      <c r="G53" s="57" t="n">
        <f aca="false">(G37-$I$4)/$H$4</f>
        <v>-0.109259259259259</v>
      </c>
      <c r="H53" s="57" t="n">
        <f aca="false">(H37-$I$4)/$H$4</f>
        <v>-0.109259259259259</v>
      </c>
      <c r="I53" s="57" t="n">
        <f aca="false">(I37-$I$4)/$H$4</f>
        <v>-0.109259259259259</v>
      </c>
      <c r="J53" s="57" t="n">
        <f aca="false">(J37-$I$4)/$H$4</f>
        <v>-0.109259259259259</v>
      </c>
      <c r="K53" s="57" t="n">
        <f aca="false">(K37-$I$4)/$H$4</f>
        <v>-0.109259259259259</v>
      </c>
      <c r="L53" s="57" t="n">
        <f aca="false">(L37-$I$4)/$H$4</f>
        <v>-0.109259259259259</v>
      </c>
      <c r="M53" s="57" t="n">
        <f aca="false">(M37-$I$4)/$H$4</f>
        <v>-0.109259259259259</v>
      </c>
      <c r="N53" s="30" t="s">
        <v>30</v>
      </c>
      <c r="O53" s="31" t="s">
        <v>23</v>
      </c>
      <c r="P53" s="58" t="n">
        <f aca="false">B53*100/2</f>
        <v>-5.46296296296296</v>
      </c>
      <c r="Q53" s="58" t="n">
        <f aca="false">C53*100/2</f>
        <v>-5.46296296296296</v>
      </c>
      <c r="R53" s="58" t="n">
        <f aca="false">D53*100/2</f>
        <v>-5.46296296296296</v>
      </c>
      <c r="S53" s="58" t="n">
        <f aca="false">E53*100/2</f>
        <v>-5.46296296296296</v>
      </c>
      <c r="T53" s="58" t="n">
        <f aca="false">F53*100/2</f>
        <v>-5.46296296296296</v>
      </c>
      <c r="U53" s="58" t="n">
        <f aca="false">G53*100/2</f>
        <v>-5.46296296296296</v>
      </c>
      <c r="V53" s="58" t="n">
        <f aca="false">H53*100/2</f>
        <v>-5.46296296296296</v>
      </c>
      <c r="W53" s="58" t="n">
        <f aca="false">I53*100/2</f>
        <v>-5.46296296296296</v>
      </c>
      <c r="X53" s="58" t="n">
        <f aca="false">J53*100/2</f>
        <v>-5.46296296296296</v>
      </c>
      <c r="Y53" s="58" t="n">
        <f aca="false">K53*100/2</f>
        <v>-5.46296296296296</v>
      </c>
      <c r="Z53" s="58" t="n">
        <f aca="false">L53*100/2</f>
        <v>-5.46296296296296</v>
      </c>
      <c r="AA53" s="58" t="n">
        <f aca="false">M53*100/2</f>
        <v>-5.46296296296296</v>
      </c>
      <c r="AC53" s="1" t="s">
        <v>23</v>
      </c>
      <c r="AD53" s="1" t="n">
        <v>0.382</v>
      </c>
      <c r="AE53" s="1" t="n">
        <v>0.21</v>
      </c>
      <c r="AF53" s="1" t="n">
        <v>0.398</v>
      </c>
      <c r="AG53" s="1" t="n">
        <v>10.7</v>
      </c>
      <c r="AH53" s="1" t="n">
        <v>10.5</v>
      </c>
      <c r="AI53" s="1" t="n">
        <v>5.55</v>
      </c>
      <c r="AJ53" s="1" t="n">
        <v>0.235</v>
      </c>
      <c r="AK53" s="1" t="n">
        <v>4.41</v>
      </c>
      <c r="AL53" s="1" t="n">
        <v>7.07</v>
      </c>
      <c r="AM53" s="1" t="n">
        <v>16.4</v>
      </c>
      <c r="AN53" s="1" t="n">
        <v>10.1</v>
      </c>
      <c r="AO53" s="1" t="s">
        <v>42</v>
      </c>
    </row>
    <row r="54" customFormat="false" ht="16.4" hidden="false" customHeight="false" outlineLevel="0" collapsed="false">
      <c r="A54" s="16" t="s">
        <v>24</v>
      </c>
      <c r="B54" s="57" t="n">
        <f aca="false">(B38-$I$4)/$H$4</f>
        <v>-0.109259259259259</v>
      </c>
      <c r="C54" s="57" t="n">
        <f aca="false">(C38-$I$4)/$H$4</f>
        <v>-0.109259259259259</v>
      </c>
      <c r="D54" s="57" t="n">
        <f aca="false">(D38-$I$4)/$H$4</f>
        <v>-0.109259259259259</v>
      </c>
      <c r="E54" s="57" t="n">
        <f aca="false">(E38-$I$4)/$H$4</f>
        <v>-0.109259259259259</v>
      </c>
      <c r="F54" s="57" t="n">
        <f aca="false">(F38-$I$4)/$H$4</f>
        <v>-0.109259259259259</v>
      </c>
      <c r="G54" s="57" t="n">
        <f aca="false">(G38-$I$4)/$H$4</f>
        <v>-0.109259259259259</v>
      </c>
      <c r="H54" s="57" t="n">
        <f aca="false">(H38-$I$4)/$H$4</f>
        <v>-0.109259259259259</v>
      </c>
      <c r="I54" s="57" t="n">
        <f aca="false">(I38-$I$4)/$H$4</f>
        <v>-0.109259259259259</v>
      </c>
      <c r="J54" s="57" t="n">
        <f aca="false">(J38-$I$4)/$H$4</f>
        <v>-0.109259259259259</v>
      </c>
      <c r="K54" s="57" t="n">
        <f aca="false">(K38-$I$4)/$H$4</f>
        <v>-0.109259259259259</v>
      </c>
      <c r="L54" s="57" t="n">
        <f aca="false">(L38-$I$4)/$H$4</f>
        <v>-0.109259259259259</v>
      </c>
      <c r="M54" s="57" t="n">
        <f aca="false">(M38-$I$4)/$H$4</f>
        <v>-0.109259259259259</v>
      </c>
      <c r="N54" s="30" t="s">
        <v>30</v>
      </c>
      <c r="O54" s="31" t="s">
        <v>24</v>
      </c>
      <c r="P54" s="58" t="n">
        <f aca="false">B54*100/2</f>
        <v>-5.46296296296296</v>
      </c>
      <c r="Q54" s="58" t="n">
        <f aca="false">C54*100/2</f>
        <v>-5.46296296296296</v>
      </c>
      <c r="R54" s="58" t="n">
        <f aca="false">D54*100/2</f>
        <v>-5.46296296296296</v>
      </c>
      <c r="S54" s="58" t="n">
        <f aca="false">E54*100/2</f>
        <v>-5.46296296296296</v>
      </c>
      <c r="T54" s="58" t="n">
        <f aca="false">F54*100/2</f>
        <v>-5.46296296296296</v>
      </c>
      <c r="U54" s="58" t="n">
        <f aca="false">G54*100/2</f>
        <v>-5.46296296296296</v>
      </c>
      <c r="V54" s="58" t="n">
        <f aca="false">H54*100/2</f>
        <v>-5.46296296296296</v>
      </c>
      <c r="W54" s="58" t="n">
        <f aca="false">I54*100/2</f>
        <v>-5.46296296296296</v>
      </c>
      <c r="X54" s="58" t="n">
        <f aca="false">J54*100/2</f>
        <v>-5.46296296296296</v>
      </c>
      <c r="Y54" s="58" t="n">
        <f aca="false">K54*100/2</f>
        <v>-5.46296296296296</v>
      </c>
      <c r="Z54" s="58" t="n">
        <f aca="false">L54*100/2</f>
        <v>-5.46296296296296</v>
      </c>
      <c r="AA54" s="58" t="n">
        <f aca="false">M54*100/2</f>
        <v>-5.46296296296296</v>
      </c>
      <c r="AC54" s="1" t="s">
        <v>24</v>
      </c>
      <c r="AD54" s="1" t="n">
        <v>0.275</v>
      </c>
      <c r="AE54" s="1" t="n">
        <v>0.286</v>
      </c>
      <c r="AF54" s="1" t="n">
        <v>0.493</v>
      </c>
      <c r="AG54" s="1" t="n">
        <v>4.92</v>
      </c>
      <c r="AH54" s="1" t="n">
        <v>3.71</v>
      </c>
      <c r="AI54" s="1" t="n">
        <v>17</v>
      </c>
      <c r="AJ54" s="1" t="n">
        <v>4.97</v>
      </c>
      <c r="AK54" s="1" t="n">
        <v>11.4</v>
      </c>
      <c r="AL54" s="1" t="n">
        <v>4.81</v>
      </c>
      <c r="AM54" s="1" t="n">
        <v>7.6</v>
      </c>
      <c r="AN54" s="1" t="n">
        <v>10.8</v>
      </c>
      <c r="AO54" s="1" t="s">
        <v>42</v>
      </c>
    </row>
    <row r="55" customFormat="false" ht="16.4" hidden="false" customHeight="false" outlineLevel="0" collapsed="false">
      <c r="A55" s="16" t="s">
        <v>25</v>
      </c>
      <c r="B55" s="57" t="n">
        <f aca="false">(B39-$I$4)/$H$4</f>
        <v>-0.109259259259259</v>
      </c>
      <c r="C55" s="57" t="n">
        <f aca="false">(C39-$I$4)/$H$4</f>
        <v>-0.109259259259259</v>
      </c>
      <c r="D55" s="57" t="n">
        <f aca="false">(D39-$I$4)/$H$4</f>
        <v>-0.109259259259259</v>
      </c>
      <c r="E55" s="57" t="n">
        <f aca="false">(E39-$I$4)/$H$4</f>
        <v>-0.109259259259259</v>
      </c>
      <c r="F55" s="57" t="n">
        <f aca="false">(F39-$I$4)/$H$4</f>
        <v>-0.109259259259259</v>
      </c>
      <c r="G55" s="57" t="n">
        <f aca="false">(G39-$I$4)/$H$4</f>
        <v>-0.109259259259259</v>
      </c>
      <c r="H55" s="57" t="n">
        <f aca="false">(H39-$I$4)/$H$4</f>
        <v>-0.109259259259259</v>
      </c>
      <c r="I55" s="57" t="n">
        <f aca="false">(I39-$I$4)/$H$4</f>
        <v>-0.109259259259259</v>
      </c>
      <c r="J55" s="57" t="n">
        <f aca="false">(J39-$I$4)/$H$4</f>
        <v>-0.109259259259259</v>
      </c>
      <c r="K55" s="57" t="n">
        <f aca="false">(K39-$I$4)/$H$4</f>
        <v>-0.109259259259259</v>
      </c>
      <c r="L55" s="57" t="n">
        <f aca="false">(L39-$I$4)/$H$4</f>
        <v>-0.109259259259259</v>
      </c>
      <c r="M55" s="57" t="n">
        <f aca="false">(M39-$I$4)/$H$4</f>
        <v>-0.109259259259259</v>
      </c>
      <c r="N55" s="30" t="s">
        <v>30</v>
      </c>
      <c r="O55" s="31" t="s">
        <v>25</v>
      </c>
      <c r="P55" s="58" t="n">
        <f aca="false">B55*100/2</f>
        <v>-5.46296296296296</v>
      </c>
      <c r="Q55" s="58" t="n">
        <f aca="false">C55*100/2</f>
        <v>-5.46296296296296</v>
      </c>
      <c r="R55" s="58" t="n">
        <f aca="false">D55*100/2</f>
        <v>-5.46296296296296</v>
      </c>
      <c r="S55" s="58" t="n">
        <f aca="false">E55*100/2</f>
        <v>-5.46296296296296</v>
      </c>
      <c r="T55" s="58" t="n">
        <f aca="false">F55*100/2</f>
        <v>-5.46296296296296</v>
      </c>
      <c r="U55" s="58" t="n">
        <f aca="false">G55*100/2</f>
        <v>-5.46296296296296</v>
      </c>
      <c r="V55" s="58" t="n">
        <f aca="false">H55*100/2</f>
        <v>-5.46296296296296</v>
      </c>
      <c r="W55" s="58" t="n">
        <f aca="false">I55*100/2</f>
        <v>-5.46296296296296</v>
      </c>
      <c r="X55" s="58" t="n">
        <f aca="false">J55*100/2</f>
        <v>-5.46296296296296</v>
      </c>
      <c r="Y55" s="58" t="n">
        <f aca="false">K55*100/2</f>
        <v>-5.46296296296296</v>
      </c>
      <c r="Z55" s="58" t="n">
        <f aca="false">L55*100/2</f>
        <v>-5.46296296296296</v>
      </c>
      <c r="AA55" s="58" t="n">
        <f aca="false">M55*100/2</f>
        <v>-5.46296296296296</v>
      </c>
      <c r="AC55" s="1" t="s">
        <v>25</v>
      </c>
      <c r="AD55" s="1" t="n">
        <v>0.395</v>
      </c>
      <c r="AE55" s="1" t="n">
        <v>0.687</v>
      </c>
      <c r="AF55" s="1" t="n">
        <v>0.371</v>
      </c>
      <c r="AG55" s="1" t="n">
        <v>4.99</v>
      </c>
      <c r="AH55" s="1" t="n">
        <v>11.1</v>
      </c>
      <c r="AI55" s="1" t="n">
        <v>14.5</v>
      </c>
      <c r="AJ55" s="1" t="n">
        <v>10.8</v>
      </c>
      <c r="AK55" s="1" t="n">
        <v>7.6</v>
      </c>
      <c r="AL55" s="1" t="n">
        <v>4.87</v>
      </c>
      <c r="AM55" s="1" t="n">
        <v>1.33</v>
      </c>
      <c r="AN55" s="1" t="n">
        <v>8.8</v>
      </c>
      <c r="AO55" s="1" t="s">
        <v>42</v>
      </c>
    </row>
    <row r="56" customFormat="false" ht="16.4" hidden="false" customHeight="false" outlineLevel="0" collapsed="false">
      <c r="A56" s="16" t="s">
        <v>26</v>
      </c>
      <c r="B56" s="57" t="n">
        <f aca="false">(B40-$I$4)/$H$4</f>
        <v>-0.109259259259259</v>
      </c>
      <c r="C56" s="57" t="n">
        <f aca="false">(C40-$I$4)/$H$4</f>
        <v>-0.109259259259259</v>
      </c>
      <c r="D56" s="57" t="n">
        <f aca="false">(D40-$I$4)/$H$4</f>
        <v>-0.109259259259259</v>
      </c>
      <c r="E56" s="57" t="n">
        <f aca="false">(E40-$I$4)/$H$4</f>
        <v>-0.109259259259259</v>
      </c>
      <c r="F56" s="57" t="n">
        <f aca="false">(F40-$I$4)/$H$4</f>
        <v>-0.109259259259259</v>
      </c>
      <c r="G56" s="57" t="n">
        <f aca="false">(G40-$I$4)/$H$4</f>
        <v>-0.109259259259259</v>
      </c>
      <c r="H56" s="57" t="n">
        <f aca="false">(H40-$I$4)/$H$4</f>
        <v>-0.109259259259259</v>
      </c>
      <c r="I56" s="57" t="n">
        <f aca="false">(I40-$I$4)/$H$4</f>
        <v>-0.109259259259259</v>
      </c>
      <c r="J56" s="57" t="n">
        <f aca="false">(J40-$I$4)/$H$4</f>
        <v>-0.109259259259259</v>
      </c>
      <c r="K56" s="57" t="n">
        <f aca="false">(K40-$I$4)/$H$4</f>
        <v>-0.109259259259259</v>
      </c>
      <c r="L56" s="57" t="n">
        <f aca="false">(L40-$I$4)/$H$4</f>
        <v>-0.109259259259259</v>
      </c>
      <c r="M56" s="57" t="n">
        <f aca="false">(M40-$I$4)/$H$4</f>
        <v>-0.109259259259259</v>
      </c>
      <c r="N56" s="30" t="s">
        <v>30</v>
      </c>
      <c r="O56" s="31" t="s">
        <v>26</v>
      </c>
      <c r="P56" s="58" t="n">
        <f aca="false">B56*100/2</f>
        <v>-5.46296296296296</v>
      </c>
      <c r="Q56" s="58" t="n">
        <f aca="false">C56*100/2</f>
        <v>-5.46296296296296</v>
      </c>
      <c r="R56" s="58" t="n">
        <f aca="false">D56*100/2</f>
        <v>-5.46296296296296</v>
      </c>
      <c r="S56" s="58" t="n">
        <f aca="false">E56*100/2</f>
        <v>-5.46296296296296</v>
      </c>
      <c r="T56" s="58" t="n">
        <f aca="false">F56*100/2</f>
        <v>-5.46296296296296</v>
      </c>
      <c r="U56" s="58" t="n">
        <f aca="false">G56*100/2</f>
        <v>-5.46296296296296</v>
      </c>
      <c r="V56" s="58" t="n">
        <f aca="false">H56*100/2</f>
        <v>-5.46296296296296</v>
      </c>
      <c r="W56" s="58" t="n">
        <f aca="false">I56*100/2</f>
        <v>-5.46296296296296</v>
      </c>
      <c r="X56" s="58" t="n">
        <f aca="false">J56*100/2</f>
        <v>-5.46296296296296</v>
      </c>
      <c r="Y56" s="58" t="n">
        <f aca="false">K56*100/2</f>
        <v>-5.46296296296296</v>
      </c>
      <c r="Z56" s="58" t="n">
        <f aca="false">L56*100/2</f>
        <v>-5.46296296296296</v>
      </c>
      <c r="AA56" s="58" t="n">
        <f aca="false">M56*100/2</f>
        <v>-5.46296296296296</v>
      </c>
      <c r="AC56" s="1" t="s">
        <v>26</v>
      </c>
      <c r="AD56" s="1" t="n">
        <v>0.449</v>
      </c>
      <c r="AE56" s="1" t="n">
        <v>0.492</v>
      </c>
      <c r="AF56" s="1" t="n">
        <v>0</v>
      </c>
      <c r="AG56" s="1" t="n">
        <v>10.7</v>
      </c>
      <c r="AH56" s="1" t="n">
        <v>10.4</v>
      </c>
      <c r="AI56" s="1" t="n">
        <v>10.7</v>
      </c>
      <c r="AJ56" s="1" t="n">
        <v>9.33</v>
      </c>
      <c r="AK56" s="1" t="n">
        <v>2.27</v>
      </c>
      <c r="AL56" s="1" t="n">
        <v>7.73</v>
      </c>
      <c r="AM56" s="1" t="n">
        <v>8.07</v>
      </c>
      <c r="AN56" s="1" t="n">
        <v>6.93</v>
      </c>
      <c r="AO56" s="1" t="n">
        <v>10.5</v>
      </c>
    </row>
    <row r="57" customFormat="false" ht="16.4" hidden="false" customHeight="false" outlineLevel="0" collapsed="false">
      <c r="A57" s="16" t="s">
        <v>27</v>
      </c>
      <c r="B57" s="57" t="n">
        <f aca="false">(B41-$I$4)/$H$4</f>
        <v>-0.109259259259259</v>
      </c>
      <c r="C57" s="57" t="n">
        <f aca="false">(C41-$I$4)/$H$4</f>
        <v>-0.109259259259259</v>
      </c>
      <c r="D57" s="57" t="n">
        <f aca="false">(D41-$I$4)/$H$4</f>
        <v>-0.109259259259259</v>
      </c>
      <c r="E57" s="57" t="n">
        <f aca="false">(E41-$I$4)/$H$4</f>
        <v>-0.109259259259259</v>
      </c>
      <c r="F57" s="57" t="n">
        <f aca="false">(F41-$I$4)/$H$4</f>
        <v>-0.109259259259259</v>
      </c>
      <c r="G57" s="57" t="n">
        <f aca="false">(G41-$I$4)/$H$4</f>
        <v>-0.109259259259259</v>
      </c>
      <c r="H57" s="57" t="n">
        <f aca="false">(H41-$I$4)/$H$4</f>
        <v>-0.109259259259259</v>
      </c>
      <c r="I57" s="57" t="n">
        <f aca="false">(I41-$I$4)/$H$4</f>
        <v>-0.109259259259259</v>
      </c>
      <c r="J57" s="57" t="n">
        <f aca="false">(J41-$I$4)/$H$4</f>
        <v>-0.109259259259259</v>
      </c>
      <c r="K57" s="57" t="n">
        <f aca="false">(K41-$I$4)/$H$4</f>
        <v>-0.109259259259259</v>
      </c>
      <c r="L57" s="57" t="n">
        <f aca="false">(L41-$I$4)/$H$4</f>
        <v>-0.109259259259259</v>
      </c>
      <c r="M57" s="57" t="n">
        <f aca="false">(M41-$I$4)/$H$4</f>
        <v>-0.109259259259259</v>
      </c>
      <c r="N57" s="30" t="s">
        <v>30</v>
      </c>
      <c r="O57" s="31" t="s">
        <v>27</v>
      </c>
      <c r="P57" s="58" t="n">
        <f aca="false">B57*100/2</f>
        <v>-5.46296296296296</v>
      </c>
      <c r="Q57" s="58" t="n">
        <f aca="false">C57*100/2</f>
        <v>-5.46296296296296</v>
      </c>
      <c r="R57" s="58" t="n">
        <f aca="false">D57*100/2</f>
        <v>-5.46296296296296</v>
      </c>
      <c r="S57" s="58" t="n">
        <f aca="false">E57*100/2</f>
        <v>-5.46296296296296</v>
      </c>
      <c r="T57" s="58" t="n">
        <f aca="false">F57*100/2</f>
        <v>-5.46296296296296</v>
      </c>
      <c r="U57" s="58" t="n">
        <f aca="false">G57*100/2</f>
        <v>-5.46296296296296</v>
      </c>
      <c r="V57" s="58" t="n">
        <f aca="false">H57*100/2</f>
        <v>-5.46296296296296</v>
      </c>
      <c r="W57" s="58" t="n">
        <f aca="false">I57*100/2</f>
        <v>-5.46296296296296</v>
      </c>
      <c r="X57" s="58" t="n">
        <f aca="false">J57*100/2</f>
        <v>-5.46296296296296</v>
      </c>
      <c r="Y57" s="58" t="n">
        <f aca="false">K57*100/2</f>
        <v>-5.46296296296296</v>
      </c>
      <c r="Z57" s="58" t="n">
        <f aca="false">L57*100/2</f>
        <v>-5.46296296296296</v>
      </c>
      <c r="AA57" s="58" t="n">
        <f aca="false">M57*100/2</f>
        <v>-5.46296296296296</v>
      </c>
      <c r="AC57" s="1" t="s">
        <v>27</v>
      </c>
      <c r="AD57" s="1" t="n">
        <v>0.659</v>
      </c>
      <c r="AE57" s="1" t="n">
        <v>0.94</v>
      </c>
      <c r="AF57" s="1" t="n">
        <v>0</v>
      </c>
      <c r="AG57" s="1" t="n">
        <v>1.31</v>
      </c>
      <c r="AH57" s="1" t="n">
        <v>4.29</v>
      </c>
      <c r="AI57" s="1" t="n">
        <v>5.91</v>
      </c>
      <c r="AJ57" s="1" t="n">
        <v>0.947</v>
      </c>
      <c r="AK57" s="1" t="n">
        <v>2.07</v>
      </c>
      <c r="AL57" s="1" t="n">
        <v>1.74</v>
      </c>
      <c r="AM57" s="1" t="n">
        <v>4.03</v>
      </c>
      <c r="AN57" s="1" t="n">
        <v>18.9</v>
      </c>
      <c r="AO57" s="1" t="e">
        <f aca="false">#N/A</f>
        <v>#N/A</v>
      </c>
    </row>
    <row r="58" customFormat="false" ht="16.4" hidden="false" customHeight="false" outlineLevel="0" collapsed="false">
      <c r="A58" s="16" t="s">
        <v>28</v>
      </c>
      <c r="B58" s="57" t="n">
        <f aca="false">(B42-$I$4)/$H$4</f>
        <v>-0.109259259259259</v>
      </c>
      <c r="C58" s="57" t="n">
        <f aca="false">(C42-$I$4)/$H$4</f>
        <v>-0.109259259259259</v>
      </c>
      <c r="D58" s="57" t="n">
        <f aca="false">(D42-$I$4)/$H$4</f>
        <v>-0.109259259259259</v>
      </c>
      <c r="E58" s="57" t="n">
        <f aca="false">(E42-$I$4)/$H$4</f>
        <v>-0.109259259259259</v>
      </c>
      <c r="F58" s="57" t="n">
        <f aca="false">(F42-$I$4)/$H$4</f>
        <v>-0.109259259259259</v>
      </c>
      <c r="G58" s="57" t="n">
        <f aca="false">(G42-$I$4)/$H$4</f>
        <v>-0.109259259259259</v>
      </c>
      <c r="H58" s="57" t="n">
        <f aca="false">(H42-$I$4)/$H$4</f>
        <v>-0.109259259259259</v>
      </c>
      <c r="I58" s="57" t="n">
        <f aca="false">(I42-$I$4)/$H$4</f>
        <v>-0.109259259259259</v>
      </c>
      <c r="J58" s="57" t="n">
        <f aca="false">(J42-$I$4)/$H$4</f>
        <v>-0.109259259259259</v>
      </c>
      <c r="K58" s="57" t="n">
        <f aca="false">(K42-$I$4)/$H$4</f>
        <v>-0.109259259259259</v>
      </c>
      <c r="L58" s="57" t="n">
        <f aca="false">(L42-$I$4)/$H$4</f>
        <v>-0.109259259259259</v>
      </c>
      <c r="M58" s="57" t="n">
        <f aca="false">(M42-$I$4)/$H$4</f>
        <v>-0.109259259259259</v>
      </c>
      <c r="N58" s="30" t="s">
        <v>30</v>
      </c>
      <c r="O58" s="31" t="s">
        <v>28</v>
      </c>
      <c r="P58" s="58" t="n">
        <f aca="false">B58*100/2</f>
        <v>-5.46296296296296</v>
      </c>
      <c r="Q58" s="58" t="n">
        <f aca="false">C58*100/2</f>
        <v>-5.46296296296296</v>
      </c>
      <c r="R58" s="58" t="n">
        <f aca="false">D58*100/2</f>
        <v>-5.46296296296296</v>
      </c>
      <c r="S58" s="58" t="n">
        <f aca="false">E58*100/2</f>
        <v>-5.46296296296296</v>
      </c>
      <c r="T58" s="58" t="n">
        <f aca="false">F58*100/2</f>
        <v>-5.46296296296296</v>
      </c>
      <c r="U58" s="58" t="n">
        <f aca="false">G58*100/2</f>
        <v>-5.46296296296296</v>
      </c>
      <c r="V58" s="58" t="n">
        <f aca="false">H58*100/2</f>
        <v>-5.46296296296296</v>
      </c>
      <c r="W58" s="58" t="n">
        <f aca="false">I58*100/2</f>
        <v>-5.46296296296296</v>
      </c>
      <c r="X58" s="58" t="n">
        <f aca="false">J58*100/2</f>
        <v>-5.46296296296296</v>
      </c>
      <c r="Y58" s="58" t="n">
        <f aca="false">K58*100/2</f>
        <v>-5.46296296296296</v>
      </c>
      <c r="Z58" s="58" t="n">
        <f aca="false">L58*100/2</f>
        <v>-5.46296296296296</v>
      </c>
      <c r="AA58" s="58" t="n">
        <f aca="false">M58*100/2</f>
        <v>-5.46296296296296</v>
      </c>
      <c r="AC58" s="1" t="s">
        <v>28</v>
      </c>
      <c r="AD58" s="1" t="n">
        <v>1</v>
      </c>
      <c r="AE58" s="1" t="n">
        <v>0.503</v>
      </c>
      <c r="AF58" s="1" t="n">
        <v>0</v>
      </c>
      <c r="AG58" s="1" t="n">
        <v>6.22</v>
      </c>
      <c r="AH58" s="1" t="n">
        <v>7.93</v>
      </c>
      <c r="AI58" s="1" t="n">
        <v>0.116</v>
      </c>
      <c r="AJ58" s="1" t="n">
        <v>10.5</v>
      </c>
      <c r="AK58" s="1" t="n">
        <v>11.1</v>
      </c>
      <c r="AL58" s="1" t="n">
        <v>3.27</v>
      </c>
      <c r="AM58" s="1" t="n">
        <v>1.76</v>
      </c>
      <c r="AN58" s="1" t="n">
        <v>7.87</v>
      </c>
      <c r="AO58" s="1" t="e">
        <f aca="false">#N/A</f>
        <v>#N/A</v>
      </c>
    </row>
    <row r="59" customFormat="false" ht="12.8" hidden="false" customHeight="false" outlineLevel="0" collapsed="false">
      <c r="A59" s="24" t="s">
        <v>29</v>
      </c>
    </row>
    <row r="62" customFormat="false" ht="15" hidden="false" customHeight="false" outlineLevel="0" collapsed="false">
      <c r="A62" s="9" t="s">
        <v>12</v>
      </c>
      <c r="B62" s="35" t="s">
        <v>43</v>
      </c>
      <c r="C62" s="35"/>
      <c r="D62" s="36"/>
      <c r="E62" s="35"/>
      <c r="F62" s="35" t="s">
        <v>35</v>
      </c>
      <c r="G62" s="36"/>
    </row>
    <row r="63" customFormat="false" ht="15" hidden="false" customHeight="false" outlineLevel="0" collapsed="false">
      <c r="A63" s="9" t="s">
        <v>19</v>
      </c>
      <c r="B63" s="8"/>
      <c r="F63" s="8"/>
      <c r="G63" s="8"/>
      <c r="H63" s="8"/>
      <c r="I63" s="8"/>
      <c r="J63" s="8"/>
      <c r="K63" s="8"/>
      <c r="L63" s="8"/>
      <c r="M63" s="8"/>
    </row>
    <row r="64" customFormat="false" ht="15" hidden="false" customHeight="false" outlineLevel="0" collapsed="false">
      <c r="A64" s="9" t="s">
        <v>21</v>
      </c>
      <c r="B64" s="1" t="s">
        <v>36</v>
      </c>
      <c r="C64" s="8"/>
      <c r="D64" s="8"/>
      <c r="E64" s="13"/>
      <c r="F64" s="8"/>
      <c r="G64" s="8"/>
      <c r="H64" s="8"/>
      <c r="I64" s="8"/>
      <c r="J64" s="8"/>
      <c r="K64" s="8"/>
      <c r="L64" s="8"/>
      <c r="M64" s="8"/>
    </row>
    <row r="65" customFormat="false" ht="15" hidden="false" customHeight="false" outlineLevel="0" collapsed="false">
      <c r="A65" s="37" t="s">
        <v>37</v>
      </c>
      <c r="B65" s="8"/>
      <c r="C65" s="8"/>
      <c r="D65" s="8"/>
      <c r="E65" s="13"/>
      <c r="F65" s="8"/>
      <c r="G65" s="8"/>
      <c r="H65" s="8"/>
      <c r="I65" s="8"/>
      <c r="J65" s="8"/>
      <c r="K65" s="8"/>
      <c r="L65" s="8"/>
      <c r="M65" s="8"/>
    </row>
    <row r="66" customFormat="false" ht="12.8" hidden="false" customHeight="false" outlineLevel="0" collapsed="false">
      <c r="A66" s="38"/>
      <c r="B66" s="39" t="n">
        <v>1</v>
      </c>
      <c r="C66" s="39" t="n">
        <v>2</v>
      </c>
      <c r="D66" s="39" t="n">
        <v>3</v>
      </c>
      <c r="E66" s="39" t="n">
        <v>4</v>
      </c>
      <c r="F66" s="39" t="n">
        <v>5</v>
      </c>
      <c r="G66" s="39" t="n">
        <v>6</v>
      </c>
      <c r="H66" s="39" t="n">
        <v>7</v>
      </c>
      <c r="I66" s="39" t="n">
        <v>8</v>
      </c>
      <c r="J66" s="39" t="n">
        <v>9</v>
      </c>
      <c r="K66" s="39" t="n">
        <v>10</v>
      </c>
      <c r="L66" s="39" t="n">
        <v>11</v>
      </c>
      <c r="M66" s="39" t="n">
        <v>12</v>
      </c>
    </row>
    <row r="67" customFormat="false" ht="13.8" hidden="false" customHeight="false" outlineLevel="0" collapsed="false">
      <c r="A67" s="40" t="s">
        <v>16</v>
      </c>
      <c r="B67" s="41"/>
      <c r="C67" s="41"/>
      <c r="D67" s="41"/>
      <c r="E67" s="41"/>
      <c r="F67" s="44"/>
      <c r="G67" s="52"/>
      <c r="H67" s="41"/>
      <c r="I67" s="41"/>
      <c r="J67" s="41"/>
      <c r="K67" s="59"/>
      <c r="L67" s="41"/>
      <c r="M67" s="41"/>
      <c r="N67" s="47" t="s">
        <v>38</v>
      </c>
    </row>
    <row r="68" customFormat="false" ht="13.8" hidden="false" customHeight="false" outlineLevel="0" collapsed="false">
      <c r="A68" s="40" t="s">
        <v>17</v>
      </c>
      <c r="B68" s="41"/>
      <c r="C68" s="48"/>
      <c r="D68" s="48"/>
      <c r="E68" s="41"/>
      <c r="F68" s="41"/>
      <c r="G68" s="41"/>
      <c r="H68" s="50"/>
      <c r="I68" s="46"/>
      <c r="J68" s="50"/>
      <c r="K68" s="41"/>
      <c r="L68" s="41"/>
      <c r="M68" s="52"/>
      <c r="N68" s="47" t="s">
        <v>38</v>
      </c>
    </row>
    <row r="69" customFormat="false" ht="13.8" hidden="false" customHeight="false" outlineLevel="0" collapsed="false">
      <c r="A69" s="40" t="s">
        <v>23</v>
      </c>
      <c r="B69" s="50"/>
      <c r="C69" s="46"/>
      <c r="D69" s="49"/>
      <c r="E69" s="50"/>
      <c r="F69" s="49"/>
      <c r="G69" s="50"/>
      <c r="H69" s="49"/>
      <c r="I69" s="52"/>
      <c r="J69" s="52"/>
      <c r="K69" s="46"/>
      <c r="L69" s="44"/>
      <c r="M69" s="50"/>
      <c r="N69" s="47" t="s">
        <v>38</v>
      </c>
    </row>
    <row r="70" customFormat="false" ht="13.8" hidden="false" customHeight="false" outlineLevel="0" collapsed="false">
      <c r="A70" s="40" t="s">
        <v>24</v>
      </c>
      <c r="B70" s="41"/>
      <c r="C70" s="48"/>
      <c r="D70" s="59"/>
      <c r="E70" s="41"/>
      <c r="F70" s="49"/>
      <c r="G70" s="44"/>
      <c r="H70" s="49"/>
      <c r="I70" s="52"/>
      <c r="J70" s="53"/>
      <c r="K70" s="45"/>
      <c r="L70" s="41"/>
      <c r="M70" s="53"/>
      <c r="N70" s="47" t="s">
        <v>38</v>
      </c>
    </row>
    <row r="71" customFormat="false" ht="13.8" hidden="false" customHeight="false" outlineLevel="0" collapsed="false">
      <c r="A71" s="40" t="s">
        <v>25</v>
      </c>
      <c r="B71" s="51"/>
      <c r="C71" s="41"/>
      <c r="D71" s="53"/>
      <c r="E71" s="52"/>
      <c r="F71" s="52"/>
      <c r="G71" s="41"/>
      <c r="H71" s="44"/>
      <c r="I71" s="52"/>
      <c r="J71" s="52"/>
      <c r="K71" s="41"/>
      <c r="L71" s="41"/>
      <c r="M71" s="46"/>
      <c r="N71" s="47" t="s">
        <v>38</v>
      </c>
    </row>
    <row r="72" customFormat="false" ht="13.8" hidden="false" customHeight="false" outlineLevel="0" collapsed="false">
      <c r="A72" s="40" t="s">
        <v>26</v>
      </c>
      <c r="B72" s="41"/>
      <c r="C72" s="44"/>
      <c r="D72" s="48"/>
      <c r="E72" s="53"/>
      <c r="F72" s="52"/>
      <c r="G72" s="52"/>
      <c r="H72" s="48"/>
      <c r="I72" s="53"/>
      <c r="J72" s="50"/>
      <c r="K72" s="45"/>
      <c r="L72" s="41"/>
      <c r="M72" s="46"/>
      <c r="N72" s="47" t="s">
        <v>38</v>
      </c>
    </row>
    <row r="73" customFormat="false" ht="13.8" hidden="false" customHeight="false" outlineLevel="0" collapsed="false">
      <c r="A73" s="40" t="s">
        <v>27</v>
      </c>
      <c r="B73" s="49"/>
      <c r="C73" s="44"/>
      <c r="D73" s="53"/>
      <c r="E73" s="44"/>
      <c r="F73" s="46"/>
      <c r="G73" s="50"/>
      <c r="H73" s="59"/>
      <c r="I73" s="41"/>
      <c r="J73" s="59"/>
      <c r="K73" s="49"/>
      <c r="L73" s="44"/>
      <c r="M73" s="52"/>
      <c r="N73" s="47" t="s">
        <v>38</v>
      </c>
    </row>
    <row r="74" customFormat="false" ht="13.8" hidden="false" customHeight="false" outlineLevel="0" collapsed="false">
      <c r="A74" s="40" t="s">
        <v>28</v>
      </c>
      <c r="B74" s="46"/>
      <c r="C74" s="41"/>
      <c r="D74" s="49"/>
      <c r="E74" s="48"/>
      <c r="F74" s="41"/>
      <c r="G74" s="41"/>
      <c r="H74" s="41"/>
      <c r="I74" s="50"/>
      <c r="J74" s="44"/>
      <c r="K74" s="45"/>
      <c r="L74" s="41"/>
      <c r="M74" s="41"/>
      <c r="N74" s="47" t="s">
        <v>38</v>
      </c>
    </row>
    <row r="75" customFormat="false" ht="12.8" hidden="false" customHeight="false" outlineLevel="0" collapsed="false">
      <c r="A75" s="24" t="s">
        <v>29</v>
      </c>
      <c r="B75" s="25"/>
    </row>
    <row r="76" customFormat="false" ht="12.8" hidden="false" customHeight="false" outlineLevel="0" collapsed="false">
      <c r="A76" s="54"/>
      <c r="B76" s="55"/>
    </row>
    <row r="77" customFormat="false" ht="12.8" hidden="false" customHeight="false" outlineLevel="0" collapsed="false">
      <c r="A77" s="54"/>
      <c r="B77" s="55"/>
    </row>
    <row r="78" customFormat="false" ht="15" hidden="false" customHeight="false" outlineLevel="0" collapsed="false">
      <c r="A78" s="9" t="s">
        <v>12</v>
      </c>
      <c r="B78" s="35" t="s">
        <v>43</v>
      </c>
      <c r="C78" s="35"/>
      <c r="D78" s="36"/>
      <c r="E78" s="35"/>
      <c r="F78" s="35" t="s">
        <v>35</v>
      </c>
      <c r="G78" s="36"/>
    </row>
    <row r="79" customFormat="false" ht="15" hidden="false" customHeight="false" outlineLevel="0" collapsed="false">
      <c r="A79" s="9" t="s">
        <v>19</v>
      </c>
      <c r="C79" s="1" t="s">
        <v>43</v>
      </c>
      <c r="E79" s="1" t="s">
        <v>35</v>
      </c>
    </row>
    <row r="80" customFormat="false" ht="15" hidden="false" customHeight="false" outlineLevel="0" collapsed="false">
      <c r="A80" s="9" t="s">
        <v>21</v>
      </c>
      <c r="B80" s="1" t="s">
        <v>36</v>
      </c>
      <c r="O80" s="27" t="s">
        <v>39</v>
      </c>
    </row>
    <row r="81" customFormat="false" ht="15" hidden="false" customHeight="false" outlineLevel="0" collapsed="false">
      <c r="A81" s="26" t="s">
        <v>30</v>
      </c>
      <c r="B81" s="1" t="s">
        <v>31</v>
      </c>
      <c r="D81" s="1" t="s">
        <v>32</v>
      </c>
      <c r="O81" s="27"/>
      <c r="AC81" s="56" t="s">
        <v>40</v>
      </c>
      <c r="AD81" s="1" t="s">
        <v>41</v>
      </c>
    </row>
    <row r="82" customFormat="false" ht="15" hidden="false" customHeight="false" outlineLevel="0" collapsed="false">
      <c r="A82" s="14"/>
      <c r="B82" s="15" t="n">
        <v>1</v>
      </c>
      <c r="C82" s="15" t="n">
        <v>2</v>
      </c>
      <c r="D82" s="15" t="n">
        <v>3</v>
      </c>
      <c r="E82" s="15" t="n">
        <v>4</v>
      </c>
      <c r="F82" s="15" t="n">
        <v>5</v>
      </c>
      <c r="G82" s="15" t="n">
        <v>6</v>
      </c>
      <c r="H82" s="15" t="n">
        <v>7</v>
      </c>
      <c r="I82" s="15" t="n">
        <v>8</v>
      </c>
      <c r="J82" s="15" t="n">
        <v>9</v>
      </c>
      <c r="K82" s="15" t="n">
        <v>10</v>
      </c>
      <c r="L82" s="15" t="n">
        <v>11</v>
      </c>
      <c r="M82" s="15" t="n">
        <v>12</v>
      </c>
      <c r="O82" s="28"/>
      <c r="P82" s="29" t="n">
        <v>1</v>
      </c>
      <c r="Q82" s="29" t="n">
        <v>2</v>
      </c>
      <c r="R82" s="29" t="n">
        <v>3</v>
      </c>
      <c r="S82" s="29" t="n">
        <v>4</v>
      </c>
      <c r="T82" s="29" t="n">
        <v>5</v>
      </c>
      <c r="U82" s="29" t="n">
        <v>6</v>
      </c>
      <c r="V82" s="29" t="n">
        <v>7</v>
      </c>
      <c r="W82" s="29" t="n">
        <v>8</v>
      </c>
      <c r="X82" s="29" t="n">
        <v>9</v>
      </c>
      <c r="Y82" s="29" t="n">
        <v>10</v>
      </c>
      <c r="Z82" s="29" t="n">
        <v>11</v>
      </c>
      <c r="AA82" s="29" t="n">
        <v>12</v>
      </c>
      <c r="AD82" s="1" t="n">
        <v>1</v>
      </c>
      <c r="AE82" s="1" t="n">
        <v>2</v>
      </c>
      <c r="AF82" s="1" t="n">
        <v>3</v>
      </c>
      <c r="AG82" s="1" t="n">
        <v>4</v>
      </c>
      <c r="AH82" s="1" t="n">
        <v>5</v>
      </c>
      <c r="AI82" s="1" t="n">
        <v>6</v>
      </c>
      <c r="AJ82" s="1" t="n">
        <v>7</v>
      </c>
      <c r="AK82" s="1" t="n">
        <v>8</v>
      </c>
      <c r="AL82" s="1" t="n">
        <v>9</v>
      </c>
      <c r="AM82" s="1" t="n">
        <v>10</v>
      </c>
      <c r="AN82" s="1" t="n">
        <v>11</v>
      </c>
      <c r="AO82" s="1" t="n">
        <v>12</v>
      </c>
    </row>
    <row r="83" customFormat="false" ht="16.4" hidden="false" customHeight="false" outlineLevel="0" collapsed="false">
      <c r="A83" s="16" t="s">
        <v>16</v>
      </c>
      <c r="B83" s="57" t="n">
        <f aca="false">(B67-$I$4)/$H$4</f>
        <v>-0.109259259259259</v>
      </c>
      <c r="C83" s="57" t="n">
        <f aca="false">(C67-$I$4)/$H$4</f>
        <v>-0.109259259259259</v>
      </c>
      <c r="D83" s="57" t="n">
        <f aca="false">(D67-$I$4)/$H$4</f>
        <v>-0.109259259259259</v>
      </c>
      <c r="E83" s="57" t="n">
        <f aca="false">(E67-$I$4)/$H$4</f>
        <v>-0.109259259259259</v>
      </c>
      <c r="F83" s="57" t="n">
        <f aca="false">(F67-$I$4)/$H$4</f>
        <v>-0.109259259259259</v>
      </c>
      <c r="G83" s="57" t="n">
        <f aca="false">(G67-$I$4)/$H$4</f>
        <v>-0.109259259259259</v>
      </c>
      <c r="H83" s="57" t="n">
        <f aca="false">(H67-$I$4)/$H$4</f>
        <v>-0.109259259259259</v>
      </c>
      <c r="I83" s="57" t="n">
        <f aca="false">(I67-$I$4)/$H$4</f>
        <v>-0.109259259259259</v>
      </c>
      <c r="J83" s="57" t="n">
        <f aca="false">(J67-$I$4)/$H$4</f>
        <v>-0.109259259259259</v>
      </c>
      <c r="K83" s="57" t="n">
        <f aca="false">(K67-$I$4)/$H$4</f>
        <v>-0.109259259259259</v>
      </c>
      <c r="L83" s="57" t="n">
        <f aca="false">(L67-$I$4)/$H$4</f>
        <v>-0.109259259259259</v>
      </c>
      <c r="M83" s="57" t="n">
        <f aca="false">(M67-$I$4)/$H$4</f>
        <v>-0.109259259259259</v>
      </c>
      <c r="N83" s="30" t="s">
        <v>30</v>
      </c>
      <c r="O83" s="31" t="s">
        <v>16</v>
      </c>
      <c r="P83" s="32" t="n">
        <f aca="false">B83*100/2</f>
        <v>-5.46296296296296</v>
      </c>
      <c r="Q83" s="32" t="n">
        <f aca="false">C83*100/2</f>
        <v>-5.46296296296296</v>
      </c>
      <c r="R83" s="32" t="n">
        <f aca="false">D83*100/2</f>
        <v>-5.46296296296296</v>
      </c>
      <c r="S83" s="32" t="n">
        <f aca="false">E83*100/2</f>
        <v>-5.46296296296296</v>
      </c>
      <c r="T83" s="32" t="n">
        <f aca="false">F83*100/2</f>
        <v>-5.46296296296296</v>
      </c>
      <c r="U83" s="32" t="n">
        <f aca="false">G83*100/2</f>
        <v>-5.46296296296296</v>
      </c>
      <c r="V83" s="32" t="n">
        <f aca="false">H83*100/2</f>
        <v>-5.46296296296296</v>
      </c>
      <c r="W83" s="32" t="n">
        <f aca="false">I83*100/2</f>
        <v>-5.46296296296296</v>
      </c>
      <c r="X83" s="32" t="n">
        <f aca="false">J83*100/2</f>
        <v>-5.46296296296296</v>
      </c>
      <c r="Y83" s="32" t="n">
        <f aca="false">K83*100/2</f>
        <v>-5.46296296296296</v>
      </c>
      <c r="Z83" s="32" t="n">
        <f aca="false">L83*100/2</f>
        <v>-5.46296296296296</v>
      </c>
      <c r="AA83" s="32" t="n">
        <f aca="false">M83*100/2</f>
        <v>-5.46296296296296</v>
      </c>
      <c r="AC83" s="1" t="s">
        <v>16</v>
      </c>
      <c r="AD83" s="1" t="n">
        <v>3.34</v>
      </c>
      <c r="AE83" s="1" t="n">
        <v>5.71</v>
      </c>
      <c r="AF83" s="1" t="n">
        <v>16.7</v>
      </c>
      <c r="AG83" s="1" t="n">
        <v>11.8</v>
      </c>
      <c r="AH83" s="1" t="n">
        <v>7.6</v>
      </c>
      <c r="AI83" s="1" t="n">
        <v>7</v>
      </c>
      <c r="AJ83" s="1" t="n">
        <v>9.4</v>
      </c>
      <c r="AK83" s="1" t="n">
        <v>12.2</v>
      </c>
      <c r="AL83" s="1" t="n">
        <v>0</v>
      </c>
      <c r="AM83" s="1" t="n">
        <v>8.67</v>
      </c>
      <c r="AN83" s="1" t="n">
        <v>5.98</v>
      </c>
      <c r="AO83" s="1" t="s">
        <v>42</v>
      </c>
    </row>
    <row r="84" customFormat="false" ht="16.4" hidden="false" customHeight="false" outlineLevel="0" collapsed="false">
      <c r="A84" s="16" t="s">
        <v>17</v>
      </c>
      <c r="B84" s="57" t="n">
        <f aca="false">(B68-$I$4)/$H$4</f>
        <v>-0.109259259259259</v>
      </c>
      <c r="C84" s="57" t="n">
        <f aca="false">(C68-$I$4)/$H$4</f>
        <v>-0.109259259259259</v>
      </c>
      <c r="D84" s="57" t="n">
        <f aca="false">(D68-$I$4)/$H$4</f>
        <v>-0.109259259259259</v>
      </c>
      <c r="E84" s="57" t="n">
        <f aca="false">(E68-$I$4)/$H$4</f>
        <v>-0.109259259259259</v>
      </c>
      <c r="F84" s="57" t="n">
        <f aca="false">(F68-$I$4)/$H$4</f>
        <v>-0.109259259259259</v>
      </c>
      <c r="G84" s="57" t="n">
        <f aca="false">(G68-$I$4)/$H$4</f>
        <v>-0.109259259259259</v>
      </c>
      <c r="H84" s="57" t="n">
        <f aca="false">(H68-$I$4)/$H$4</f>
        <v>-0.109259259259259</v>
      </c>
      <c r="I84" s="57" t="n">
        <f aca="false">(I68-$I$4)/$H$4</f>
        <v>-0.109259259259259</v>
      </c>
      <c r="J84" s="57" t="n">
        <f aca="false">(J68-$I$4)/$H$4</f>
        <v>-0.109259259259259</v>
      </c>
      <c r="K84" s="57" t="n">
        <f aca="false">(K68-$I$4)/$H$4</f>
        <v>-0.109259259259259</v>
      </c>
      <c r="L84" s="57" t="n">
        <f aca="false">(L68-$I$4)/$H$4</f>
        <v>-0.109259259259259</v>
      </c>
      <c r="M84" s="57" t="n">
        <f aca="false">(M68-$I$4)/$H$4</f>
        <v>-0.109259259259259</v>
      </c>
      <c r="N84" s="30" t="s">
        <v>30</v>
      </c>
      <c r="O84" s="31" t="s">
        <v>17</v>
      </c>
      <c r="P84" s="32" t="n">
        <f aca="false">B84*100/2</f>
        <v>-5.46296296296296</v>
      </c>
      <c r="Q84" s="32" t="n">
        <f aca="false">C84*100/2</f>
        <v>-5.46296296296296</v>
      </c>
      <c r="R84" s="32" t="n">
        <f aca="false">D84*100/2</f>
        <v>-5.46296296296296</v>
      </c>
      <c r="S84" s="32" t="n">
        <f aca="false">E84*100/2</f>
        <v>-5.46296296296296</v>
      </c>
      <c r="T84" s="32" t="n">
        <f aca="false">F84*100/2</f>
        <v>-5.46296296296296</v>
      </c>
      <c r="U84" s="32" t="n">
        <f aca="false">G84*100/2</f>
        <v>-5.46296296296296</v>
      </c>
      <c r="V84" s="32" t="n">
        <f aca="false">H84*100/2</f>
        <v>-5.46296296296296</v>
      </c>
      <c r="W84" s="32" t="n">
        <f aca="false">I84*100/2</f>
        <v>-5.46296296296296</v>
      </c>
      <c r="X84" s="32" t="n">
        <f aca="false">J84*100/2</f>
        <v>-5.46296296296296</v>
      </c>
      <c r="Y84" s="32" t="n">
        <f aca="false">K84*100/2</f>
        <v>-5.46296296296296</v>
      </c>
      <c r="Z84" s="32" t="n">
        <f aca="false">L84*100/2</f>
        <v>-5.46296296296296</v>
      </c>
      <c r="AA84" s="32" t="n">
        <f aca="false">M84*100/2</f>
        <v>-5.46296296296296</v>
      </c>
      <c r="AC84" s="1" t="s">
        <v>17</v>
      </c>
      <c r="AD84" s="1" t="n">
        <v>11.4</v>
      </c>
      <c r="AE84" s="1" t="n">
        <v>0.853</v>
      </c>
      <c r="AF84" s="1" t="s">
        <v>42</v>
      </c>
      <c r="AG84" s="1" t="n">
        <v>2.99</v>
      </c>
      <c r="AH84" s="1" t="n">
        <v>2.72</v>
      </c>
      <c r="AI84" s="1" t="n">
        <v>3.05</v>
      </c>
      <c r="AJ84" s="1" t="n">
        <v>0.498</v>
      </c>
      <c r="AK84" s="1" t="n">
        <v>0.53</v>
      </c>
      <c r="AL84" s="1" t="n">
        <v>0.13</v>
      </c>
      <c r="AM84" s="1" t="n">
        <v>1.65</v>
      </c>
      <c r="AN84" s="1" t="n">
        <v>1.86</v>
      </c>
      <c r="AO84" s="1" t="s">
        <v>42</v>
      </c>
    </row>
    <row r="85" customFormat="false" ht="16.4" hidden="false" customHeight="false" outlineLevel="0" collapsed="false">
      <c r="A85" s="16" t="s">
        <v>23</v>
      </c>
      <c r="B85" s="57" t="n">
        <f aca="false">(B69-$I$4)/$H$4</f>
        <v>-0.109259259259259</v>
      </c>
      <c r="C85" s="57" t="n">
        <f aca="false">(C69-$I$4)/$H$4</f>
        <v>-0.109259259259259</v>
      </c>
      <c r="D85" s="57" t="n">
        <f aca="false">(D69-$I$4)/$H$4</f>
        <v>-0.109259259259259</v>
      </c>
      <c r="E85" s="57" t="n">
        <f aca="false">(E69-$I$4)/$H$4</f>
        <v>-0.109259259259259</v>
      </c>
      <c r="F85" s="57" t="n">
        <f aca="false">(F69-$I$4)/$H$4</f>
        <v>-0.109259259259259</v>
      </c>
      <c r="G85" s="57" t="n">
        <f aca="false">(G69-$I$4)/$H$4</f>
        <v>-0.109259259259259</v>
      </c>
      <c r="H85" s="57" t="n">
        <f aca="false">(H69-$I$4)/$H$4</f>
        <v>-0.109259259259259</v>
      </c>
      <c r="I85" s="57" t="n">
        <f aca="false">(I69-$I$4)/$H$4</f>
        <v>-0.109259259259259</v>
      </c>
      <c r="J85" s="57" t="n">
        <f aca="false">(J69-$I$4)/$H$4</f>
        <v>-0.109259259259259</v>
      </c>
      <c r="K85" s="57" t="n">
        <f aca="false">(K69-$I$4)/$H$4</f>
        <v>-0.109259259259259</v>
      </c>
      <c r="L85" s="57" t="n">
        <f aca="false">(L69-$I$4)/$H$4</f>
        <v>-0.109259259259259</v>
      </c>
      <c r="M85" s="57" t="n">
        <f aca="false">(M69-$I$4)/$H$4</f>
        <v>-0.109259259259259</v>
      </c>
      <c r="N85" s="30" t="s">
        <v>30</v>
      </c>
      <c r="O85" s="31" t="s">
        <v>23</v>
      </c>
      <c r="P85" s="32" t="n">
        <f aca="false">B85*100/2</f>
        <v>-5.46296296296296</v>
      </c>
      <c r="Q85" s="32" t="n">
        <f aca="false">C85*100/2</f>
        <v>-5.46296296296296</v>
      </c>
      <c r="R85" s="32" t="n">
        <f aca="false">D85*100/2</f>
        <v>-5.46296296296296</v>
      </c>
      <c r="S85" s="32" t="n">
        <f aca="false">E85*100/2</f>
        <v>-5.46296296296296</v>
      </c>
      <c r="T85" s="32" t="n">
        <f aca="false">F85*100/2</f>
        <v>-5.46296296296296</v>
      </c>
      <c r="U85" s="32" t="n">
        <f aca="false">G85*100/2</f>
        <v>-5.46296296296296</v>
      </c>
      <c r="V85" s="32" t="n">
        <f aca="false">H85*100/2</f>
        <v>-5.46296296296296</v>
      </c>
      <c r="W85" s="32" t="n">
        <f aca="false">I85*100/2</f>
        <v>-5.46296296296296</v>
      </c>
      <c r="X85" s="32" t="n">
        <f aca="false">J85*100/2</f>
        <v>-5.46296296296296</v>
      </c>
      <c r="Y85" s="32" t="n">
        <f aca="false">K85*100/2</f>
        <v>-5.46296296296296</v>
      </c>
      <c r="Z85" s="32" t="n">
        <f aca="false">L85*100/2</f>
        <v>-5.46296296296296</v>
      </c>
      <c r="AA85" s="32" t="n">
        <f aca="false">M85*100/2</f>
        <v>-5.46296296296296</v>
      </c>
      <c r="AC85" s="1" t="s">
        <v>23</v>
      </c>
      <c r="AD85" s="1" t="n">
        <v>8.8</v>
      </c>
      <c r="AE85" s="1" t="n">
        <v>1.4</v>
      </c>
      <c r="AF85" s="1" t="n">
        <v>7.33</v>
      </c>
      <c r="AG85" s="1" t="n">
        <v>3.05</v>
      </c>
      <c r="AH85" s="1" t="n">
        <v>12.6</v>
      </c>
      <c r="AI85" s="1" t="n">
        <v>17.4</v>
      </c>
      <c r="AJ85" s="1" t="n">
        <v>4.71</v>
      </c>
      <c r="AK85" s="1" t="n">
        <v>3.51</v>
      </c>
      <c r="AL85" s="1" t="n">
        <v>9.47</v>
      </c>
      <c r="AM85" s="1" t="n">
        <v>1.8</v>
      </c>
      <c r="AN85" s="1" t="n">
        <v>8.53</v>
      </c>
      <c r="AO85" s="1" t="s">
        <v>42</v>
      </c>
    </row>
    <row r="86" customFormat="false" ht="16.4" hidden="false" customHeight="false" outlineLevel="0" collapsed="false">
      <c r="A86" s="16" t="s">
        <v>24</v>
      </c>
      <c r="B86" s="57" t="n">
        <f aca="false">(B70-$I$4)/$H$4</f>
        <v>-0.109259259259259</v>
      </c>
      <c r="C86" s="57" t="n">
        <f aca="false">(C70-$I$4)/$H$4</f>
        <v>-0.109259259259259</v>
      </c>
      <c r="D86" s="57" t="n">
        <f aca="false">(D70-$I$4)/$H$4</f>
        <v>-0.109259259259259</v>
      </c>
      <c r="E86" s="57" t="n">
        <f aca="false">(E70-$I$4)/$H$4</f>
        <v>-0.109259259259259</v>
      </c>
      <c r="F86" s="57" t="n">
        <f aca="false">(F70-$I$4)/$H$4</f>
        <v>-0.109259259259259</v>
      </c>
      <c r="G86" s="57" t="n">
        <f aca="false">(G70-$I$4)/$H$4</f>
        <v>-0.109259259259259</v>
      </c>
      <c r="H86" s="57" t="n">
        <f aca="false">(H70-$I$4)/$H$4</f>
        <v>-0.109259259259259</v>
      </c>
      <c r="I86" s="57" t="n">
        <f aca="false">(I70-$I$4)/$H$4</f>
        <v>-0.109259259259259</v>
      </c>
      <c r="J86" s="57" t="n">
        <f aca="false">(J70-$I$4)/$H$4</f>
        <v>-0.109259259259259</v>
      </c>
      <c r="K86" s="57" t="n">
        <f aca="false">(K70-$I$4)/$H$4</f>
        <v>-0.109259259259259</v>
      </c>
      <c r="L86" s="57" t="n">
        <f aca="false">(L70-$I$4)/$H$4</f>
        <v>-0.109259259259259</v>
      </c>
      <c r="M86" s="57" t="n">
        <f aca="false">(M70-$I$4)/$H$4</f>
        <v>-0.109259259259259</v>
      </c>
      <c r="N86" s="30" t="s">
        <v>30</v>
      </c>
      <c r="O86" s="31" t="s">
        <v>24</v>
      </c>
      <c r="P86" s="32" t="n">
        <f aca="false">B86*100/2</f>
        <v>-5.46296296296296</v>
      </c>
      <c r="Q86" s="32" t="n">
        <f aca="false">C86*100/2</f>
        <v>-5.46296296296296</v>
      </c>
      <c r="R86" s="32" t="n">
        <f aca="false">D86*100/2</f>
        <v>-5.46296296296296</v>
      </c>
      <c r="S86" s="32" t="n">
        <f aca="false">E86*100/2</f>
        <v>-5.46296296296296</v>
      </c>
      <c r="T86" s="32" t="n">
        <f aca="false">F86*100/2</f>
        <v>-5.46296296296296</v>
      </c>
      <c r="U86" s="32" t="n">
        <f aca="false">G86*100/2</f>
        <v>-5.46296296296296</v>
      </c>
      <c r="V86" s="32" t="n">
        <f aca="false">H86*100/2</f>
        <v>-5.46296296296296</v>
      </c>
      <c r="W86" s="32" t="n">
        <f aca="false">I86*100/2</f>
        <v>-5.46296296296296</v>
      </c>
      <c r="X86" s="32" t="n">
        <f aca="false">J86*100/2</f>
        <v>-5.46296296296296</v>
      </c>
      <c r="Y86" s="32" t="n">
        <f aca="false">K86*100/2</f>
        <v>-5.46296296296296</v>
      </c>
      <c r="Z86" s="32" t="n">
        <f aca="false">L86*100/2</f>
        <v>-5.46296296296296</v>
      </c>
      <c r="AA86" s="32" t="n">
        <f aca="false">M86*100/2</f>
        <v>-5.46296296296296</v>
      </c>
      <c r="AC86" s="1" t="s">
        <v>24</v>
      </c>
      <c r="AD86" s="1" t="n">
        <v>3.47</v>
      </c>
      <c r="AE86" s="1" t="n">
        <v>5.54</v>
      </c>
      <c r="AF86" s="1" t="n">
        <v>3.05</v>
      </c>
      <c r="AG86" s="1" t="n">
        <v>7</v>
      </c>
      <c r="AH86" s="1" t="n">
        <v>14.5</v>
      </c>
      <c r="AI86" s="1" t="n">
        <v>1.48</v>
      </c>
      <c r="AJ86" s="1" t="n">
        <v>1.67</v>
      </c>
      <c r="AK86" s="1" t="n">
        <v>3.45</v>
      </c>
      <c r="AL86" s="1" t="n">
        <v>1.86</v>
      </c>
      <c r="AM86" s="1" t="n">
        <v>0.384</v>
      </c>
      <c r="AN86" s="1" t="n">
        <v>4.49</v>
      </c>
      <c r="AO86" s="1" t="s">
        <v>42</v>
      </c>
    </row>
    <row r="87" customFormat="false" ht="16.4" hidden="false" customHeight="false" outlineLevel="0" collapsed="false">
      <c r="A87" s="16" t="s">
        <v>25</v>
      </c>
      <c r="B87" s="57" t="n">
        <f aca="false">(B71-$I$4)/$H$4</f>
        <v>-0.109259259259259</v>
      </c>
      <c r="C87" s="57" t="n">
        <f aca="false">(C71-$I$4)/$H$4</f>
        <v>-0.109259259259259</v>
      </c>
      <c r="D87" s="57" t="n">
        <f aca="false">(D71-$I$4)/$H$4</f>
        <v>-0.109259259259259</v>
      </c>
      <c r="E87" s="57" t="n">
        <f aca="false">(E71-$I$4)/$H$4</f>
        <v>-0.109259259259259</v>
      </c>
      <c r="F87" s="57" t="n">
        <f aca="false">(F71-$I$4)/$H$4</f>
        <v>-0.109259259259259</v>
      </c>
      <c r="G87" s="57" t="n">
        <f aca="false">(G71-$I$4)/$H$4</f>
        <v>-0.109259259259259</v>
      </c>
      <c r="H87" s="57" t="n">
        <f aca="false">(H71-$I$4)/$H$4</f>
        <v>-0.109259259259259</v>
      </c>
      <c r="I87" s="57" t="n">
        <f aca="false">(I71-$I$4)/$H$4</f>
        <v>-0.109259259259259</v>
      </c>
      <c r="J87" s="57" t="n">
        <f aca="false">(J71-$I$4)/$H$4</f>
        <v>-0.109259259259259</v>
      </c>
      <c r="K87" s="57" t="n">
        <f aca="false">(K71-$I$4)/$H$4</f>
        <v>-0.109259259259259</v>
      </c>
      <c r="L87" s="57" t="n">
        <f aca="false">(L71-$I$4)/$H$4</f>
        <v>-0.109259259259259</v>
      </c>
      <c r="M87" s="57" t="n">
        <f aca="false">(M71-$I$4)/$H$4</f>
        <v>-0.109259259259259</v>
      </c>
      <c r="N87" s="30" t="s">
        <v>30</v>
      </c>
      <c r="O87" s="31" t="s">
        <v>25</v>
      </c>
      <c r="P87" s="32" t="n">
        <f aca="false">B87*100/2</f>
        <v>-5.46296296296296</v>
      </c>
      <c r="Q87" s="32" t="n">
        <f aca="false">C87*100/2</f>
        <v>-5.46296296296296</v>
      </c>
      <c r="R87" s="32" t="n">
        <f aca="false">D87*100/2</f>
        <v>-5.46296296296296</v>
      </c>
      <c r="S87" s="32" t="n">
        <f aca="false">E87*100/2</f>
        <v>-5.46296296296296</v>
      </c>
      <c r="T87" s="32" t="n">
        <f aca="false">F87*100/2</f>
        <v>-5.46296296296296</v>
      </c>
      <c r="U87" s="32" t="n">
        <f aca="false">G87*100/2</f>
        <v>-5.46296296296296</v>
      </c>
      <c r="V87" s="32" t="n">
        <f aca="false">H87*100/2</f>
        <v>-5.46296296296296</v>
      </c>
      <c r="W87" s="32" t="n">
        <f aca="false">I87*100/2</f>
        <v>-5.46296296296296</v>
      </c>
      <c r="X87" s="32" t="n">
        <f aca="false">J87*100/2</f>
        <v>-5.46296296296296</v>
      </c>
      <c r="Y87" s="32" t="n">
        <f aca="false">K87*100/2</f>
        <v>-5.46296296296296</v>
      </c>
      <c r="Z87" s="32" t="n">
        <f aca="false">L87*100/2</f>
        <v>-5.46296296296296</v>
      </c>
      <c r="AA87" s="32" t="n">
        <f aca="false">M87*100/2</f>
        <v>-5.46296296296296</v>
      </c>
      <c r="AC87" s="1" t="s">
        <v>25</v>
      </c>
      <c r="AD87" s="1" t="n">
        <v>3.43</v>
      </c>
      <c r="AE87" s="1" t="n">
        <v>5.83</v>
      </c>
      <c r="AF87" s="1" t="n">
        <v>3.68</v>
      </c>
      <c r="AG87" s="1" t="n">
        <v>6.61</v>
      </c>
      <c r="AH87" s="1" t="n">
        <v>3.05</v>
      </c>
      <c r="AI87" s="1" t="n">
        <v>6.18</v>
      </c>
      <c r="AJ87" s="1" t="n">
        <v>0.653</v>
      </c>
      <c r="AK87" s="1" t="n">
        <v>4.39</v>
      </c>
      <c r="AL87" s="1" t="n">
        <v>8.93</v>
      </c>
      <c r="AM87" s="1" t="n">
        <v>3.75</v>
      </c>
      <c r="AN87" s="1" t="n">
        <v>2.77</v>
      </c>
      <c r="AO87" s="1" t="s">
        <v>42</v>
      </c>
    </row>
    <row r="88" customFormat="false" ht="16.4" hidden="false" customHeight="false" outlineLevel="0" collapsed="false">
      <c r="A88" s="16" t="s">
        <v>26</v>
      </c>
      <c r="B88" s="57" t="n">
        <f aca="false">(B72-$I$4)/$H$4</f>
        <v>-0.109259259259259</v>
      </c>
      <c r="C88" s="57" t="n">
        <f aca="false">(C72-$I$4)/$H$4</f>
        <v>-0.109259259259259</v>
      </c>
      <c r="D88" s="57" t="n">
        <f aca="false">(D72-$I$4)/$H$4</f>
        <v>-0.109259259259259</v>
      </c>
      <c r="E88" s="57" t="n">
        <f aca="false">(E72-$I$4)/$H$4</f>
        <v>-0.109259259259259</v>
      </c>
      <c r="F88" s="57" t="n">
        <f aca="false">(F72-$I$4)/$H$4</f>
        <v>-0.109259259259259</v>
      </c>
      <c r="G88" s="57" t="n">
        <f aca="false">(G72-$I$4)/$H$4</f>
        <v>-0.109259259259259</v>
      </c>
      <c r="H88" s="57" t="n">
        <f aca="false">(H72-$I$4)/$H$4</f>
        <v>-0.109259259259259</v>
      </c>
      <c r="I88" s="57" t="n">
        <f aca="false">(I72-$I$4)/$H$4</f>
        <v>-0.109259259259259</v>
      </c>
      <c r="J88" s="57" t="n">
        <f aca="false">(J72-$I$4)/$H$4</f>
        <v>-0.109259259259259</v>
      </c>
      <c r="K88" s="57" t="n">
        <f aca="false">(K72-$I$4)/$H$4</f>
        <v>-0.109259259259259</v>
      </c>
      <c r="L88" s="57" t="n">
        <f aca="false">(L72-$I$4)/$H$4</f>
        <v>-0.109259259259259</v>
      </c>
      <c r="M88" s="57" t="n">
        <f aca="false">(M72-$I$4)/$H$4</f>
        <v>-0.109259259259259</v>
      </c>
      <c r="N88" s="30" t="s">
        <v>30</v>
      </c>
      <c r="O88" s="31" t="s">
        <v>26</v>
      </c>
      <c r="P88" s="32" t="n">
        <f aca="false">B88*100/2</f>
        <v>-5.46296296296296</v>
      </c>
      <c r="Q88" s="32" t="n">
        <f aca="false">C88*100/2</f>
        <v>-5.46296296296296</v>
      </c>
      <c r="R88" s="32" t="n">
        <f aca="false">D88*100/2</f>
        <v>-5.46296296296296</v>
      </c>
      <c r="S88" s="32" t="n">
        <f aca="false">E88*100/2</f>
        <v>-5.46296296296296</v>
      </c>
      <c r="T88" s="32" t="n">
        <f aca="false">F88*100/2</f>
        <v>-5.46296296296296</v>
      </c>
      <c r="U88" s="32" t="n">
        <f aca="false">G88*100/2</f>
        <v>-5.46296296296296</v>
      </c>
      <c r="V88" s="32" t="n">
        <f aca="false">H88*100/2</f>
        <v>-5.46296296296296</v>
      </c>
      <c r="W88" s="32" t="n">
        <f aca="false">I88*100/2</f>
        <v>-5.46296296296296</v>
      </c>
      <c r="X88" s="32" t="n">
        <f aca="false">J88*100/2</f>
        <v>-5.46296296296296</v>
      </c>
      <c r="Y88" s="32" t="n">
        <f aca="false">K88*100/2</f>
        <v>-5.46296296296296</v>
      </c>
      <c r="Z88" s="32" t="n">
        <f aca="false">L88*100/2</f>
        <v>-5.46296296296296</v>
      </c>
      <c r="AA88" s="32" t="n">
        <f aca="false">M88*100/2</f>
        <v>-5.46296296296296</v>
      </c>
      <c r="AC88" s="1" t="s">
        <v>26</v>
      </c>
      <c r="AD88" s="1" t="n">
        <v>3.14</v>
      </c>
      <c r="AE88" s="1" t="n">
        <v>3.85</v>
      </c>
      <c r="AF88" s="1" t="n">
        <v>3.97</v>
      </c>
      <c r="AG88" s="1" t="n">
        <v>4.92</v>
      </c>
      <c r="AH88" s="1" t="n">
        <v>2.28</v>
      </c>
      <c r="AI88" s="1" t="n">
        <v>3.09</v>
      </c>
      <c r="AJ88" s="1" t="n">
        <v>6.33</v>
      </c>
      <c r="AK88" s="1" t="n">
        <v>3.81</v>
      </c>
      <c r="AL88" s="1" t="n">
        <v>3.95</v>
      </c>
      <c r="AM88" s="1" t="n">
        <v>5</v>
      </c>
      <c r="AN88" s="1" t="n">
        <v>3.32</v>
      </c>
      <c r="AO88" s="1" t="s">
        <v>42</v>
      </c>
    </row>
    <row r="89" customFormat="false" ht="16.4" hidden="false" customHeight="false" outlineLevel="0" collapsed="false">
      <c r="A89" s="16" t="s">
        <v>27</v>
      </c>
      <c r="B89" s="57" t="n">
        <f aca="false">(B73-$I$4)/$H$4</f>
        <v>-0.109259259259259</v>
      </c>
      <c r="C89" s="57" t="n">
        <f aca="false">(C73-$I$4)/$H$4</f>
        <v>-0.109259259259259</v>
      </c>
      <c r="D89" s="57" t="n">
        <f aca="false">(D73-$I$4)/$H$4</f>
        <v>-0.109259259259259</v>
      </c>
      <c r="E89" s="57" t="n">
        <f aca="false">(E73-$I$4)/$H$4</f>
        <v>-0.109259259259259</v>
      </c>
      <c r="F89" s="57" t="n">
        <f aca="false">(F73-$I$4)/$H$4</f>
        <v>-0.109259259259259</v>
      </c>
      <c r="G89" s="57" t="n">
        <f aca="false">(G73-$I$4)/$H$4</f>
        <v>-0.109259259259259</v>
      </c>
      <c r="H89" s="57" t="n">
        <f aca="false">(H73-$I$4)/$H$4</f>
        <v>-0.109259259259259</v>
      </c>
      <c r="I89" s="57" t="n">
        <f aca="false">(I73-$I$4)/$H$4</f>
        <v>-0.109259259259259</v>
      </c>
      <c r="J89" s="57" t="n">
        <f aca="false">(J73-$I$4)/$H$4</f>
        <v>-0.109259259259259</v>
      </c>
      <c r="K89" s="57" t="n">
        <f aca="false">(K73-$I$4)/$H$4</f>
        <v>-0.109259259259259</v>
      </c>
      <c r="L89" s="57" t="n">
        <f aca="false">(L73-$I$4)/$H$4</f>
        <v>-0.109259259259259</v>
      </c>
      <c r="M89" s="57" t="n">
        <f aca="false">(M73-$I$4)/$H$4</f>
        <v>-0.109259259259259</v>
      </c>
      <c r="N89" s="30" t="s">
        <v>30</v>
      </c>
      <c r="O89" s="31" t="s">
        <v>27</v>
      </c>
      <c r="P89" s="32" t="n">
        <f aca="false">B89*100/2</f>
        <v>-5.46296296296296</v>
      </c>
      <c r="Q89" s="32" t="n">
        <f aca="false">C89*100/2</f>
        <v>-5.46296296296296</v>
      </c>
      <c r="R89" s="32" t="n">
        <f aca="false">D89*100/2</f>
        <v>-5.46296296296296</v>
      </c>
      <c r="S89" s="32" t="n">
        <f aca="false">E89*100/2</f>
        <v>-5.46296296296296</v>
      </c>
      <c r="T89" s="32" t="n">
        <f aca="false">F89*100/2</f>
        <v>-5.46296296296296</v>
      </c>
      <c r="U89" s="32" t="n">
        <f aca="false">G89*100/2</f>
        <v>-5.46296296296296</v>
      </c>
      <c r="V89" s="32" t="n">
        <f aca="false">H89*100/2</f>
        <v>-5.46296296296296</v>
      </c>
      <c r="W89" s="32" t="n">
        <f aca="false">I89*100/2</f>
        <v>-5.46296296296296</v>
      </c>
      <c r="X89" s="32" t="n">
        <f aca="false">J89*100/2</f>
        <v>-5.46296296296296</v>
      </c>
      <c r="Y89" s="32" t="n">
        <f aca="false">K89*100/2</f>
        <v>-5.46296296296296</v>
      </c>
      <c r="Z89" s="32" t="n">
        <f aca="false">L89*100/2</f>
        <v>-5.46296296296296</v>
      </c>
      <c r="AA89" s="32" t="n">
        <f aca="false">M89*100/2</f>
        <v>-5.46296296296296</v>
      </c>
      <c r="AC89" s="1" t="s">
        <v>27</v>
      </c>
      <c r="AD89" s="1" t="n">
        <v>2.9</v>
      </c>
      <c r="AE89" s="1" t="n">
        <v>3.36</v>
      </c>
      <c r="AF89" s="1" t="n">
        <v>6.8</v>
      </c>
      <c r="AG89" s="1" t="n">
        <v>5.68</v>
      </c>
      <c r="AH89" s="1" t="n">
        <v>2.51</v>
      </c>
      <c r="AI89" s="1" t="n">
        <v>5.85</v>
      </c>
      <c r="AJ89" s="1" t="n">
        <v>7.4</v>
      </c>
      <c r="AK89" s="1" t="n">
        <v>7.07</v>
      </c>
      <c r="AL89" s="1" t="n">
        <v>10.1</v>
      </c>
      <c r="AM89" s="1" t="n">
        <v>3.91</v>
      </c>
      <c r="AN89" s="1" t="n">
        <v>4.71</v>
      </c>
      <c r="AO89" s="1" t="e">
        <f aca="false">#N/A</f>
        <v>#N/A</v>
      </c>
    </row>
    <row r="90" customFormat="false" ht="16.4" hidden="false" customHeight="false" outlineLevel="0" collapsed="false">
      <c r="A90" s="16" t="s">
        <v>28</v>
      </c>
      <c r="B90" s="57" t="n">
        <f aca="false">(B74-$I$4)/$H$4</f>
        <v>-0.109259259259259</v>
      </c>
      <c r="C90" s="57" t="n">
        <f aca="false">(C74-$I$4)/$H$4</f>
        <v>-0.109259259259259</v>
      </c>
      <c r="D90" s="57" t="n">
        <f aca="false">(D74-$I$4)/$H$4</f>
        <v>-0.109259259259259</v>
      </c>
      <c r="E90" s="57" t="n">
        <f aca="false">(E74-$I$4)/$H$4</f>
        <v>-0.109259259259259</v>
      </c>
      <c r="F90" s="57" t="n">
        <f aca="false">(F74-$I$4)/$H$4</f>
        <v>-0.109259259259259</v>
      </c>
      <c r="G90" s="57" t="n">
        <f aca="false">(G74-$I$4)/$H$4</f>
        <v>-0.109259259259259</v>
      </c>
      <c r="H90" s="57" t="n">
        <f aca="false">(H74-$I$4)/$H$4</f>
        <v>-0.109259259259259</v>
      </c>
      <c r="I90" s="57" t="n">
        <f aca="false">(I74-$I$4)/$H$4</f>
        <v>-0.109259259259259</v>
      </c>
      <c r="J90" s="57" t="n">
        <f aca="false">(J74-$I$4)/$H$4</f>
        <v>-0.109259259259259</v>
      </c>
      <c r="K90" s="57" t="n">
        <f aca="false">(K74-$I$4)/$H$4</f>
        <v>-0.109259259259259</v>
      </c>
      <c r="L90" s="57" t="n">
        <f aca="false">(L74-$I$4)/$H$4</f>
        <v>-0.109259259259259</v>
      </c>
      <c r="M90" s="57" t="n">
        <f aca="false">(M74-$I$4)/$H$4</f>
        <v>-0.109259259259259</v>
      </c>
      <c r="N90" s="30" t="s">
        <v>30</v>
      </c>
      <c r="O90" s="31" t="s">
        <v>28</v>
      </c>
      <c r="P90" s="32" t="n">
        <f aca="false">B90*100/2</f>
        <v>-5.46296296296296</v>
      </c>
      <c r="Q90" s="32" t="n">
        <f aca="false">C90*100/2</f>
        <v>-5.46296296296296</v>
      </c>
      <c r="R90" s="32" t="n">
        <f aca="false">D90*100/2</f>
        <v>-5.46296296296296</v>
      </c>
      <c r="S90" s="32" t="n">
        <f aca="false">E90*100/2</f>
        <v>-5.46296296296296</v>
      </c>
      <c r="T90" s="32" t="n">
        <f aca="false">F90*100/2</f>
        <v>-5.46296296296296</v>
      </c>
      <c r="U90" s="32" t="n">
        <f aca="false">G90*100/2</f>
        <v>-5.46296296296296</v>
      </c>
      <c r="V90" s="32" t="n">
        <f aca="false">H90*100/2</f>
        <v>-5.46296296296296</v>
      </c>
      <c r="W90" s="32" t="n">
        <f aca="false">I90*100/2</f>
        <v>-5.46296296296296</v>
      </c>
      <c r="X90" s="32" t="n">
        <f aca="false">J90*100/2</f>
        <v>-5.46296296296296</v>
      </c>
      <c r="Y90" s="32" t="n">
        <f aca="false">K90*100/2</f>
        <v>-5.46296296296296</v>
      </c>
      <c r="Z90" s="32" t="n">
        <f aca="false">L90*100/2</f>
        <v>-5.46296296296296</v>
      </c>
      <c r="AA90" s="32" t="n">
        <f aca="false">M90*100/2</f>
        <v>-5.46296296296296</v>
      </c>
      <c r="AC90" s="1" t="s">
        <v>28</v>
      </c>
      <c r="AD90" s="1" t="n">
        <v>2.09</v>
      </c>
      <c r="AE90" s="1" t="n">
        <v>3.8</v>
      </c>
      <c r="AF90" s="1" t="n">
        <v>7.73</v>
      </c>
      <c r="AG90" s="1" t="n">
        <v>7.87</v>
      </c>
      <c r="AH90" s="1" t="n">
        <v>2.65</v>
      </c>
      <c r="AI90" s="1" t="n">
        <v>3.29</v>
      </c>
      <c r="AJ90" s="1" t="n">
        <v>4.24</v>
      </c>
      <c r="AK90" s="1" t="n">
        <v>8.13</v>
      </c>
      <c r="AL90" s="1" t="n">
        <v>9.8</v>
      </c>
      <c r="AM90" s="1" t="n">
        <v>4.27</v>
      </c>
      <c r="AN90" s="1" t="n">
        <v>1.71</v>
      </c>
      <c r="AO90" s="1" t="e">
        <f aca="false">#N/A</f>
        <v>#N/A</v>
      </c>
    </row>
    <row r="91" customFormat="false" ht="12.8" hidden="false" customHeight="false" outlineLevel="0" collapsed="false">
      <c r="A91" s="24" t="s">
        <v>29</v>
      </c>
    </row>
  </sheetData>
  <conditionalFormatting sqref="AD83:AO90">
    <cfRule type="colorScale" priority="2">
      <colorScale>
        <cfvo type="min" val="0"/>
        <cfvo type="percentile" val="50"/>
        <cfvo type="max" val="0"/>
        <color rgb="FF00B0F0"/>
        <color rgb="FFC9A4E4"/>
        <color rgb="FFFF5050"/>
      </colorScale>
    </cfRule>
  </conditionalFormatting>
  <conditionalFormatting sqref="AD51:AO58">
    <cfRule type="colorScale" priority="3">
      <colorScale>
        <cfvo type="min" val="0"/>
        <cfvo type="percentile" val="50"/>
        <cfvo type="max" val="0"/>
        <color rgb="FF00B0F0"/>
        <color rgb="FFC9A4E4"/>
        <color rgb="FFFF5050"/>
      </colorScale>
    </cfRule>
  </conditionalFormatting>
  <conditionalFormatting sqref="P83:AA90">
    <cfRule type="colorScale" priority="4">
      <colorScale>
        <cfvo type="min" val="0"/>
        <cfvo type="percentile" val="50"/>
        <cfvo type="max" val="0"/>
        <color rgb="FF00B0F0"/>
        <color rgb="FFC9A4E4"/>
        <color rgb="FFFF5050"/>
      </colorScale>
    </cfRule>
    <cfRule type="colorScale" priority="5">
      <colorScale>
        <cfvo type="min" val="0"/>
        <cfvo type="max" val="0"/>
        <color rgb="FFFCFCFF"/>
        <color rgb="FFF8696B"/>
      </colorScale>
    </cfRule>
    <cfRule type="cellIs" priority="6" operator="lessThan" aboveAverage="0" equalAverage="0" bottom="0" percent="0" rank="0" text="" dxfId="0">
      <formula>1</formula>
    </cfRule>
  </conditionalFormatting>
  <conditionalFormatting sqref="P51:AA58">
    <cfRule type="colorScale" priority="7">
      <colorScale>
        <cfvo type="min" val="0"/>
        <cfvo type="percentile" val="50"/>
        <cfvo type="max" val="0"/>
        <color rgb="FF00B0F0"/>
        <color rgb="FFC9A4E4"/>
        <color rgb="FFFF5050"/>
      </colorScale>
    </cfRule>
    <cfRule type="colorScale" priority="8">
      <colorScale>
        <cfvo type="min" val="0"/>
        <cfvo type="max" val="0"/>
        <color rgb="FFFCFCFF"/>
        <color rgb="FFF8696B"/>
      </colorScale>
    </cfRule>
    <cfRule type="cellIs" priority="9" operator="lessThan" aboveAverage="0" equalAverage="0" bottom="0" percent="0" rank="0" text="" dxfId="1">
      <formula>1</formula>
    </cfRule>
  </conditionalFormatting>
  <conditionalFormatting sqref="B83:M90">
    <cfRule type="colorScale" priority="10">
      <colorScale>
        <cfvo type="min" val="0"/>
        <cfvo type="max" val="0"/>
        <color rgb="FFFCFCFF"/>
        <color rgb="FFF8696B"/>
      </colorScale>
    </cfRule>
  </conditionalFormatting>
  <conditionalFormatting sqref="B51:M58">
    <cfRule type="colorScale" priority="11">
      <colorScale>
        <cfvo type="min" val="0"/>
        <cfvo type="max" val="0"/>
        <color rgb="FFFCFCFF"/>
        <color rgb="FFF8696B"/>
      </colorScale>
    </cfRule>
  </conditionalFormatting>
  <conditionalFormatting sqref="Q20:AB27 Q28">
    <cfRule type="cellIs" priority="12" operator="lessThan" aboveAverage="0" equalAverage="0" bottom="0" percent="0" rank="0" text="" dxfId="2">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5429"/>
    <pageSetUpPr fitToPage="true"/>
  </sheetPr>
  <dimension ref="A1:Z1000"/>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 activeCellId="1" sqref="B:C A1"/>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45</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47</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40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600</v>
      </c>
      <c r="G26" s="61"/>
      <c r="H26" s="95"/>
      <c r="I26" s="95" t="n">
        <f aca="false">F26/2</f>
        <v>300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14.4</v>
      </c>
      <c r="G27" s="61"/>
      <c r="H27" s="95"/>
      <c r="I27" s="95" t="n">
        <f aca="false">F27/2</f>
        <v>7.2</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420.6</v>
      </c>
      <c r="G28" s="61"/>
      <c r="H28" s="95"/>
      <c r="I28" s="95" t="n">
        <f aca="false">F28/2</f>
        <v>210.3</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1035</v>
      </c>
      <c r="G29" s="61"/>
      <c r="H29" s="85" t="s">
        <v>96</v>
      </c>
      <c r="I29" s="95" t="n">
        <f aca="false">F29/2</f>
        <v>517.5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4"/>
      <c r="B35" s="114"/>
      <c r="C35" s="114"/>
      <c r="D35" s="114"/>
      <c r="E35" s="114"/>
      <c r="F35" s="114"/>
      <c r="G35" s="114"/>
      <c r="H35" s="114"/>
      <c r="J35" s="115"/>
      <c r="S35" s="61"/>
      <c r="T35" s="61"/>
      <c r="U35" s="61"/>
      <c r="V35" s="61"/>
      <c r="W35" s="61"/>
      <c r="X35" s="61"/>
      <c r="Y35" s="61"/>
      <c r="Z35" s="61"/>
    </row>
    <row r="36" customFormat="false" ht="12.75" hidden="false" customHeight="true" outlineLevel="0" collapsed="false">
      <c r="A36" s="114"/>
      <c r="B36" s="114"/>
      <c r="C36" s="114"/>
      <c r="D36" s="114"/>
      <c r="E36" s="114"/>
      <c r="F36" s="114"/>
      <c r="G36" s="114"/>
      <c r="H36" s="114"/>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4"/>
      <c r="B37" s="114"/>
      <c r="C37" s="114"/>
      <c r="D37" s="114"/>
      <c r="E37" s="114"/>
      <c r="F37" s="114"/>
      <c r="G37" s="114"/>
      <c r="H37" s="114"/>
      <c r="L37" s="61"/>
      <c r="M37" s="61"/>
      <c r="N37" s="61"/>
      <c r="O37" s="61"/>
      <c r="P37" s="61"/>
      <c r="Q37" s="61"/>
      <c r="R37" s="61"/>
      <c r="S37" s="61"/>
      <c r="T37" s="61"/>
      <c r="U37" s="61"/>
      <c r="V37" s="61"/>
      <c r="W37" s="61"/>
      <c r="X37" s="61"/>
      <c r="Y37" s="61"/>
      <c r="Z37" s="61"/>
    </row>
    <row r="38" customFormat="false" ht="12.75" hidden="false" customHeight="true" outlineLevel="0" collapsed="false">
      <c r="A38" s="114"/>
      <c r="B38" s="114"/>
      <c r="C38" s="114"/>
      <c r="D38" s="114"/>
      <c r="E38" s="114"/>
      <c r="F38" s="114"/>
      <c r="G38" s="114"/>
      <c r="H38" s="114"/>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4"/>
      <c r="B39" s="114"/>
      <c r="C39" s="114"/>
      <c r="D39" s="114"/>
      <c r="E39" s="114"/>
      <c r="F39" s="114"/>
      <c r="G39" s="114"/>
      <c r="H39" s="114"/>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114"/>
      <c r="B50" s="114"/>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14"/>
      <c r="B51" s="114"/>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14"/>
      <c r="B52" s="114"/>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14"/>
      <c r="B53" s="114"/>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C54" s="114"/>
      <c r="D54" s="114"/>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J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819E"/>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39" activeCellId="1" sqref="B:C J39"/>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101</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102</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4"/>
      <c r="B35" s="114"/>
      <c r="C35" s="114"/>
      <c r="D35" s="114"/>
      <c r="E35" s="114"/>
      <c r="F35" s="114"/>
      <c r="G35" s="114"/>
      <c r="H35" s="114"/>
      <c r="J35" s="115"/>
      <c r="S35" s="61"/>
      <c r="T35" s="61"/>
      <c r="U35" s="61"/>
      <c r="V35" s="61"/>
      <c r="W35" s="61"/>
      <c r="X35" s="61"/>
      <c r="Y35" s="61"/>
      <c r="Z35" s="61"/>
    </row>
    <row r="36" customFormat="false" ht="12.75" hidden="false" customHeight="true" outlineLevel="0" collapsed="false">
      <c r="A36" s="114"/>
      <c r="B36" s="114"/>
      <c r="C36" s="114"/>
      <c r="D36" s="114"/>
      <c r="E36" s="114"/>
      <c r="F36" s="114"/>
      <c r="G36" s="114"/>
      <c r="H36" s="114"/>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4"/>
      <c r="B37" s="114"/>
      <c r="C37" s="114"/>
      <c r="D37" s="114"/>
      <c r="E37" s="114"/>
      <c r="F37" s="114"/>
      <c r="G37" s="114"/>
      <c r="H37" s="114"/>
      <c r="L37" s="61"/>
      <c r="M37" s="61"/>
      <c r="N37" s="61"/>
      <c r="O37" s="61"/>
      <c r="P37" s="61"/>
      <c r="Q37" s="61"/>
      <c r="R37" s="61"/>
      <c r="S37" s="61"/>
      <c r="T37" s="61"/>
      <c r="U37" s="61"/>
      <c r="V37" s="61"/>
      <c r="W37" s="61"/>
      <c r="X37" s="61"/>
      <c r="Y37" s="61"/>
      <c r="Z37" s="61"/>
    </row>
    <row r="38" customFormat="false" ht="12.75" hidden="false" customHeight="true" outlineLevel="0" collapsed="false">
      <c r="A38" s="114"/>
      <c r="B38" s="114"/>
      <c r="C38" s="114"/>
      <c r="D38" s="114"/>
      <c r="E38" s="114"/>
      <c r="F38" s="114"/>
      <c r="G38" s="114"/>
      <c r="H38" s="114"/>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4"/>
      <c r="B39" s="114"/>
      <c r="C39" s="114"/>
      <c r="D39" s="114"/>
      <c r="E39" s="114"/>
      <c r="F39" s="114"/>
      <c r="G39" s="114"/>
      <c r="H39" s="114"/>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114"/>
      <c r="B50" s="114"/>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14"/>
      <c r="B51" s="114"/>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14"/>
      <c r="B52" s="114"/>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14"/>
      <c r="B53" s="114"/>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C54" s="114"/>
      <c r="D54" s="114"/>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J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47804"/>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1" sqref="B:C A1"/>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11.55"/>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5.93"/>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26" min="13" style="1" width="8.53"/>
  </cols>
  <sheetData>
    <row r="1" customFormat="false" ht="12.75" hidden="false" customHeight="true" outlineLevel="0" collapsed="false">
      <c r="A1" s="60" t="s">
        <v>44</v>
      </c>
      <c r="B1" s="61" t="s">
        <v>103</v>
      </c>
      <c r="C1" s="61"/>
      <c r="D1" s="61"/>
      <c r="E1" s="61"/>
      <c r="F1" s="61"/>
      <c r="G1" s="61"/>
      <c r="H1" s="61"/>
      <c r="I1" s="61"/>
      <c r="J1" s="61"/>
      <c r="K1" s="61"/>
      <c r="L1" s="61"/>
      <c r="M1" s="61"/>
      <c r="N1" s="61"/>
      <c r="O1" s="61"/>
      <c r="P1" s="61"/>
      <c r="Q1" s="61"/>
      <c r="R1" s="61"/>
      <c r="S1" s="61"/>
      <c r="T1" s="61"/>
      <c r="U1" s="61"/>
      <c r="V1" s="61"/>
      <c r="W1" s="61"/>
      <c r="X1" s="61"/>
      <c r="Y1" s="61"/>
      <c r="Z1" s="61"/>
    </row>
    <row r="2" customFormat="false" ht="12.75" hidden="false" customHeight="true" outlineLevel="0" collapsed="false">
      <c r="A2" s="62" t="s">
        <v>46</v>
      </c>
      <c r="B2" s="63" t="s">
        <v>104</v>
      </c>
      <c r="C2" s="27"/>
      <c r="D2" s="61"/>
      <c r="E2" s="61"/>
      <c r="F2" s="61"/>
      <c r="G2" s="61"/>
      <c r="H2" s="61"/>
      <c r="I2" s="61"/>
      <c r="J2" s="61"/>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S4" s="61"/>
      <c r="T4" s="61"/>
      <c r="U4" s="61"/>
      <c r="V4" s="61"/>
      <c r="W4" s="61"/>
      <c r="X4" s="61"/>
      <c r="Y4" s="61"/>
      <c r="Z4" s="61"/>
    </row>
    <row r="5" customFormat="false" ht="12.75" hidden="false" customHeight="true" outlineLevel="0" collapsed="false">
      <c r="A5" s="60" t="s">
        <v>52</v>
      </c>
      <c r="B5" s="61" t="s">
        <v>53</v>
      </c>
      <c r="H5" s="61"/>
      <c r="I5" s="61"/>
      <c r="J5" s="61"/>
      <c r="S5" s="61"/>
      <c r="T5" s="61"/>
      <c r="U5" s="61"/>
      <c r="V5" s="61"/>
      <c r="W5" s="61"/>
      <c r="X5" s="61"/>
      <c r="Y5" s="61"/>
      <c r="Z5" s="61"/>
    </row>
    <row r="6" customFormat="false" ht="12.75" hidden="false" customHeight="true" outlineLevel="0" collapsed="false">
      <c r="H6" s="61"/>
      <c r="I6" s="61"/>
      <c r="J6" s="61"/>
      <c r="S6" s="61"/>
      <c r="T6" s="61"/>
      <c r="U6" s="61"/>
      <c r="V6" s="61"/>
      <c r="W6" s="61"/>
      <c r="X6" s="61"/>
      <c r="Y6" s="61"/>
      <c r="Z6" s="61"/>
    </row>
    <row r="7" customFormat="false" ht="30.75" hidden="false" customHeight="true" outlineLevel="0" collapsed="false">
      <c r="A7" s="66" t="s">
        <v>54</v>
      </c>
      <c r="B7" s="67" t="s">
        <v>55</v>
      </c>
      <c r="C7" s="67"/>
      <c r="D7" s="67"/>
      <c r="E7" s="67"/>
      <c r="F7" s="67"/>
      <c r="G7" s="67"/>
      <c r="H7" s="61"/>
      <c r="I7" s="61"/>
      <c r="J7" s="61"/>
      <c r="S7" s="61"/>
      <c r="T7" s="61"/>
      <c r="U7" s="61"/>
      <c r="V7" s="61"/>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S16" s="61"/>
      <c r="T16" s="61"/>
      <c r="U16" s="61"/>
      <c r="V16" s="61"/>
      <c r="W16" s="61"/>
      <c r="X16" s="61"/>
      <c r="Y16" s="61"/>
      <c r="Z16" s="61"/>
    </row>
    <row r="17" customFormat="false" ht="12.75" hidden="false" customHeight="true" outlineLevel="0" collapsed="false">
      <c r="A17" s="61"/>
      <c r="B17" s="61"/>
      <c r="C17" s="61"/>
      <c r="H17" s="61"/>
      <c r="I17" s="61"/>
      <c r="J17" s="61"/>
      <c r="S17" s="61"/>
      <c r="T17" s="61"/>
      <c r="U17" s="61"/>
      <c r="V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S18" s="61"/>
      <c r="T18" s="61"/>
      <c r="U18" s="61"/>
      <c r="V18" s="61"/>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S19" s="61"/>
      <c r="T19" s="61"/>
      <c r="U19" s="61"/>
      <c r="V19" s="61"/>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S20" s="61"/>
      <c r="T20" s="61"/>
      <c r="U20" s="61"/>
      <c r="V20" s="61"/>
      <c r="W20" s="61"/>
      <c r="X20" s="61"/>
      <c r="Y20" s="61"/>
      <c r="Z20" s="61"/>
    </row>
    <row r="21" customFormat="false" ht="12.75" hidden="false" customHeight="true" outlineLevel="0" collapsed="false">
      <c r="A21" s="92"/>
      <c r="B21" s="93"/>
      <c r="C21" s="7"/>
      <c r="D21" s="61"/>
      <c r="E21" s="94" t="s">
        <v>84</v>
      </c>
      <c r="F21" s="95"/>
      <c r="G21" s="89" t="n">
        <v>0.563</v>
      </c>
      <c r="H21" s="61"/>
      <c r="I21" s="61"/>
      <c r="J21" s="61"/>
      <c r="S21" s="61"/>
      <c r="T21" s="61"/>
      <c r="U21" s="61"/>
      <c r="V21" s="61"/>
      <c r="W21" s="61"/>
      <c r="X21" s="61"/>
      <c r="Y21" s="61"/>
      <c r="Z21" s="61"/>
    </row>
    <row r="22" customFormat="false" ht="12.75" hidden="false" customHeight="true" outlineLevel="0" collapsed="false">
      <c r="A22" s="92"/>
      <c r="B22" s="93"/>
      <c r="C22" s="7"/>
      <c r="D22" s="61"/>
      <c r="E22" s="94" t="s">
        <v>85</v>
      </c>
      <c r="F22" s="95"/>
      <c r="G22" s="89" t="n">
        <v>0.563</v>
      </c>
      <c r="H22" s="61"/>
      <c r="I22" s="61"/>
      <c r="J22" s="61"/>
      <c r="S22" s="61"/>
      <c r="T22" s="61"/>
      <c r="U22" s="61"/>
      <c r="V22" s="61"/>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S23" s="61"/>
      <c r="T23" s="61"/>
      <c r="U23" s="61"/>
      <c r="V23" s="61"/>
      <c r="W23" s="61"/>
      <c r="X23" s="61"/>
      <c r="Y23" s="61"/>
      <c r="Z23" s="61"/>
    </row>
    <row r="24" customFormat="false" ht="12.75" hidden="false" customHeight="true" outlineLevel="0" collapsed="false">
      <c r="A24" s="96" t="s">
        <v>87</v>
      </c>
      <c r="B24" s="61"/>
      <c r="C24" s="61"/>
      <c r="H24" s="61"/>
      <c r="I24" s="61"/>
      <c r="J24" s="61"/>
      <c r="S24" s="61"/>
      <c r="T24" s="61"/>
      <c r="U24" s="61"/>
      <c r="V24" s="61"/>
      <c r="W24" s="61"/>
      <c r="X24" s="61"/>
      <c r="Y24" s="61"/>
      <c r="Z24" s="61"/>
    </row>
    <row r="25" customFormat="false" ht="42.75" hidden="false" customHeight="true" outlineLevel="0" collapsed="false">
      <c r="A25" s="97" t="s">
        <v>81</v>
      </c>
      <c r="B25" s="97"/>
      <c r="C25" s="97" t="s">
        <v>88</v>
      </c>
      <c r="D25" s="98" t="s">
        <v>89</v>
      </c>
      <c r="E25" s="99" t="s">
        <v>90</v>
      </c>
      <c r="F25" s="97" t="s">
        <v>91</v>
      </c>
      <c r="G25" s="61"/>
      <c r="H25" s="100" t="s">
        <v>92</v>
      </c>
      <c r="I25" s="95"/>
      <c r="J25" s="61"/>
      <c r="S25" s="61"/>
      <c r="T25" s="61"/>
      <c r="U25" s="61"/>
      <c r="V25" s="61"/>
      <c r="W25" s="61"/>
      <c r="X25" s="61"/>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S26" s="61"/>
      <c r="T26" s="61"/>
      <c r="U26" s="61"/>
      <c r="V26" s="61"/>
      <c r="W26" s="61"/>
      <c r="X26" s="61"/>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S27" s="61"/>
      <c r="T27" s="61"/>
      <c r="U27" s="61"/>
      <c r="V27" s="61"/>
      <c r="W27" s="61"/>
      <c r="X27" s="61"/>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S28" s="61"/>
      <c r="T28" s="61"/>
      <c r="U28" s="61"/>
      <c r="V28" s="61"/>
      <c r="W28" s="61"/>
      <c r="X28" s="61"/>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S29" s="61"/>
      <c r="T29" s="61"/>
      <c r="U29" s="61"/>
      <c r="V29" s="61"/>
      <c r="W29" s="61"/>
      <c r="X29" s="61"/>
      <c r="Y29" s="61"/>
      <c r="Z29" s="61"/>
    </row>
    <row r="30" customFormat="false" ht="12.75" hidden="false" customHeight="true" outlineLevel="0" collapsed="false">
      <c r="H30" s="61"/>
      <c r="I30" s="61"/>
      <c r="J30" s="61"/>
      <c r="S30" s="61"/>
      <c r="T30" s="61"/>
      <c r="U30" s="61"/>
      <c r="V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S31" s="61"/>
      <c r="T31" s="61"/>
      <c r="U31" s="61"/>
      <c r="V31" s="61"/>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61"/>
      <c r="Q32" s="61"/>
      <c r="R32" s="61"/>
      <c r="S32" s="61"/>
      <c r="T32" s="61"/>
      <c r="U32" s="61"/>
      <c r="V32" s="61"/>
      <c r="W32" s="61"/>
      <c r="X32" s="61"/>
      <c r="Y32" s="61"/>
      <c r="Z32" s="61"/>
    </row>
    <row r="33" customFormat="false" ht="12.75" hidden="false" customHeight="true" outlineLevel="0" collapsed="false">
      <c r="G33" s="61"/>
      <c r="H33" s="61"/>
      <c r="I33" s="61"/>
      <c r="J33" s="61"/>
      <c r="K33" s="61"/>
      <c r="L33" s="61"/>
      <c r="M33" s="61"/>
      <c r="N33" s="61"/>
      <c r="O33" s="61"/>
      <c r="P33" s="61"/>
      <c r="Q33" s="61"/>
      <c r="R33" s="61"/>
      <c r="S33" s="61"/>
      <c r="T33" s="61"/>
      <c r="U33" s="61"/>
      <c r="V33" s="61"/>
      <c r="W33" s="61"/>
      <c r="X33" s="61"/>
      <c r="Y33" s="61"/>
      <c r="Z33" s="61"/>
    </row>
    <row r="34" customFormat="false" ht="12.75" hidden="false" customHeight="true" outlineLevel="0" collapsed="false">
      <c r="A34" s="113" t="s">
        <v>100</v>
      </c>
      <c r="B34" s="61"/>
      <c r="C34" s="61"/>
      <c r="S34" s="61"/>
      <c r="T34" s="61"/>
      <c r="U34" s="61"/>
      <c r="V34" s="61"/>
      <c r="W34" s="61"/>
      <c r="X34" s="61"/>
      <c r="Y34" s="61"/>
      <c r="Z34" s="61"/>
    </row>
    <row r="35" customFormat="false" ht="12.75" hidden="false" customHeight="true" outlineLevel="0" collapsed="false">
      <c r="A35" s="117" t="s">
        <v>105</v>
      </c>
      <c r="B35" s="117"/>
      <c r="C35" s="117"/>
      <c r="D35" s="117"/>
      <c r="E35" s="117"/>
      <c r="F35" s="117"/>
      <c r="G35" s="117"/>
      <c r="H35" s="117"/>
      <c r="I35" s="115"/>
      <c r="J35" s="115"/>
      <c r="S35" s="61"/>
      <c r="T35" s="61"/>
      <c r="U35" s="61"/>
      <c r="V35" s="61"/>
      <c r="W35" s="61"/>
      <c r="X35" s="61"/>
      <c r="Y35" s="61"/>
      <c r="Z35" s="61"/>
    </row>
    <row r="36" customFormat="false" ht="12.75" hidden="false" customHeight="true" outlineLevel="0" collapsed="false">
      <c r="A36" s="117"/>
      <c r="B36" s="117"/>
      <c r="C36" s="117"/>
      <c r="D36" s="117"/>
      <c r="E36" s="117"/>
      <c r="F36" s="117"/>
      <c r="G36" s="117"/>
      <c r="H36" s="117"/>
      <c r="I36" s="115"/>
      <c r="J36" s="115"/>
      <c r="L36" s="61"/>
      <c r="M36" s="61"/>
      <c r="N36" s="61"/>
      <c r="O36" s="61"/>
      <c r="P36" s="61"/>
      <c r="Q36" s="61"/>
      <c r="R36" s="61"/>
      <c r="S36" s="61"/>
      <c r="T36" s="61"/>
      <c r="U36" s="61"/>
      <c r="V36" s="61"/>
      <c r="W36" s="61"/>
      <c r="X36" s="61"/>
      <c r="Y36" s="61"/>
      <c r="Z36" s="61"/>
    </row>
    <row r="37" customFormat="false" ht="12.75" hidden="false" customHeight="true" outlineLevel="0" collapsed="false">
      <c r="A37" s="117"/>
      <c r="B37" s="117"/>
      <c r="C37" s="117"/>
      <c r="D37" s="117"/>
      <c r="E37" s="117"/>
      <c r="F37" s="117"/>
      <c r="G37" s="117"/>
      <c r="H37" s="117"/>
      <c r="L37" s="61"/>
      <c r="M37" s="61"/>
      <c r="N37" s="61"/>
      <c r="O37" s="61"/>
      <c r="P37" s="61"/>
      <c r="Q37" s="61"/>
      <c r="R37" s="61"/>
      <c r="S37" s="61"/>
      <c r="T37" s="61"/>
      <c r="U37" s="61"/>
      <c r="V37" s="61"/>
      <c r="W37" s="61"/>
      <c r="X37" s="61"/>
      <c r="Y37" s="61"/>
      <c r="Z37" s="61"/>
    </row>
    <row r="38" customFormat="false" ht="12.75" hidden="false" customHeight="true" outlineLevel="0" collapsed="false">
      <c r="A38" s="117"/>
      <c r="B38" s="117"/>
      <c r="C38" s="117"/>
      <c r="D38" s="117"/>
      <c r="E38" s="117"/>
      <c r="F38" s="117"/>
      <c r="G38" s="117"/>
      <c r="H38" s="117"/>
      <c r="I38" s="61"/>
      <c r="J38" s="61"/>
      <c r="K38" s="61"/>
      <c r="L38" s="61"/>
      <c r="M38" s="61"/>
      <c r="N38" s="61"/>
      <c r="O38" s="61"/>
      <c r="P38" s="61"/>
      <c r="Q38" s="61"/>
      <c r="R38" s="61"/>
      <c r="S38" s="61"/>
      <c r="T38" s="61"/>
      <c r="U38" s="61"/>
      <c r="V38" s="61"/>
      <c r="W38" s="61"/>
      <c r="X38" s="61"/>
      <c r="Y38" s="61"/>
      <c r="Z38" s="61"/>
    </row>
    <row r="39" customFormat="false" ht="17.25" hidden="false" customHeight="true" outlineLevel="0" collapsed="false">
      <c r="A39" s="117"/>
      <c r="B39" s="117"/>
      <c r="C39" s="117"/>
      <c r="D39" s="117"/>
      <c r="E39" s="117"/>
      <c r="F39" s="117"/>
      <c r="G39" s="117"/>
      <c r="H39" s="117"/>
      <c r="I39" s="61"/>
      <c r="J39" s="61"/>
      <c r="K39" s="61"/>
      <c r="L39" s="61"/>
      <c r="M39" s="61"/>
      <c r="N39" s="61"/>
      <c r="O39" s="61"/>
      <c r="P39" s="61"/>
      <c r="Q39" s="61"/>
      <c r="R39" s="61"/>
      <c r="S39" s="61"/>
      <c r="T39" s="61"/>
      <c r="U39" s="61"/>
      <c r="V39" s="61"/>
      <c r="W39" s="61"/>
      <c r="X39" s="61"/>
      <c r="Y39" s="61"/>
      <c r="Z39" s="61"/>
    </row>
    <row r="40" customFormat="false" ht="15" hidden="false" customHeight="true" outlineLevel="0" collapsed="false">
      <c r="A40" s="61"/>
      <c r="B40" s="61"/>
      <c r="C40" s="61"/>
      <c r="D40" s="61"/>
      <c r="E40" s="61"/>
      <c r="F40" s="61"/>
      <c r="G40" s="61"/>
      <c r="H40" s="116"/>
      <c r="I40" s="116"/>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A41" s="60" t="s">
        <v>106</v>
      </c>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61" t="s">
        <v>107</v>
      </c>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82" t="s">
        <v>78</v>
      </c>
      <c r="B43" s="83"/>
      <c r="C43" s="84" t="n">
        <v>7</v>
      </c>
      <c r="D43" s="61"/>
      <c r="E43" s="85" t="s">
        <v>79</v>
      </c>
      <c r="F43" s="85"/>
      <c r="G43" s="86"/>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87" t="s">
        <v>80</v>
      </c>
      <c r="B44" s="88"/>
      <c r="C44" s="83"/>
      <c r="D44" s="61"/>
      <c r="E44" s="85" t="s">
        <v>81</v>
      </c>
      <c r="F44" s="85"/>
      <c r="G44" s="89" t="n">
        <v>25.88</v>
      </c>
      <c r="H44" s="61"/>
      <c r="I44" s="61"/>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A45" s="90" t="s">
        <v>82</v>
      </c>
      <c r="B45" s="82"/>
      <c r="C45" s="91" t="n">
        <v>30</v>
      </c>
      <c r="D45" s="61"/>
      <c r="E45" s="85" t="s">
        <v>83</v>
      </c>
      <c r="F45" s="85"/>
      <c r="G45" s="89" t="n">
        <v>3</v>
      </c>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92"/>
      <c r="B46" s="93"/>
      <c r="C46" s="7"/>
      <c r="D46" s="61"/>
      <c r="E46" s="94" t="s">
        <v>84</v>
      </c>
      <c r="F46" s="95"/>
      <c r="G46" s="89" t="n">
        <v>0.563</v>
      </c>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92"/>
      <c r="B47" s="93"/>
      <c r="C47" s="7"/>
      <c r="D47" s="61"/>
      <c r="E47" s="94" t="s">
        <v>85</v>
      </c>
      <c r="F47" s="95"/>
      <c r="G47" s="89" t="n">
        <v>0.563</v>
      </c>
      <c r="H47" s="61"/>
      <c r="I47" s="61"/>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A48" s="92"/>
      <c r="B48" s="93"/>
      <c r="C48" s="7"/>
      <c r="D48" s="61"/>
      <c r="E48" s="85" t="s">
        <v>86</v>
      </c>
      <c r="F48" s="95"/>
      <c r="G48" s="89" t="n">
        <f aca="false">SUM(G44:G47)</f>
        <v>30.006</v>
      </c>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96" t="s">
        <v>87</v>
      </c>
      <c r="B49" s="61"/>
      <c r="C49" s="61"/>
      <c r="H49" s="61"/>
      <c r="I49" s="61"/>
      <c r="J49" s="61"/>
      <c r="K49" s="61"/>
      <c r="L49" s="61"/>
      <c r="M49" s="61"/>
      <c r="N49" s="61"/>
      <c r="O49" s="61"/>
      <c r="P49" s="61"/>
      <c r="Q49" s="61"/>
      <c r="R49" s="61"/>
      <c r="S49" s="61"/>
      <c r="T49" s="61"/>
      <c r="U49" s="61"/>
      <c r="V49" s="61"/>
      <c r="W49" s="61"/>
      <c r="X49" s="61"/>
      <c r="Y49" s="61"/>
      <c r="Z49" s="61"/>
    </row>
    <row r="50" customFormat="false" ht="42.75" hidden="false" customHeight="true" outlineLevel="0" collapsed="false">
      <c r="A50" s="97" t="s">
        <v>81</v>
      </c>
      <c r="B50" s="97"/>
      <c r="C50" s="97" t="s">
        <v>88</v>
      </c>
      <c r="D50" s="98" t="s">
        <v>89</v>
      </c>
      <c r="E50" s="99" t="s">
        <v>90</v>
      </c>
      <c r="F50" s="97" t="s">
        <v>91</v>
      </c>
      <c r="G50" s="61"/>
      <c r="H50" s="85" t="s">
        <v>92</v>
      </c>
      <c r="I50" s="95"/>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101" t="s">
        <v>93</v>
      </c>
      <c r="B51" s="101"/>
      <c r="C51" s="102" t="n">
        <v>2</v>
      </c>
      <c r="D51" s="102" t="n">
        <v>1</v>
      </c>
      <c r="E51" s="103" t="n">
        <f aca="false">D51*C45/C51</f>
        <v>15</v>
      </c>
      <c r="F51" s="102" t="n">
        <f aca="false">E51*C43</f>
        <v>105</v>
      </c>
      <c r="G51" s="61"/>
      <c r="H51" s="95"/>
      <c r="I51" s="95" t="n">
        <f aca="false">F51/2</f>
        <v>52.5</v>
      </c>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104" t="s">
        <v>94</v>
      </c>
      <c r="B52" s="104"/>
      <c r="C52" s="102" t="n">
        <v>20</v>
      </c>
      <c r="D52" s="102" t="n">
        <v>0.24</v>
      </c>
      <c r="E52" s="103" t="n">
        <f aca="false">C45*D52/C52</f>
        <v>0.36</v>
      </c>
      <c r="F52" s="102" t="n">
        <f aca="false">E52*C43</f>
        <v>2.52</v>
      </c>
      <c r="G52" s="61"/>
      <c r="H52" s="95"/>
      <c r="I52" s="95" t="n">
        <f aca="false">F52/2</f>
        <v>1.26</v>
      </c>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101" t="s">
        <v>95</v>
      </c>
      <c r="B53" s="101"/>
      <c r="C53" s="102"/>
      <c r="D53" s="102"/>
      <c r="E53" s="103" t="n">
        <f aca="false">C45-G45-E51-E56-E57-E52</f>
        <v>11.64</v>
      </c>
      <c r="F53" s="102" t="n">
        <f aca="false">E53*C43</f>
        <v>81.48</v>
      </c>
      <c r="G53" s="61"/>
      <c r="H53" s="95"/>
      <c r="I53" s="95" t="n">
        <f aca="false">F53/2</f>
        <v>40.74</v>
      </c>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105"/>
      <c r="B54" s="106"/>
      <c r="C54" s="107" t="s">
        <v>96</v>
      </c>
      <c r="D54" s="107"/>
      <c r="E54" s="103" t="n">
        <f aca="false">SUM(E51+E52+E53)</f>
        <v>27</v>
      </c>
      <c r="F54" s="102" t="n">
        <f aca="false">E54*C43</f>
        <v>189</v>
      </c>
      <c r="G54" s="61"/>
      <c r="H54" s="85" t="s">
        <v>96</v>
      </c>
      <c r="I54" s="95" t="n">
        <f aca="false">F54/2</f>
        <v>94.5</v>
      </c>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4">
    <mergeCell ref="B7:G7"/>
    <mergeCell ref="A25:B25"/>
    <mergeCell ref="A26:B26"/>
    <mergeCell ref="A27:B27"/>
    <mergeCell ref="A28:B28"/>
    <mergeCell ref="C29:D29"/>
    <mergeCell ref="A31:B31"/>
    <mergeCell ref="A32:B32"/>
    <mergeCell ref="A35:H39"/>
    <mergeCell ref="A50:B50"/>
    <mergeCell ref="A51:B51"/>
    <mergeCell ref="A52:B52"/>
    <mergeCell ref="A53:B53"/>
    <mergeCell ref="C54:D54"/>
  </mergeCells>
  <conditionalFormatting sqref="I35:J36">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BB6"/>
    <pageSetUpPr fitToPage="true"/>
  </sheetPr>
  <dimension ref="A1:Z1000"/>
  <sheetViews>
    <sheetView showFormulas="false" showGridLines="true" showRowColHeaders="true" showZeros="true" rightToLeft="false" tabSelected="false" showOutlineSymbols="true" defaultGridColor="true" view="normal" topLeftCell="AC1" colorId="64" zoomScale="80" zoomScaleNormal="80" zoomScalePageLayoutView="100" workbookViewId="0">
      <selection pane="topLeft" activeCell="AB45" activeCellId="1" sqref="B:C AB45"/>
    </sheetView>
  </sheetViews>
  <sheetFormatPr defaultColWidth="13.921875" defaultRowHeight="12.8" zeroHeight="false" outlineLevelRow="0" outlineLevelCol="0"/>
  <cols>
    <col collapsed="false" customWidth="true" hidden="false" outlineLevel="0" max="1" min="1" style="1" width="12.64"/>
    <col collapsed="false" customWidth="true" hidden="false" outlineLevel="0" max="2" min="2" style="1" width="18.68"/>
    <col collapsed="false" customWidth="true" hidden="false" outlineLevel="0" max="3" min="3" style="1" width="9.52"/>
    <col collapsed="false" customWidth="true" hidden="false" outlineLevel="0" max="4" min="4" style="1" width="8.8"/>
    <col collapsed="false" customWidth="true" hidden="false" outlineLevel="0" max="5" min="5" style="1" width="9.89"/>
    <col collapsed="false" customWidth="true" hidden="false" outlineLevel="0" max="6" min="6" style="1" width="8.53"/>
    <col collapsed="false" customWidth="true" hidden="false" outlineLevel="0" max="7" min="7" style="1" width="14.57"/>
    <col collapsed="false" customWidth="true" hidden="false" outlineLevel="0" max="8" min="8" style="1" width="8.15"/>
    <col collapsed="false" customWidth="true" hidden="false" outlineLevel="0" max="9" min="9" style="1" width="11.28"/>
    <col collapsed="false" customWidth="true" hidden="false" outlineLevel="0" max="10" min="10" style="1" width="8.42"/>
    <col collapsed="false" customWidth="true" hidden="false" outlineLevel="0" max="11" min="11" style="1" width="9.07"/>
    <col collapsed="false" customWidth="true" hidden="false" outlineLevel="0" max="12" min="12" style="1" width="10.72"/>
    <col collapsed="false" customWidth="true" hidden="false" outlineLevel="0" max="15" min="13" style="1" width="8.53"/>
    <col collapsed="false" customWidth="true" hidden="false" outlineLevel="0" max="17" min="17" style="1" width="23.1"/>
    <col collapsed="false" customWidth="true" hidden="false" outlineLevel="0" max="19" min="18" style="1" width="8.53"/>
    <col collapsed="false" customWidth="true" hidden="false" outlineLevel="0" max="20" min="20" style="1" width="14.73"/>
    <col collapsed="false" customWidth="true" hidden="false" outlineLevel="0" max="26" min="21" style="1" width="8.53"/>
  </cols>
  <sheetData>
    <row r="1" customFormat="false" ht="12.75" hidden="false" customHeight="true" outlineLevel="0" collapsed="false">
      <c r="A1" s="60" t="s">
        <v>44</v>
      </c>
      <c r="B1" s="61" t="s">
        <v>34</v>
      </c>
      <c r="C1" s="61"/>
      <c r="D1" s="61"/>
      <c r="E1" s="61"/>
      <c r="F1" s="61"/>
      <c r="G1" s="61"/>
      <c r="H1" s="61"/>
      <c r="I1" s="61"/>
      <c r="J1" s="61"/>
      <c r="K1" s="61"/>
      <c r="L1" s="61"/>
      <c r="M1" s="61"/>
      <c r="N1" s="61"/>
      <c r="O1" s="61"/>
      <c r="P1" s="60" t="s">
        <v>44</v>
      </c>
      <c r="Q1" s="61" t="s">
        <v>108</v>
      </c>
      <c r="R1" s="61"/>
      <c r="S1" s="61"/>
      <c r="T1" s="61"/>
      <c r="U1" s="61"/>
      <c r="V1" s="61"/>
      <c r="W1" s="61"/>
      <c r="X1" s="61"/>
      <c r="Y1" s="61"/>
      <c r="Z1" s="61"/>
    </row>
    <row r="2" customFormat="false" ht="12.75" hidden="false" customHeight="true" outlineLevel="0" collapsed="false">
      <c r="A2" s="62" t="s">
        <v>46</v>
      </c>
      <c r="B2" s="63" t="n">
        <v>45012</v>
      </c>
      <c r="C2" s="27" t="s">
        <v>109</v>
      </c>
      <c r="D2" s="61"/>
      <c r="E2" s="61"/>
      <c r="F2" s="61"/>
      <c r="G2" s="61"/>
      <c r="H2" s="61"/>
      <c r="I2" s="61"/>
      <c r="J2" s="61"/>
      <c r="P2" s="62" t="s">
        <v>46</v>
      </c>
      <c r="Q2" s="63" t="s">
        <v>110</v>
      </c>
      <c r="R2" s="27"/>
      <c r="S2" s="61"/>
      <c r="T2" s="61"/>
      <c r="U2" s="61"/>
      <c r="V2" s="61"/>
      <c r="W2" s="61"/>
      <c r="X2" s="61"/>
      <c r="Y2" s="61"/>
      <c r="Z2" s="61"/>
    </row>
    <row r="3" customFormat="false" ht="12.75" hidden="false" customHeight="true" outlineLevel="0" collapsed="false">
      <c r="A3" s="64" t="s">
        <v>48</v>
      </c>
      <c r="B3" s="61" t="s">
        <v>49</v>
      </c>
      <c r="C3" s="61"/>
      <c r="D3" s="61"/>
      <c r="E3" s="61"/>
      <c r="F3" s="61"/>
      <c r="G3" s="61"/>
      <c r="H3" s="61"/>
      <c r="I3" s="61"/>
      <c r="J3" s="61"/>
      <c r="P3" s="64" t="s">
        <v>48</v>
      </c>
      <c r="Q3" s="61" t="s">
        <v>49</v>
      </c>
      <c r="R3" s="61"/>
      <c r="S3" s="61"/>
      <c r="T3" s="61"/>
      <c r="U3" s="61"/>
      <c r="V3" s="61"/>
      <c r="W3" s="61"/>
      <c r="X3" s="61"/>
      <c r="Y3" s="61"/>
      <c r="Z3" s="61"/>
    </row>
    <row r="4" customFormat="false" ht="12.75" hidden="false" customHeight="true" outlineLevel="0" collapsed="false">
      <c r="A4" s="65" t="s">
        <v>50</v>
      </c>
      <c r="B4" s="61" t="s">
        <v>51</v>
      </c>
      <c r="C4" s="61"/>
      <c r="D4" s="61"/>
      <c r="E4" s="61"/>
      <c r="F4" s="61"/>
      <c r="G4" s="61"/>
      <c r="H4" s="61"/>
      <c r="I4" s="61"/>
      <c r="J4" s="61"/>
      <c r="P4" s="65" t="s">
        <v>50</v>
      </c>
      <c r="Q4" s="61" t="s">
        <v>51</v>
      </c>
      <c r="R4" s="61"/>
      <c r="S4" s="61"/>
      <c r="T4" s="61"/>
      <c r="U4" s="61"/>
      <c r="V4" s="61"/>
      <c r="W4" s="61"/>
      <c r="X4" s="61"/>
      <c r="Y4" s="61"/>
      <c r="Z4" s="61"/>
    </row>
    <row r="5" customFormat="false" ht="12.75" hidden="false" customHeight="true" outlineLevel="0" collapsed="false">
      <c r="A5" s="60" t="s">
        <v>52</v>
      </c>
      <c r="B5" s="61" t="s">
        <v>53</v>
      </c>
      <c r="H5" s="61"/>
      <c r="I5" s="61"/>
      <c r="J5" s="61"/>
      <c r="P5" s="60" t="s">
        <v>52</v>
      </c>
      <c r="Q5" s="61" t="s">
        <v>53</v>
      </c>
      <c r="W5" s="61"/>
      <c r="X5" s="61"/>
      <c r="Y5" s="61"/>
      <c r="Z5" s="61"/>
    </row>
    <row r="6" customFormat="false" ht="12.75" hidden="false" customHeight="true" outlineLevel="0" collapsed="false">
      <c r="H6" s="61"/>
      <c r="I6" s="61"/>
      <c r="J6" s="61"/>
      <c r="W6" s="61"/>
      <c r="X6" s="61"/>
      <c r="Y6" s="61"/>
      <c r="Z6" s="61"/>
    </row>
    <row r="7" customFormat="false" ht="30.75" hidden="false" customHeight="true" outlineLevel="0" collapsed="false">
      <c r="A7" s="66" t="s">
        <v>54</v>
      </c>
      <c r="B7" s="67" t="s">
        <v>55</v>
      </c>
      <c r="C7" s="67"/>
      <c r="D7" s="67"/>
      <c r="E7" s="67"/>
      <c r="F7" s="67"/>
      <c r="G7" s="67"/>
      <c r="H7" s="61"/>
      <c r="I7" s="61"/>
      <c r="J7" s="61"/>
      <c r="P7" s="66" t="s">
        <v>54</v>
      </c>
      <c r="Q7" s="67" t="s">
        <v>55</v>
      </c>
      <c r="R7" s="67"/>
      <c r="S7" s="67"/>
      <c r="T7" s="67"/>
      <c r="U7" s="67"/>
      <c r="V7" s="67"/>
      <c r="W7" s="61"/>
      <c r="X7" s="61"/>
      <c r="Y7" s="61"/>
      <c r="Z7" s="61"/>
    </row>
    <row r="8" customFormat="false" ht="12.75" hidden="false" customHeight="true" outlineLevel="0" collapsed="false">
      <c r="D8" s="61"/>
      <c r="E8" s="61"/>
      <c r="F8" s="61"/>
      <c r="G8" s="61"/>
      <c r="H8" s="61"/>
      <c r="I8" s="61"/>
      <c r="J8" s="61"/>
      <c r="S8" s="61"/>
      <c r="T8" s="61"/>
      <c r="U8" s="61"/>
      <c r="V8" s="61"/>
      <c r="W8" s="61"/>
      <c r="X8" s="61"/>
      <c r="Y8" s="61"/>
      <c r="Z8" s="61"/>
    </row>
    <row r="9" customFormat="false" ht="12.75" hidden="false" customHeight="true" outlineLevel="0" collapsed="false">
      <c r="A9" s="68" t="s">
        <v>56</v>
      </c>
      <c r="B9" s="69" t="s">
        <v>57</v>
      </c>
      <c r="C9" s="70" t="s">
        <v>58</v>
      </c>
      <c r="D9" s="61"/>
      <c r="E9" s="61"/>
      <c r="F9" s="61"/>
      <c r="G9" s="61"/>
      <c r="H9" s="61"/>
      <c r="I9" s="61"/>
      <c r="J9" s="61"/>
      <c r="P9" s="68" t="s">
        <v>56</v>
      </c>
      <c r="Q9" s="69" t="s">
        <v>57</v>
      </c>
      <c r="R9" s="70" t="s">
        <v>58</v>
      </c>
      <c r="S9" s="61"/>
      <c r="T9" s="61"/>
      <c r="U9" s="61"/>
      <c r="V9" s="61"/>
      <c r="W9" s="61"/>
      <c r="X9" s="61"/>
      <c r="Y9" s="61"/>
      <c r="Z9" s="61"/>
    </row>
    <row r="10" customFormat="false" ht="12.75" hidden="false" customHeight="true" outlineLevel="0" collapsed="false">
      <c r="A10" s="71" t="s">
        <v>59</v>
      </c>
      <c r="B10" s="72" t="s">
        <v>60</v>
      </c>
      <c r="C10" s="73" t="s">
        <v>61</v>
      </c>
      <c r="D10" s="61"/>
      <c r="E10" s="61"/>
      <c r="F10" s="61"/>
      <c r="G10" s="61"/>
      <c r="H10" s="61"/>
      <c r="I10" s="61"/>
      <c r="J10" s="61"/>
      <c r="P10" s="71" t="s">
        <v>59</v>
      </c>
      <c r="Q10" s="72" t="s">
        <v>60</v>
      </c>
      <c r="R10" s="73" t="s">
        <v>61</v>
      </c>
      <c r="S10" s="61"/>
      <c r="T10" s="61"/>
      <c r="U10" s="61"/>
      <c r="V10" s="61"/>
      <c r="W10" s="61"/>
      <c r="X10" s="61"/>
      <c r="Y10" s="61"/>
      <c r="Z10" s="61"/>
    </row>
    <row r="11" customFormat="false" ht="12.75" hidden="false" customHeight="true" outlineLevel="0" collapsed="false">
      <c r="A11" s="74" t="s">
        <v>62</v>
      </c>
      <c r="B11" s="75" t="s">
        <v>63</v>
      </c>
      <c r="C11" s="76" t="s">
        <v>64</v>
      </c>
      <c r="D11" s="61"/>
      <c r="E11" s="61"/>
      <c r="F11" s="61"/>
      <c r="G11" s="61"/>
      <c r="H11" s="61"/>
      <c r="I11" s="61"/>
      <c r="J11" s="61"/>
      <c r="P11" s="74" t="s">
        <v>62</v>
      </c>
      <c r="Q11" s="75" t="s">
        <v>63</v>
      </c>
      <c r="R11" s="76" t="s">
        <v>64</v>
      </c>
      <c r="S11" s="61"/>
      <c r="T11" s="61"/>
      <c r="U11" s="61"/>
      <c r="V11" s="61"/>
      <c r="W11" s="61"/>
      <c r="X11" s="61"/>
      <c r="Y11" s="61"/>
      <c r="Z11" s="61"/>
    </row>
    <row r="12" customFormat="false" ht="12.75" hidden="false" customHeight="true" outlineLevel="0" collapsed="false">
      <c r="A12" s="74" t="s">
        <v>65</v>
      </c>
      <c r="B12" s="75" t="s">
        <v>66</v>
      </c>
      <c r="C12" s="76" t="s">
        <v>67</v>
      </c>
      <c r="D12" s="61"/>
      <c r="E12" s="61"/>
      <c r="F12" s="61"/>
      <c r="G12" s="61"/>
      <c r="H12" s="61"/>
      <c r="I12" s="61"/>
      <c r="J12" s="61"/>
      <c r="P12" s="74" t="s">
        <v>65</v>
      </c>
      <c r="Q12" s="75" t="s">
        <v>66</v>
      </c>
      <c r="R12" s="76" t="s">
        <v>67</v>
      </c>
      <c r="S12" s="61"/>
      <c r="T12" s="61"/>
      <c r="U12" s="61"/>
      <c r="V12" s="61"/>
      <c r="W12" s="61"/>
      <c r="X12" s="61"/>
      <c r="Y12" s="61"/>
      <c r="Z12" s="61"/>
    </row>
    <row r="13" customFormat="false" ht="12.75" hidden="false" customHeight="true" outlineLevel="0" collapsed="false">
      <c r="A13" s="74" t="s">
        <v>68</v>
      </c>
      <c r="B13" s="75" t="s">
        <v>69</v>
      </c>
      <c r="C13" s="76" t="s">
        <v>70</v>
      </c>
      <c r="D13" s="61"/>
      <c r="E13" s="61"/>
      <c r="F13" s="61"/>
      <c r="G13" s="61"/>
      <c r="H13" s="61"/>
      <c r="I13" s="61"/>
      <c r="J13" s="61"/>
      <c r="P13" s="74" t="s">
        <v>68</v>
      </c>
      <c r="Q13" s="75" t="s">
        <v>69</v>
      </c>
      <c r="R13" s="76" t="s">
        <v>70</v>
      </c>
      <c r="S13" s="61"/>
      <c r="T13" s="61"/>
      <c r="U13" s="61"/>
      <c r="V13" s="61"/>
      <c r="W13" s="61"/>
      <c r="X13" s="61"/>
      <c r="Y13" s="61"/>
      <c r="Z13" s="61"/>
    </row>
    <row r="14" customFormat="false" ht="12.75" hidden="false" customHeight="true" outlineLevel="0" collapsed="false">
      <c r="A14" s="74" t="s">
        <v>71</v>
      </c>
      <c r="B14" s="77" t="s">
        <v>72</v>
      </c>
      <c r="C14" s="78"/>
      <c r="D14" s="61"/>
      <c r="E14" s="61"/>
      <c r="F14" s="61"/>
      <c r="G14" s="61"/>
      <c r="H14" s="61"/>
      <c r="I14" s="61"/>
      <c r="J14" s="61"/>
      <c r="P14" s="74" t="s">
        <v>71</v>
      </c>
      <c r="Q14" s="77" t="s">
        <v>72</v>
      </c>
      <c r="R14" s="78"/>
      <c r="S14" s="61"/>
      <c r="T14" s="61"/>
      <c r="U14" s="61"/>
      <c r="V14" s="61"/>
      <c r="W14" s="61"/>
      <c r="X14" s="61"/>
      <c r="Y14" s="61"/>
      <c r="Z14" s="61"/>
    </row>
    <row r="15" customFormat="false" ht="12.75" hidden="false" customHeight="true" outlineLevel="0" collapsed="false">
      <c r="A15" s="74" t="s">
        <v>73</v>
      </c>
      <c r="B15" s="75" t="s">
        <v>69</v>
      </c>
      <c r="C15" s="76" t="s">
        <v>74</v>
      </c>
      <c r="D15" s="61"/>
      <c r="E15" s="61"/>
      <c r="F15" s="61"/>
      <c r="G15" s="61"/>
      <c r="H15" s="61"/>
      <c r="I15" s="61"/>
      <c r="J15" s="61"/>
      <c r="P15" s="74" t="s">
        <v>73</v>
      </c>
      <c r="Q15" s="75" t="s">
        <v>69</v>
      </c>
      <c r="R15" s="76" t="s">
        <v>74</v>
      </c>
      <c r="S15" s="61"/>
      <c r="T15" s="61"/>
      <c r="U15" s="61"/>
      <c r="V15" s="61"/>
      <c r="W15" s="61"/>
      <c r="X15" s="61"/>
      <c r="Y15" s="61"/>
      <c r="Z15" s="61"/>
    </row>
    <row r="16" customFormat="false" ht="12.75" hidden="false" customHeight="true" outlineLevel="0" collapsed="false">
      <c r="A16" s="79" t="s">
        <v>75</v>
      </c>
      <c r="B16" s="80" t="s">
        <v>76</v>
      </c>
      <c r="C16" s="81" t="s">
        <v>77</v>
      </c>
      <c r="H16" s="61"/>
      <c r="I16" s="61"/>
      <c r="J16" s="61"/>
      <c r="P16" s="79" t="s">
        <v>75</v>
      </c>
      <c r="Q16" s="80" t="s">
        <v>76</v>
      </c>
      <c r="R16" s="81" t="s">
        <v>77</v>
      </c>
      <c r="W16" s="61"/>
      <c r="X16" s="61"/>
      <c r="Y16" s="61"/>
      <c r="Z16" s="61"/>
    </row>
    <row r="17" customFormat="false" ht="12.75" hidden="false" customHeight="true" outlineLevel="0" collapsed="false">
      <c r="A17" s="61"/>
      <c r="B17" s="61"/>
      <c r="C17" s="61"/>
      <c r="H17" s="61"/>
      <c r="I17" s="61"/>
      <c r="J17" s="61"/>
      <c r="P17" s="61"/>
      <c r="Q17" s="61"/>
      <c r="R17" s="61"/>
      <c r="W17" s="61"/>
      <c r="X17" s="61"/>
      <c r="Y17" s="61"/>
      <c r="Z17" s="61"/>
    </row>
    <row r="18" customFormat="false" ht="12.75" hidden="false" customHeight="true" outlineLevel="0" collapsed="false">
      <c r="A18" s="82" t="s">
        <v>78</v>
      </c>
      <c r="B18" s="83"/>
      <c r="C18" s="84" t="n">
        <v>100</v>
      </c>
      <c r="D18" s="61"/>
      <c r="E18" s="85" t="s">
        <v>79</v>
      </c>
      <c r="F18" s="85"/>
      <c r="G18" s="86"/>
      <c r="H18" s="61"/>
      <c r="I18" s="61"/>
      <c r="J18" s="61"/>
      <c r="P18" s="82" t="s">
        <v>78</v>
      </c>
      <c r="Q18" s="83"/>
      <c r="R18" s="84" t="n">
        <v>100</v>
      </c>
      <c r="S18" s="61"/>
      <c r="T18" s="85" t="s">
        <v>79</v>
      </c>
      <c r="U18" s="85"/>
      <c r="V18" s="86"/>
      <c r="W18" s="61"/>
      <c r="X18" s="61"/>
      <c r="Y18" s="61"/>
      <c r="Z18" s="61"/>
    </row>
    <row r="19" customFormat="false" ht="12.75" hidden="false" customHeight="true" outlineLevel="0" collapsed="false">
      <c r="A19" s="87" t="s">
        <v>80</v>
      </c>
      <c r="B19" s="88"/>
      <c r="C19" s="83"/>
      <c r="D19" s="61"/>
      <c r="E19" s="85" t="s">
        <v>81</v>
      </c>
      <c r="F19" s="85"/>
      <c r="G19" s="89" t="n">
        <v>25.88</v>
      </c>
      <c r="H19" s="61"/>
      <c r="I19" s="61"/>
      <c r="J19" s="61"/>
      <c r="P19" s="87" t="s">
        <v>80</v>
      </c>
      <c r="Q19" s="88"/>
      <c r="R19" s="83"/>
      <c r="S19" s="61"/>
      <c r="T19" s="85" t="s">
        <v>81</v>
      </c>
      <c r="U19" s="85"/>
      <c r="V19" s="89" t="n">
        <v>25.88</v>
      </c>
      <c r="W19" s="61"/>
      <c r="X19" s="61"/>
      <c r="Y19" s="61"/>
      <c r="Z19" s="61"/>
    </row>
    <row r="20" customFormat="false" ht="15" hidden="false" customHeight="true" outlineLevel="0" collapsed="false">
      <c r="A20" s="90" t="s">
        <v>82</v>
      </c>
      <c r="B20" s="82"/>
      <c r="C20" s="91" t="n">
        <v>30</v>
      </c>
      <c r="D20" s="61"/>
      <c r="E20" s="85" t="s">
        <v>83</v>
      </c>
      <c r="F20" s="85"/>
      <c r="G20" s="89" t="n">
        <v>3</v>
      </c>
      <c r="H20" s="61"/>
      <c r="I20" s="61"/>
      <c r="J20" s="61"/>
      <c r="P20" s="90" t="s">
        <v>82</v>
      </c>
      <c r="Q20" s="82"/>
      <c r="R20" s="91" t="n">
        <v>30</v>
      </c>
      <c r="S20" s="61"/>
      <c r="T20" s="85" t="s">
        <v>83</v>
      </c>
      <c r="U20" s="85"/>
      <c r="V20" s="89" t="n">
        <v>3</v>
      </c>
      <c r="W20" s="61"/>
      <c r="X20" s="61"/>
      <c r="Y20" s="61"/>
      <c r="Z20" s="61"/>
    </row>
    <row r="21" customFormat="false" ht="12.75" hidden="false" customHeight="true" outlineLevel="0" collapsed="false">
      <c r="A21" s="92"/>
      <c r="B21" s="93"/>
      <c r="C21" s="7"/>
      <c r="D21" s="61"/>
      <c r="E21" s="94" t="s">
        <v>84</v>
      </c>
      <c r="F21" s="95"/>
      <c r="G21" s="89" t="n">
        <v>0.563</v>
      </c>
      <c r="H21" s="61"/>
      <c r="I21" s="61"/>
      <c r="J21" s="61"/>
      <c r="P21" s="92"/>
      <c r="Q21" s="93"/>
      <c r="R21" s="7"/>
      <c r="S21" s="61"/>
      <c r="T21" s="94" t="s">
        <v>84</v>
      </c>
      <c r="U21" s="95"/>
      <c r="V21" s="89" t="n">
        <v>0.563</v>
      </c>
      <c r="W21" s="61"/>
      <c r="X21" s="61"/>
      <c r="Y21" s="61"/>
      <c r="Z21" s="61"/>
    </row>
    <row r="22" customFormat="false" ht="12.75" hidden="false" customHeight="true" outlineLevel="0" collapsed="false">
      <c r="A22" s="92"/>
      <c r="B22" s="93"/>
      <c r="C22" s="7"/>
      <c r="D22" s="61"/>
      <c r="E22" s="94" t="s">
        <v>85</v>
      </c>
      <c r="F22" s="95"/>
      <c r="G22" s="89" t="n">
        <v>0.563</v>
      </c>
      <c r="H22" s="61"/>
      <c r="I22" s="61"/>
      <c r="J22" s="61"/>
      <c r="P22" s="92"/>
      <c r="Q22" s="93"/>
      <c r="R22" s="7"/>
      <c r="S22" s="61"/>
      <c r="T22" s="94" t="s">
        <v>85</v>
      </c>
      <c r="U22" s="95"/>
      <c r="V22" s="89" t="n">
        <v>0.563</v>
      </c>
      <c r="W22" s="61"/>
      <c r="X22" s="61"/>
      <c r="Y22" s="61"/>
      <c r="Z22" s="61"/>
    </row>
    <row r="23" customFormat="false" ht="12.75" hidden="false" customHeight="true" outlineLevel="0" collapsed="false">
      <c r="A23" s="92"/>
      <c r="B23" s="93"/>
      <c r="C23" s="7"/>
      <c r="D23" s="61"/>
      <c r="E23" s="85" t="s">
        <v>86</v>
      </c>
      <c r="F23" s="95"/>
      <c r="G23" s="89" t="n">
        <f aca="false">SUM(G19:G22)</f>
        <v>30.006</v>
      </c>
      <c r="H23" s="61"/>
      <c r="I23" s="61"/>
      <c r="J23" s="61"/>
      <c r="P23" s="92"/>
      <c r="Q23" s="93"/>
      <c r="R23" s="7"/>
      <c r="S23" s="61"/>
      <c r="T23" s="85" t="s">
        <v>86</v>
      </c>
      <c r="U23" s="95"/>
      <c r="V23" s="89" t="n">
        <f aca="false">SUM(V19:V22)</f>
        <v>30.006</v>
      </c>
      <c r="W23" s="61"/>
      <c r="X23" s="61"/>
      <c r="Y23" s="61"/>
      <c r="Z23" s="61"/>
    </row>
    <row r="24" customFormat="false" ht="12.75" hidden="false" customHeight="true" outlineLevel="0" collapsed="false">
      <c r="A24" s="96" t="s">
        <v>87</v>
      </c>
      <c r="B24" s="61"/>
      <c r="C24" s="61"/>
      <c r="H24" s="61"/>
      <c r="I24" s="61"/>
      <c r="J24" s="61"/>
      <c r="P24" s="96" t="s">
        <v>87</v>
      </c>
      <c r="Q24" s="61"/>
      <c r="R24" s="61"/>
      <c r="W24" s="61"/>
      <c r="X24" s="61"/>
      <c r="Y24" s="61"/>
      <c r="Z24" s="61"/>
    </row>
    <row r="25" customFormat="false" ht="63.35" hidden="false" customHeight="true" outlineLevel="0" collapsed="false">
      <c r="A25" s="97" t="s">
        <v>81</v>
      </c>
      <c r="B25" s="97"/>
      <c r="C25" s="97" t="s">
        <v>88</v>
      </c>
      <c r="D25" s="98" t="s">
        <v>89</v>
      </c>
      <c r="E25" s="99" t="s">
        <v>90</v>
      </c>
      <c r="F25" s="97" t="s">
        <v>91</v>
      </c>
      <c r="G25" s="61"/>
      <c r="H25" s="85" t="s">
        <v>92</v>
      </c>
      <c r="I25" s="95"/>
      <c r="J25" s="61"/>
      <c r="P25" s="97" t="s">
        <v>81</v>
      </c>
      <c r="Q25" s="97"/>
      <c r="R25" s="98" t="s">
        <v>88</v>
      </c>
      <c r="S25" s="98" t="s">
        <v>89</v>
      </c>
      <c r="T25" s="118" t="s">
        <v>90</v>
      </c>
      <c r="U25" s="97" t="s">
        <v>91</v>
      </c>
      <c r="V25" s="61"/>
      <c r="W25" s="100" t="s">
        <v>92</v>
      </c>
      <c r="X25" s="95"/>
      <c r="Y25" s="61"/>
      <c r="Z25" s="61"/>
    </row>
    <row r="26" customFormat="false" ht="12.75" hidden="false" customHeight="true" outlineLevel="0" collapsed="false">
      <c r="A26" s="101" t="s">
        <v>93</v>
      </c>
      <c r="B26" s="101"/>
      <c r="C26" s="102" t="n">
        <v>2</v>
      </c>
      <c r="D26" s="102" t="n">
        <v>1</v>
      </c>
      <c r="E26" s="103" t="n">
        <f aca="false">D26*C20/C26</f>
        <v>15</v>
      </c>
      <c r="F26" s="102" t="n">
        <f aca="false">E26*C18</f>
        <v>1500</v>
      </c>
      <c r="G26" s="61"/>
      <c r="H26" s="95"/>
      <c r="I26" s="95" t="n">
        <f aca="false">F26/2</f>
        <v>750</v>
      </c>
      <c r="J26" s="61"/>
      <c r="P26" s="101" t="s">
        <v>93</v>
      </c>
      <c r="Q26" s="101"/>
      <c r="R26" s="102" t="n">
        <v>2</v>
      </c>
      <c r="S26" s="102" t="n">
        <v>1</v>
      </c>
      <c r="T26" s="103" t="n">
        <f aca="false">S26*R20/R26</f>
        <v>15</v>
      </c>
      <c r="U26" s="102" t="n">
        <f aca="false">T26*R18</f>
        <v>1500</v>
      </c>
      <c r="V26" s="61"/>
      <c r="W26" s="95"/>
      <c r="X26" s="95" t="n">
        <f aca="false">U26/2</f>
        <v>750</v>
      </c>
      <c r="Y26" s="61"/>
      <c r="Z26" s="61"/>
    </row>
    <row r="27" customFormat="false" ht="12.75" hidden="false" customHeight="true" outlineLevel="0" collapsed="false">
      <c r="A27" s="104" t="s">
        <v>94</v>
      </c>
      <c r="B27" s="104"/>
      <c r="C27" s="102" t="n">
        <v>20</v>
      </c>
      <c r="D27" s="102" t="n">
        <v>0.24</v>
      </c>
      <c r="E27" s="103" t="n">
        <f aca="false">C20*D27/C27</f>
        <v>0.36</v>
      </c>
      <c r="F27" s="102" t="n">
        <f aca="false">E27*C18</f>
        <v>36</v>
      </c>
      <c r="G27" s="61"/>
      <c r="H27" s="95"/>
      <c r="I27" s="95" t="n">
        <f aca="false">F27/2</f>
        <v>18</v>
      </c>
      <c r="J27" s="61"/>
      <c r="P27" s="104" t="s">
        <v>94</v>
      </c>
      <c r="Q27" s="104"/>
      <c r="R27" s="102" t="n">
        <v>20</v>
      </c>
      <c r="S27" s="102" t="n">
        <v>0.24</v>
      </c>
      <c r="T27" s="103" t="n">
        <f aca="false">R20*S27/R27</f>
        <v>0.36</v>
      </c>
      <c r="U27" s="102" t="n">
        <f aca="false">T27*R18</f>
        <v>36</v>
      </c>
      <c r="V27" s="61"/>
      <c r="W27" s="95"/>
      <c r="X27" s="95" t="n">
        <f aca="false">U27/2</f>
        <v>18</v>
      </c>
      <c r="Y27" s="61"/>
      <c r="Z27" s="61"/>
    </row>
    <row r="28" customFormat="false" ht="12.75" hidden="false" customHeight="true" outlineLevel="0" collapsed="false">
      <c r="A28" s="101" t="s">
        <v>95</v>
      </c>
      <c r="B28" s="101"/>
      <c r="C28" s="102"/>
      <c r="D28" s="102"/>
      <c r="E28" s="103" t="n">
        <f aca="false">C20-G20-E26-E31-E32-E27</f>
        <v>10.515</v>
      </c>
      <c r="F28" s="102" t="n">
        <f aca="false">E28*C18</f>
        <v>1051.5</v>
      </c>
      <c r="G28" s="61"/>
      <c r="H28" s="95"/>
      <c r="I28" s="95" t="n">
        <f aca="false">F28/2</f>
        <v>525.75</v>
      </c>
      <c r="J28" s="61"/>
      <c r="P28" s="101" t="s">
        <v>95</v>
      </c>
      <c r="Q28" s="101"/>
      <c r="R28" s="102"/>
      <c r="S28" s="102"/>
      <c r="T28" s="103" t="n">
        <f aca="false">R20-V20-T26-T31-T32-T27</f>
        <v>10.515</v>
      </c>
      <c r="U28" s="102" t="n">
        <f aca="false">T28*R18</f>
        <v>1051.5</v>
      </c>
      <c r="V28" s="61"/>
      <c r="W28" s="95"/>
      <c r="X28" s="95" t="n">
        <f aca="false">U28/2</f>
        <v>525.75</v>
      </c>
      <c r="Y28" s="61"/>
      <c r="Z28" s="61"/>
    </row>
    <row r="29" customFormat="false" ht="12.75" hidden="false" customHeight="true" outlineLevel="0" collapsed="false">
      <c r="A29" s="105"/>
      <c r="B29" s="106"/>
      <c r="C29" s="107" t="s">
        <v>96</v>
      </c>
      <c r="D29" s="107"/>
      <c r="E29" s="103" t="n">
        <f aca="false">SUM(E26+E27+E28)</f>
        <v>25.875</v>
      </c>
      <c r="F29" s="102" t="n">
        <f aca="false">E29*C18</f>
        <v>2587.5</v>
      </c>
      <c r="G29" s="61"/>
      <c r="H29" s="85" t="s">
        <v>96</v>
      </c>
      <c r="I29" s="95" t="n">
        <f aca="false">F29/2</f>
        <v>1293.75</v>
      </c>
      <c r="J29" s="61"/>
      <c r="P29" s="105"/>
      <c r="Q29" s="106"/>
      <c r="R29" s="107" t="s">
        <v>96</v>
      </c>
      <c r="S29" s="107"/>
      <c r="T29" s="103" t="n">
        <f aca="false">SUM(T26+T27+T28)</f>
        <v>25.875</v>
      </c>
      <c r="U29" s="102" t="n">
        <f aca="false">T29*R18</f>
        <v>2587.5</v>
      </c>
      <c r="V29" s="61"/>
      <c r="W29" s="85" t="s">
        <v>96</v>
      </c>
      <c r="X29" s="95" t="n">
        <f aca="false">U29/2</f>
        <v>1293.75</v>
      </c>
      <c r="Y29" s="61"/>
      <c r="Z29" s="61"/>
    </row>
    <row r="30" customFormat="false" ht="12.75" hidden="false" customHeight="true" outlineLevel="0" collapsed="false">
      <c r="H30" s="61"/>
      <c r="I30" s="61"/>
      <c r="J30" s="61"/>
      <c r="W30" s="61"/>
      <c r="X30" s="61"/>
      <c r="Y30" s="61"/>
      <c r="Z30" s="61"/>
    </row>
    <row r="31" customFormat="false" ht="12.75" hidden="false" customHeight="true" outlineLevel="0" collapsed="false">
      <c r="A31" s="108" t="s">
        <v>97</v>
      </c>
      <c r="B31" s="108"/>
      <c r="C31" s="109" t="n">
        <v>2</v>
      </c>
      <c r="D31" s="109" t="n">
        <v>0.0375</v>
      </c>
      <c r="E31" s="110" t="n">
        <f aca="false">D31*C20/C31</f>
        <v>0.5625</v>
      </c>
      <c r="F31" s="111"/>
      <c r="G31" s="112" t="s">
        <v>98</v>
      </c>
      <c r="H31" s="61"/>
      <c r="I31" s="61"/>
      <c r="J31" s="61"/>
      <c r="P31" s="108" t="s">
        <v>97</v>
      </c>
      <c r="Q31" s="108"/>
      <c r="R31" s="109" t="n">
        <v>2</v>
      </c>
      <c r="S31" s="109" t="n">
        <v>0.0375</v>
      </c>
      <c r="T31" s="110" t="n">
        <f aca="false">S31*R20/R31</f>
        <v>0.5625</v>
      </c>
      <c r="U31" s="111"/>
      <c r="V31" s="112" t="s">
        <v>98</v>
      </c>
      <c r="W31" s="61"/>
      <c r="X31" s="61"/>
      <c r="Y31" s="61"/>
      <c r="Z31" s="61"/>
    </row>
    <row r="32" customFormat="false" ht="12.75" hidden="false" customHeight="true" outlineLevel="0" collapsed="false">
      <c r="A32" s="108" t="s">
        <v>99</v>
      </c>
      <c r="B32" s="108"/>
      <c r="C32" s="109" t="n">
        <v>2</v>
      </c>
      <c r="D32" s="109" t="n">
        <v>0.0375</v>
      </c>
      <c r="E32" s="110" t="n">
        <f aca="false">D32*C20/C32</f>
        <v>0.5625</v>
      </c>
      <c r="F32" s="111"/>
      <c r="G32" s="112" t="s">
        <v>98</v>
      </c>
      <c r="M32" s="61"/>
      <c r="N32" s="61"/>
      <c r="O32" s="61"/>
      <c r="P32" s="108" t="s">
        <v>99</v>
      </c>
      <c r="Q32" s="108"/>
      <c r="R32" s="109" t="n">
        <v>2</v>
      </c>
      <c r="S32" s="109" t="n">
        <v>0.0375</v>
      </c>
      <c r="T32" s="110" t="n">
        <f aca="false">S32*R20/R32</f>
        <v>0.5625</v>
      </c>
      <c r="U32" s="111"/>
      <c r="V32" s="112" t="s">
        <v>98</v>
      </c>
      <c r="Z32" s="61"/>
    </row>
    <row r="33" customFormat="false" ht="12.75" hidden="false" customHeight="true" outlineLevel="0" collapsed="false">
      <c r="G33" s="61"/>
      <c r="H33" s="61"/>
      <c r="I33" s="61"/>
      <c r="J33" s="61"/>
      <c r="K33" s="61"/>
      <c r="L33" s="61"/>
      <c r="M33" s="61"/>
      <c r="N33" s="61"/>
      <c r="O33" s="61"/>
      <c r="V33" s="61"/>
      <c r="W33" s="61"/>
      <c r="X33" s="61"/>
      <c r="Y33" s="61"/>
      <c r="Z33" s="61"/>
    </row>
    <row r="34" customFormat="false" ht="12.75" hidden="false" customHeight="true" outlineLevel="0" collapsed="false">
      <c r="A34" s="113" t="s">
        <v>100</v>
      </c>
      <c r="B34" s="61"/>
      <c r="C34" s="61"/>
      <c r="P34" s="113" t="s">
        <v>100</v>
      </c>
      <c r="Q34" s="61"/>
      <c r="R34" s="61"/>
      <c r="Z34" s="61"/>
    </row>
    <row r="35" customFormat="false" ht="12.75" hidden="false" customHeight="true" outlineLevel="0" collapsed="false">
      <c r="A35" s="117" t="s">
        <v>111</v>
      </c>
      <c r="B35" s="117"/>
      <c r="C35" s="117"/>
      <c r="D35" s="117"/>
      <c r="E35" s="117"/>
      <c r="F35" s="117"/>
      <c r="G35" s="117"/>
      <c r="H35" s="117"/>
      <c r="I35" s="61"/>
      <c r="J35" s="61"/>
      <c r="P35" s="117"/>
      <c r="Q35" s="117"/>
      <c r="R35" s="117"/>
      <c r="S35" s="117"/>
      <c r="T35" s="117"/>
      <c r="U35" s="117"/>
      <c r="V35" s="117"/>
      <c r="W35" s="117"/>
      <c r="X35" s="61"/>
      <c r="Y35" s="61"/>
      <c r="Z35" s="61"/>
    </row>
    <row r="36" customFormat="false" ht="12.75" hidden="false" customHeight="true" outlineLevel="0" collapsed="false">
      <c r="A36" s="117"/>
      <c r="B36" s="117"/>
      <c r="C36" s="117"/>
      <c r="D36" s="117"/>
      <c r="E36" s="117"/>
      <c r="F36" s="117"/>
      <c r="G36" s="117"/>
      <c r="H36" s="117"/>
      <c r="L36" s="61"/>
      <c r="M36" s="61"/>
      <c r="N36" s="61"/>
      <c r="O36" s="61"/>
      <c r="P36" s="117"/>
      <c r="Q36" s="117"/>
      <c r="R36" s="117"/>
      <c r="S36" s="117"/>
      <c r="T36" s="117"/>
      <c r="U36" s="117"/>
      <c r="V36" s="117"/>
      <c r="W36" s="117"/>
      <c r="Z36" s="61"/>
    </row>
    <row r="37" customFormat="false" ht="12.75" hidden="false" customHeight="true" outlineLevel="0" collapsed="false">
      <c r="A37" s="117"/>
      <c r="B37" s="117"/>
      <c r="C37" s="117"/>
      <c r="D37" s="117"/>
      <c r="E37" s="117"/>
      <c r="F37" s="117"/>
      <c r="G37" s="117"/>
      <c r="H37" s="117"/>
      <c r="L37" s="61"/>
      <c r="M37" s="61"/>
      <c r="N37" s="61"/>
      <c r="O37" s="61"/>
      <c r="P37" s="117"/>
      <c r="Q37" s="117"/>
      <c r="R37" s="117"/>
      <c r="S37" s="117"/>
      <c r="T37" s="117"/>
      <c r="U37" s="117"/>
      <c r="V37" s="117"/>
      <c r="W37" s="117"/>
      <c r="Z37" s="61"/>
    </row>
    <row r="38" customFormat="false" ht="12.75" hidden="false" customHeight="true" outlineLevel="0" collapsed="false">
      <c r="A38" s="117"/>
      <c r="B38" s="117"/>
      <c r="C38" s="117"/>
      <c r="D38" s="117"/>
      <c r="E38" s="117"/>
      <c r="F38" s="117"/>
      <c r="G38" s="117"/>
      <c r="H38" s="117"/>
      <c r="I38" s="61"/>
      <c r="J38" s="61"/>
      <c r="K38" s="61"/>
      <c r="L38" s="61"/>
      <c r="M38" s="61"/>
      <c r="N38" s="61"/>
      <c r="O38" s="61"/>
      <c r="P38" s="117"/>
      <c r="Q38" s="117"/>
      <c r="R38" s="117"/>
      <c r="S38" s="117"/>
      <c r="T38" s="117"/>
      <c r="U38" s="117"/>
      <c r="V38" s="117"/>
      <c r="W38" s="117"/>
      <c r="X38" s="61"/>
      <c r="Y38" s="61"/>
      <c r="Z38" s="61"/>
    </row>
    <row r="39" customFormat="false" ht="17.25" hidden="false" customHeight="true" outlineLevel="0" collapsed="false">
      <c r="A39" s="117"/>
      <c r="B39" s="117"/>
      <c r="C39" s="117"/>
      <c r="D39" s="117"/>
      <c r="E39" s="117"/>
      <c r="F39" s="117"/>
      <c r="G39" s="117"/>
      <c r="H39" s="117"/>
      <c r="I39" s="61"/>
      <c r="J39" s="61"/>
      <c r="K39" s="61"/>
      <c r="L39" s="61"/>
      <c r="M39" s="61"/>
      <c r="N39" s="61"/>
      <c r="O39" s="61"/>
      <c r="P39" s="117"/>
      <c r="Q39" s="117"/>
      <c r="R39" s="117"/>
      <c r="S39" s="117"/>
      <c r="T39" s="117"/>
      <c r="U39" s="117"/>
      <c r="V39" s="117"/>
      <c r="W39" s="117"/>
      <c r="X39" s="61"/>
      <c r="Y39" s="61"/>
      <c r="Z39" s="61"/>
    </row>
    <row r="40" customFormat="false" ht="15" hidden="false" customHeight="true" outlineLevel="0" collapsed="false">
      <c r="A40" s="61"/>
      <c r="B40" s="61"/>
      <c r="C40" s="61"/>
      <c r="D40" s="61"/>
      <c r="E40" s="61"/>
      <c r="F40" s="61"/>
      <c r="G40" s="61"/>
      <c r="H40" s="116"/>
      <c r="I40" s="116"/>
      <c r="J40" s="116"/>
      <c r="K40" s="116"/>
      <c r="L40" s="116"/>
      <c r="M40" s="116"/>
      <c r="N40" s="116"/>
      <c r="O40" s="116"/>
      <c r="P40" s="116"/>
      <c r="Q40" s="116"/>
      <c r="R40" s="116"/>
      <c r="S40" s="116"/>
      <c r="T40" s="116"/>
      <c r="U40" s="116"/>
      <c r="V40" s="116"/>
      <c r="W40" s="116"/>
      <c r="X40" s="116"/>
      <c r="Y40" s="116"/>
      <c r="Z40" s="116"/>
    </row>
    <row r="41" customFormat="false" ht="15" hidden="false" customHeight="true" outlineLevel="0" collapsed="false">
      <c r="A41" s="61" t="s">
        <v>112</v>
      </c>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customFormat="false" ht="12.75" hidden="false" customHeight="true" outlineLevel="0" collapsed="false">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customFormat="false" ht="12.75" hidden="false" customHeight="true" outlineLevel="0" collapsed="false">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customFormat="false" ht="12.75" hidden="false" customHeight="true" outlineLevel="0" collapsed="false">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customFormat="false" ht="15" hidden="false" customHeight="true" outlineLevel="0" collapsed="false">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customFormat="false" ht="12.75" hidden="false" customHeight="true" outlineLevel="0" collapsed="false">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customFormat="false" ht="12.75" hidden="false" customHeight="true" outlineLevel="0" collapsed="false">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customFormat="false" ht="15" hidden="false" customHeight="true" outlineLevel="0" collapsed="false">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customFormat="false" ht="12.75" hidden="false" customHeight="true" outlineLevel="0" collapsed="false">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customFormat="false" ht="12.75" hidden="false" customHeight="true" outlineLevel="0" collapsed="false">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customFormat="false" ht="12.75" hidden="false" customHeight="true" outlineLevel="0" collapsed="false">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customFormat="false" ht="12.75" hidden="false" customHeight="true" outlineLevel="0" collapsed="false">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customFormat="false" ht="12.75" hidden="false" customHeight="true" outlineLevel="0" collapsed="false">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customFormat="false" ht="12.75" hidden="false" customHeight="true" outlineLevel="0" collapsed="false">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customFormat="false" ht="12.75" hidden="false" customHeight="true" outlineLevel="0" collapsed="false">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customFormat="false" ht="12.75" hidden="false" customHeight="true" outlineLevel="0" collapsed="false">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customFormat="false" ht="12.75" hidden="false" customHeight="true" outlineLevel="0" collapsed="false">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customFormat="false" ht="12.75" hidden="false" customHeight="true" outlineLevel="0" collapsed="false">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customFormat="false" ht="12.75" hidden="false" customHeight="true" outlineLevel="0" collapsed="false">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customFormat="false" ht="12.75" hidden="false" customHeight="true" outlineLevel="0" collapsed="false">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customFormat="false" ht="12.75" hidden="false" customHeight="true" outlineLevel="0" collapsed="false">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customFormat="false" ht="12.75" hidden="false" customHeight="true" outlineLevel="0" collapsed="false">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customFormat="false" ht="12.75" hidden="false" customHeight="true" outlineLevel="0" collapsed="false">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customFormat="false" ht="12.75" hidden="false" customHeight="true" outlineLevel="0" collapsed="false">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customFormat="false" ht="12.75" hidden="false" customHeight="true" outlineLevel="0" collapsed="false">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customFormat="false" ht="12.75" hidden="false" customHeight="true" outlineLevel="0" collapsed="false">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customFormat="false" ht="12.75" hidden="false" customHeight="true" outlineLevel="0" collapsed="false">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customFormat="false" ht="12.75" hidden="false" customHeight="true" outlineLevel="0" collapsed="false">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customFormat="false" ht="12.75" hidden="false" customHeight="true" outlineLevel="0" collapsed="false">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customFormat="false" ht="12.75" hidden="false" customHeight="true" outlineLevel="0" collapsed="false">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customFormat="false" ht="12.75" hidden="false" customHeight="true" outlineLevel="0" collapsed="false">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customFormat="false" ht="12.75" hidden="false" customHeight="true" outlineLevel="0" collapsed="false">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customFormat="false" ht="12.75" hidden="false" customHeight="true" outlineLevel="0" collapsed="false">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customFormat="false" ht="12.75" hidden="false" customHeight="true" outlineLevel="0" collapsed="false">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customFormat="false" ht="12.75" hidden="false" customHeight="true" outlineLevel="0" collapsed="false">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customFormat="false" ht="12.75" hidden="false" customHeight="true" outlineLevel="0" collapsed="false">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customFormat="false" ht="12.75" hidden="false" customHeight="true" outlineLevel="0" collapsed="false">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customFormat="false" ht="12.75" hidden="false" customHeight="true" outlineLevel="0" collapsed="false">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customFormat="false" ht="12.75" hidden="false" customHeight="true" outlineLevel="0" collapsed="false">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customFormat="false" ht="12.75" hidden="false" customHeight="true" outlineLevel="0" collapsed="false">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customFormat="false" ht="12.75" hidden="false" customHeight="true" outlineLevel="0" collapsed="false">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customFormat="false" ht="12.75" hidden="false" customHeight="true" outlineLevel="0" collapsed="false">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customFormat="false" ht="12.75" hidden="false" customHeight="true" outlineLevel="0" collapsed="false">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customFormat="false" ht="12.75" hidden="false" customHeight="true" outlineLevel="0" collapsed="false">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customFormat="false" ht="12.75" hidden="false" customHeight="true" outlineLevel="0" collapsed="false">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customFormat="false" ht="12.75" hidden="false" customHeight="true" outlineLevel="0" collapsed="false">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customFormat="false" ht="12.75" hidden="false" customHeight="true" outlineLevel="0" collapsed="false">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customFormat="false" ht="12.75" hidden="false" customHeight="true" outlineLevel="0" collapsed="false">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customFormat="false" ht="12.75" hidden="false" customHeight="true" outlineLevel="0" collapsed="false">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customFormat="false" ht="12.75" hidden="false" customHeight="true" outlineLevel="0" collapsed="false">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customFormat="false" ht="12.75" hidden="false" customHeight="true" outlineLevel="0" collapsed="false">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customFormat="false" ht="12.75" hidden="false" customHeight="true" outlineLevel="0" collapsed="false">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customFormat="false" ht="12.75" hidden="false" customHeight="true" outlineLevel="0" collapsed="false">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customFormat="false" ht="12.75" hidden="false" customHeight="true" outlineLevel="0" collapsed="false">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customFormat="false" ht="12.75" hidden="false" customHeight="true" outlineLevel="0" collapsed="false">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customFormat="false" ht="12.75" hidden="false" customHeight="true" outlineLevel="0" collapsed="false">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customFormat="false" ht="12.75" hidden="false" customHeight="true" outlineLevel="0" collapsed="false">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customFormat="false" ht="12.75" hidden="false" customHeight="true" outlineLevel="0" collapsed="false">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customFormat="false" ht="12.75" hidden="false" customHeight="true" outlineLevel="0" collapsed="false">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customFormat="false" ht="12.75" hidden="false" customHeight="true" outlineLevel="0" collapsed="false">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customFormat="false" ht="12.75" hidden="false" customHeight="true" outlineLevel="0" collapsed="false">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customFormat="false" ht="12.75" hidden="false" customHeight="true" outlineLevel="0" collapsed="false">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customFormat="false" ht="12.75" hidden="false" customHeight="true" outlineLevel="0" collapsed="false">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customFormat="false" ht="12.75" hidden="false" customHeight="true" outlineLevel="0" collapsed="false">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customFormat="false" ht="12.75" hidden="false" customHeight="true" outlineLevel="0" collapsed="false">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customFormat="false" ht="12.75" hidden="false" customHeight="true" outlineLevel="0" collapsed="false">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customFormat="false" ht="12.75" hidden="false" customHeight="true" outlineLevel="0" collapsed="false">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customFormat="false" ht="12.75" hidden="false" customHeight="true" outlineLevel="0" collapsed="false">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customFormat="false" ht="12.75" hidden="false" customHeight="true" outlineLevel="0" collapsed="false">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customFormat="false" ht="12.75" hidden="false" customHeight="true" outlineLevel="0" collapsed="false">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customFormat="false" ht="12.75" hidden="false" customHeight="true" outlineLevel="0" collapsed="false">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customFormat="false" ht="12.75" hidden="false" customHeight="true" outlineLevel="0" collapsed="false">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customFormat="false" ht="12.75" hidden="false" customHeight="true" outlineLevel="0" collapsed="false">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customFormat="false" ht="12.75" hidden="false" customHeight="true" outlineLevel="0" collapsed="false">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customFormat="false" ht="12.75" hidden="false" customHeight="true" outlineLevel="0" collapsed="false">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customFormat="false" ht="12.75" hidden="false" customHeight="true" outlineLevel="0" collapsed="false">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customFormat="false" ht="12.75" hidden="false" customHeight="true" outlineLevel="0" collapsed="false">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customFormat="false" ht="12.75" hidden="false" customHeight="true" outlineLevel="0" collapsed="false">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customFormat="false" ht="12.75" hidden="false" customHeight="true" outlineLevel="0" collapsed="false">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customFormat="false" ht="12.75" hidden="false" customHeight="true" outlineLevel="0" collapsed="false">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customFormat="false" ht="12.75" hidden="false" customHeight="true" outlineLevel="0" collapsed="false">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customFormat="false" ht="12.75" hidden="false" customHeight="true" outlineLevel="0" collapsed="false">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customFormat="false" ht="12.75" hidden="false" customHeight="true" outlineLevel="0" collapsed="false">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customFormat="false" ht="12.75" hidden="false" customHeight="true" outlineLevel="0" collapsed="false">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customFormat="false" ht="12.75" hidden="false" customHeight="true" outlineLevel="0" collapsed="false">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customFormat="false" ht="12.75" hidden="false" customHeight="true" outlineLevel="0" collapsed="false">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customFormat="false" ht="12.75" hidden="false" customHeight="true" outlineLevel="0" collapsed="false">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customFormat="false" ht="12.75" hidden="false" customHeight="true" outlineLevel="0" collapsed="false">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customFormat="false" ht="12.75" hidden="false" customHeight="true" outlineLevel="0" collapsed="false">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customFormat="false" ht="12.75" hidden="false" customHeight="true" outlineLevel="0" collapsed="false">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customFormat="false" ht="12.75" hidden="false" customHeight="true" outlineLevel="0" collapsed="false">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customFormat="false" ht="12.75" hidden="false" customHeight="true" outlineLevel="0" collapsed="false">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customFormat="false" ht="12.75" hidden="false" customHeight="true" outlineLevel="0" collapsed="false">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customFormat="false" ht="12.75" hidden="false" customHeight="true" outlineLevel="0" collapsed="false">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customFormat="false" ht="12.75" hidden="false" customHeight="true" outlineLevel="0" collapsed="false">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customFormat="false" ht="12.75" hidden="false" customHeight="true" outlineLevel="0" collapsed="false">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customFormat="false" ht="12.75" hidden="false" customHeight="true" outlineLevel="0" collapsed="false">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customFormat="false" ht="12.75" hidden="false" customHeight="true" outlineLevel="0" collapsed="false">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customFormat="false" ht="12.75" hidden="false" customHeight="true" outlineLevel="0" collapsed="false">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customFormat="false" ht="12.75" hidden="false" customHeight="true" outlineLevel="0" collapsed="false">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customFormat="false" ht="12.75" hidden="false" customHeight="true" outlineLevel="0" collapsed="false">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customFormat="false" ht="12.75" hidden="false" customHeight="true" outlineLevel="0" collapsed="false">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customFormat="false" ht="12.75" hidden="false" customHeight="true" outlineLevel="0" collapsed="false">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customFormat="false" ht="12.75" hidden="false" customHeight="true" outlineLevel="0" collapsed="false">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customFormat="false" ht="12.75" hidden="false" customHeight="true" outlineLevel="0" collapsed="false">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customFormat="false" ht="12.75" hidden="false" customHeight="true" outlineLevel="0" collapsed="false">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customFormat="false" ht="12.75" hidden="false" customHeight="true" outlineLevel="0" collapsed="false">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customFormat="false" ht="12.75" hidden="false" customHeight="true" outlineLevel="0" collapsed="false">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customFormat="false" ht="12.75" hidden="false" customHeight="true" outlineLevel="0" collapsed="false">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customFormat="false" ht="12.75" hidden="false" customHeight="true" outlineLevel="0" collapsed="false">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customFormat="false" ht="12.75" hidden="false" customHeight="true" outlineLevel="0" collapsed="false">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customFormat="false" ht="12.75" hidden="false" customHeight="true" outlineLevel="0" collapsed="false">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customFormat="false" ht="12.75" hidden="false" customHeight="true" outlineLevel="0" collapsed="false">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customFormat="false" ht="12.75" hidden="false" customHeight="true" outlineLevel="0" collapsed="false">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customFormat="false" ht="12.75" hidden="false" customHeight="true" outlineLevel="0" collapsed="false">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customFormat="false" ht="12.75" hidden="false" customHeight="true" outlineLevel="0" collapsed="false">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customFormat="false" ht="12.75" hidden="false" customHeight="true" outlineLevel="0" collapsed="false">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customFormat="false" ht="12.75" hidden="false" customHeight="true" outlineLevel="0" collapsed="false">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customFormat="false" ht="12.75" hidden="false" customHeight="true" outlineLevel="0" collapsed="false">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customFormat="false" ht="12.75" hidden="false" customHeight="true" outlineLevel="0" collapsed="false">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customFormat="false" ht="12.75" hidden="false" customHeight="true" outlineLevel="0" collapsed="false">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customFormat="false" ht="12.75" hidden="false" customHeight="true" outlineLevel="0" collapsed="false">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customFormat="false" ht="12.75" hidden="false" customHeight="true" outlineLevel="0" collapsed="false">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customFormat="false" ht="12.75" hidden="false" customHeight="true" outlineLevel="0" collapsed="false">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customFormat="false" ht="12.75" hidden="false" customHeight="true" outlineLevel="0" collapsed="false">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customFormat="false" ht="12.75" hidden="false" customHeight="true" outlineLevel="0" collapsed="false">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customFormat="false" ht="12.75" hidden="false" customHeight="true" outlineLevel="0" collapsed="false">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customFormat="false" ht="12.75" hidden="false" customHeight="true" outlineLevel="0" collapsed="false">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customFormat="false" ht="12.75" hidden="false" customHeight="true" outlineLevel="0" collapsed="false">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customFormat="false" ht="12.75" hidden="false" customHeight="true" outlineLevel="0" collapsed="false">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customFormat="false" ht="12.75" hidden="false" customHeight="true" outlineLevel="0" collapsed="false">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customFormat="false" ht="12.75" hidden="false" customHeight="true" outlineLevel="0" collapsed="false">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customFormat="false" ht="12.75" hidden="false" customHeight="true" outlineLevel="0" collapsed="false">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customFormat="false" ht="12.75" hidden="false" customHeight="true" outlineLevel="0" collapsed="false">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customFormat="false" ht="12.75" hidden="false" customHeight="true" outlineLevel="0" collapsed="false">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customFormat="false" ht="12.75" hidden="false" customHeight="true" outlineLevel="0" collapsed="false">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customFormat="false" ht="12.75" hidden="false" customHeight="true" outlineLevel="0" collapsed="false">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customFormat="false" ht="12.75" hidden="false" customHeight="true" outlineLevel="0" collapsed="false">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customFormat="false" ht="12.75" hidden="false" customHeight="true" outlineLevel="0" collapsed="false">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customFormat="false" ht="12.75" hidden="false" customHeight="true" outlineLevel="0" collapsed="false">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customFormat="false" ht="12.75" hidden="false" customHeight="true" outlineLevel="0" collapsed="false">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customFormat="false" ht="12.75" hidden="false" customHeight="true" outlineLevel="0" collapsed="false">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customFormat="false" ht="12.75" hidden="false" customHeight="true" outlineLevel="0" collapsed="false">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customFormat="false" ht="12.75" hidden="false" customHeight="true" outlineLevel="0" collapsed="false">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customFormat="false" ht="12.75" hidden="false" customHeight="true" outlineLevel="0" collapsed="false">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customFormat="false" ht="12.75" hidden="false" customHeight="true" outlineLevel="0" collapsed="false">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customFormat="false" ht="12.75" hidden="false" customHeight="true" outlineLevel="0" collapsed="false">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customFormat="false" ht="12.75" hidden="false" customHeight="true" outlineLevel="0" collapsed="false">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customFormat="false" ht="12.75" hidden="false" customHeight="true" outlineLevel="0" collapsed="false">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customFormat="false" ht="12.75" hidden="false" customHeight="true" outlineLevel="0" collapsed="false">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customFormat="false" ht="12.75" hidden="false" customHeight="true" outlineLevel="0" collapsed="false">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customFormat="false" ht="12.75" hidden="false" customHeight="true" outlineLevel="0" collapsed="false">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customFormat="false" ht="12.75" hidden="false" customHeight="true" outlineLevel="0" collapsed="false">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customFormat="false" ht="12.75" hidden="false" customHeight="true" outlineLevel="0" collapsed="false">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customFormat="false" ht="12.75" hidden="false" customHeight="true" outlineLevel="0" collapsed="false">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customFormat="false" ht="12.75" hidden="false" customHeight="true" outlineLevel="0" collapsed="false">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customFormat="false" ht="12.75" hidden="false" customHeight="true" outlineLevel="0" collapsed="false">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customFormat="false" ht="12.75" hidden="false" customHeight="true" outlineLevel="0" collapsed="false">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customFormat="false" ht="12.75" hidden="false" customHeight="true" outlineLevel="0" collapsed="false">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customFormat="false" ht="12.75" hidden="false" customHeight="true" outlineLevel="0" collapsed="false">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customFormat="false" ht="12.75" hidden="false" customHeight="true" outlineLevel="0" collapsed="false">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customFormat="false" ht="12.75" hidden="false" customHeight="true" outlineLevel="0" collapsed="false">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customFormat="false" ht="12.75" hidden="false" customHeight="true" outlineLevel="0" collapsed="false">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customFormat="false" ht="12.75" hidden="false" customHeight="true" outlineLevel="0" collapsed="false">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customFormat="false" ht="12.75" hidden="false" customHeight="true" outlineLevel="0" collapsed="false">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customFormat="false" ht="12.75" hidden="false" customHeight="true" outlineLevel="0" collapsed="false">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customFormat="false" ht="12.75" hidden="false" customHeight="true" outlineLevel="0" collapsed="false">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customFormat="false" ht="12.75" hidden="false" customHeight="true" outlineLevel="0" collapsed="false">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customFormat="false" ht="12.75" hidden="false" customHeight="true" outlineLevel="0" collapsed="false">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customFormat="false" ht="12.75" hidden="false" customHeight="true" outlineLevel="0" collapsed="false">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customFormat="false" ht="12.75" hidden="false" customHeight="true" outlineLevel="0" collapsed="false">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customFormat="false" ht="12.75" hidden="false" customHeight="true" outlineLevel="0" collapsed="false">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customFormat="false" ht="12.75" hidden="false" customHeight="true" outlineLevel="0" collapsed="false">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customFormat="false" ht="12.75" hidden="false" customHeight="true" outlineLevel="0" collapsed="false">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customFormat="false" ht="12.75" hidden="false" customHeight="true" outlineLevel="0" collapsed="false">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customFormat="false" ht="12.75" hidden="false" customHeight="true" outlineLevel="0" collapsed="false">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customFormat="false" ht="12.75" hidden="false" customHeight="true" outlineLevel="0" collapsed="false">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customFormat="false" ht="12.75" hidden="false" customHeight="true" outlineLevel="0" collapsed="false">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customFormat="false" ht="12.75" hidden="false" customHeight="true" outlineLevel="0" collapsed="false">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customFormat="false" ht="12.75" hidden="false" customHeight="true" outlineLevel="0" collapsed="false">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customFormat="false" ht="12.75" hidden="false" customHeight="true" outlineLevel="0" collapsed="false">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customFormat="false" ht="12.75" hidden="false" customHeight="true" outlineLevel="0" collapsed="false">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customFormat="false" ht="12.75" hidden="false" customHeight="true" outlineLevel="0" collapsed="false">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customFormat="false" ht="12.75" hidden="false" customHeight="true" outlineLevel="0" collapsed="false">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customFormat="false" ht="12.75" hidden="false" customHeight="true" outlineLevel="0" collapsed="false">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customFormat="false" ht="12.75" hidden="false" customHeight="true" outlineLevel="0" collapsed="false">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customFormat="false" ht="12.75" hidden="false" customHeight="true" outlineLevel="0" collapsed="false">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customFormat="false" ht="12.75" hidden="false" customHeight="true" outlineLevel="0" collapsed="false">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customFormat="false" ht="12.75" hidden="false" customHeight="true" outlineLevel="0" collapsed="false">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customFormat="false" ht="12.75" hidden="false" customHeight="true" outlineLevel="0" collapsed="false">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customFormat="false" ht="12.75" hidden="false" customHeight="true" outlineLevel="0" collapsed="false">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customFormat="false" ht="12.75" hidden="false" customHeight="true" outlineLevel="0" collapsed="false">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customFormat="false" ht="12.75" hidden="false" customHeight="true" outlineLevel="0" collapsed="false">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customFormat="false" ht="12.75" hidden="false" customHeight="true" outlineLevel="0" collapsed="false">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customFormat="false" ht="12.75" hidden="false" customHeight="true" outlineLevel="0" collapsed="false">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customFormat="false" ht="12.75" hidden="false" customHeight="true" outlineLevel="0" collapsed="false">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customFormat="false" ht="12.75" hidden="false" customHeight="true" outlineLevel="0" collapsed="false">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customFormat="false" ht="12.75" hidden="false" customHeight="true" outlineLevel="0" collapsed="false">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customFormat="false" ht="12.75" hidden="false" customHeight="true" outlineLevel="0" collapsed="false">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customFormat="false" ht="12.75" hidden="false" customHeight="true" outlineLevel="0" collapsed="false">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customFormat="false" ht="12.75" hidden="false" customHeight="true" outlineLevel="0" collapsed="false">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customFormat="false" ht="12.75" hidden="false" customHeight="true" outlineLevel="0" collapsed="false">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customFormat="false" ht="12.75" hidden="false" customHeight="true" outlineLevel="0" collapsed="false">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customFormat="false" ht="12.75" hidden="false" customHeight="true" outlineLevel="0" collapsed="false">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customFormat="false" ht="12.75" hidden="false" customHeight="true" outlineLevel="0" collapsed="false">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customFormat="false" ht="12.75" hidden="false" customHeight="true" outlineLevel="0" collapsed="false">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customFormat="false" ht="12.75" hidden="false" customHeight="true" outlineLevel="0" collapsed="false">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customFormat="false" ht="12.75" hidden="false" customHeight="true" outlineLevel="0" collapsed="false">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customFormat="false" ht="12.75" hidden="false" customHeight="true" outlineLevel="0" collapsed="false">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customFormat="false" ht="12.75" hidden="false" customHeight="true" outlineLevel="0" collapsed="false">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customFormat="false" ht="12.75" hidden="false" customHeight="true" outlineLevel="0" collapsed="false">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customFormat="false" ht="12.75" hidden="false" customHeight="true" outlineLevel="0" collapsed="false">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customFormat="false" ht="12.75" hidden="false" customHeight="true" outlineLevel="0" collapsed="false">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customFormat="false" ht="12.75" hidden="false" customHeight="true" outlineLevel="0" collapsed="false">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customFormat="false" ht="12.75" hidden="false" customHeight="true" outlineLevel="0" collapsed="false">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customFormat="false" ht="12.75" hidden="false" customHeight="true" outlineLevel="0" collapsed="false">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customFormat="false" ht="12.75" hidden="false" customHeight="true" outlineLevel="0" collapsed="false">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customFormat="false" ht="12.75" hidden="false" customHeight="true" outlineLevel="0" collapsed="false">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customFormat="false" ht="12.75" hidden="false" customHeight="true" outlineLevel="0" collapsed="false">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customFormat="false" ht="12.75" hidden="false" customHeight="true" outlineLevel="0" collapsed="false">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customFormat="false" ht="12.75" hidden="false" customHeight="true" outlineLevel="0" collapsed="false">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customFormat="false" ht="12.75" hidden="false" customHeight="true" outlineLevel="0" collapsed="false">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customFormat="false" ht="12.75" hidden="false" customHeight="true" outlineLevel="0" collapsed="false">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customFormat="false" ht="12.75" hidden="false" customHeight="true" outlineLevel="0" collapsed="false">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customFormat="false" ht="12.75" hidden="false" customHeight="true" outlineLevel="0" collapsed="false">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customFormat="false" ht="12.75" hidden="false" customHeight="true" outlineLevel="0" collapsed="false">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customFormat="false" ht="12.75" hidden="false" customHeight="true" outlineLevel="0" collapsed="false">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customFormat="false" ht="12.75" hidden="false" customHeight="true" outlineLevel="0" collapsed="false">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customFormat="false" ht="12.75" hidden="false" customHeight="true" outlineLevel="0" collapsed="false">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customFormat="false" ht="12.75" hidden="false" customHeight="true" outlineLevel="0" collapsed="false">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customFormat="false" ht="12.75" hidden="false" customHeight="true" outlineLevel="0" collapsed="false">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customFormat="false" ht="12.75" hidden="false" customHeight="true" outlineLevel="0" collapsed="false">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customFormat="false" ht="12.75" hidden="false" customHeight="true" outlineLevel="0" collapsed="false">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customFormat="false" ht="12.75" hidden="false" customHeight="true" outlineLevel="0" collapsed="false">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customFormat="false" ht="12.75" hidden="false" customHeight="true" outlineLevel="0" collapsed="false">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customFormat="false" ht="12.75" hidden="false" customHeight="true" outlineLevel="0" collapsed="false">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customFormat="false" ht="12.75" hidden="false" customHeight="true" outlineLevel="0" collapsed="false">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customFormat="false" ht="12.75" hidden="false" customHeight="true" outlineLevel="0" collapsed="false">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customFormat="false" ht="12.75" hidden="false" customHeight="true" outlineLevel="0" collapsed="false">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customFormat="false" ht="12.75" hidden="false" customHeight="true" outlineLevel="0" collapsed="false">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customFormat="false" ht="12.75" hidden="false" customHeight="true" outlineLevel="0" collapsed="false">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customFormat="false" ht="12.75" hidden="false" customHeight="true" outlineLevel="0" collapsed="false">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customFormat="false" ht="12.75" hidden="false" customHeight="true" outlineLevel="0" collapsed="false">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customFormat="false" ht="12.75" hidden="false" customHeight="true" outlineLevel="0" collapsed="false">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customFormat="false" ht="12.75" hidden="false" customHeight="true" outlineLevel="0" collapsed="false">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customFormat="false" ht="12.75" hidden="false" customHeight="true" outlineLevel="0" collapsed="false">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customFormat="false" ht="12.75" hidden="false" customHeight="true" outlineLevel="0" collapsed="false">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customFormat="false" ht="12.75" hidden="false" customHeight="true" outlineLevel="0" collapsed="false">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customFormat="false" ht="12.75" hidden="false" customHeight="true" outlineLevel="0" collapsed="false">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customFormat="false" ht="12.75" hidden="false" customHeight="true" outlineLevel="0" collapsed="false">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customFormat="false" ht="12.75" hidden="false" customHeight="true" outlineLevel="0" collapsed="false">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customFormat="false" ht="12.75" hidden="false" customHeight="true" outlineLevel="0" collapsed="false">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customFormat="false" ht="12.75" hidden="false" customHeight="true" outlineLevel="0" collapsed="false">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customFormat="false" ht="12.75" hidden="false" customHeight="true" outlineLevel="0" collapsed="false">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customFormat="false" ht="12.75" hidden="false" customHeight="true" outlineLevel="0" collapsed="false">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customFormat="false" ht="12.75" hidden="false" customHeight="true" outlineLevel="0" collapsed="false">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customFormat="false" ht="12.75" hidden="false" customHeight="true" outlineLevel="0" collapsed="false">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customFormat="false" ht="12.75" hidden="false" customHeight="true" outlineLevel="0" collapsed="false">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customFormat="false" ht="12.75" hidden="false" customHeight="true" outlineLevel="0" collapsed="false">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customFormat="false" ht="12.75" hidden="false" customHeight="true" outlineLevel="0" collapsed="false">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customFormat="false" ht="12.75" hidden="false" customHeight="true" outlineLevel="0" collapsed="false">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customFormat="false" ht="12.75" hidden="false" customHeight="true" outlineLevel="0" collapsed="false">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customFormat="false" ht="12.75" hidden="false" customHeight="true" outlineLevel="0" collapsed="false">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customFormat="false" ht="12.75" hidden="false" customHeight="true" outlineLevel="0" collapsed="false">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customFormat="false" ht="12.75" hidden="false" customHeight="true" outlineLevel="0" collapsed="false">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customFormat="false" ht="12.75" hidden="false" customHeight="true" outlineLevel="0" collapsed="false">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customFormat="false" ht="12.75" hidden="false" customHeight="true" outlineLevel="0" collapsed="false">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customFormat="false" ht="12.75" hidden="false" customHeight="true" outlineLevel="0" collapsed="false">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customFormat="false" ht="12.75" hidden="false" customHeight="true" outlineLevel="0" collapsed="false">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customFormat="false" ht="12.75" hidden="false" customHeight="true" outlineLevel="0" collapsed="false">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customFormat="false" ht="12.75" hidden="false" customHeight="true" outlineLevel="0" collapsed="false">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customFormat="false" ht="12.75" hidden="false" customHeight="true" outlineLevel="0" collapsed="false">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customFormat="false" ht="12.75" hidden="false" customHeight="true" outlineLevel="0" collapsed="false">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customFormat="false" ht="12.75" hidden="false" customHeight="true" outlineLevel="0" collapsed="false">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customFormat="false" ht="12.75" hidden="false" customHeight="true" outlineLevel="0" collapsed="false">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customFormat="false" ht="12.75" hidden="false" customHeight="true" outlineLevel="0" collapsed="false">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customFormat="false" ht="12.75" hidden="false" customHeight="true" outlineLevel="0" collapsed="false">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customFormat="false" ht="12.75" hidden="false" customHeight="true" outlineLevel="0" collapsed="false">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customFormat="false" ht="12.75" hidden="false" customHeight="true" outlineLevel="0" collapsed="false">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customFormat="false" ht="12.75" hidden="false" customHeight="true" outlineLevel="0" collapsed="false">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customFormat="false" ht="12.75" hidden="false" customHeight="true" outlineLevel="0" collapsed="false">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customFormat="false" ht="12.75" hidden="false" customHeight="true" outlineLevel="0" collapsed="false">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customFormat="false" ht="12.75" hidden="false" customHeight="true" outlineLevel="0" collapsed="false">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customFormat="false" ht="12.75" hidden="false" customHeight="true" outlineLevel="0" collapsed="false">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customFormat="false" ht="12.75" hidden="false" customHeight="true" outlineLevel="0" collapsed="false">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customFormat="false" ht="12.75" hidden="false" customHeight="true" outlineLevel="0" collapsed="false">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customFormat="false" ht="12.75" hidden="false" customHeight="true" outlineLevel="0" collapsed="false">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customFormat="false" ht="12.75" hidden="false" customHeight="true" outlineLevel="0" collapsed="false">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customFormat="false" ht="12.75" hidden="false" customHeight="true" outlineLevel="0" collapsed="false">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customFormat="false" ht="12.75" hidden="false" customHeight="true" outlineLevel="0" collapsed="false">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customFormat="false" ht="12.75" hidden="false" customHeight="true" outlineLevel="0" collapsed="false">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customFormat="false" ht="12.75" hidden="false" customHeight="true" outlineLevel="0" collapsed="false">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customFormat="false" ht="12.75" hidden="false" customHeight="true" outlineLevel="0" collapsed="false">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customFormat="false" ht="12.75" hidden="false" customHeight="true" outlineLevel="0" collapsed="false">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customFormat="false" ht="12.75" hidden="false" customHeight="true" outlineLevel="0" collapsed="false">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customFormat="false" ht="12.75" hidden="false" customHeight="true" outlineLevel="0" collapsed="false">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customFormat="false" ht="12.75" hidden="false" customHeight="true" outlineLevel="0" collapsed="false">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customFormat="false" ht="12.75" hidden="false" customHeight="true" outlineLevel="0" collapsed="false">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customFormat="false" ht="12.75" hidden="false" customHeight="true" outlineLevel="0" collapsed="false">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customFormat="false" ht="12.75" hidden="false" customHeight="true" outlineLevel="0" collapsed="false">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customFormat="false" ht="12.75" hidden="false" customHeight="true" outlineLevel="0" collapsed="false">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customFormat="false" ht="12.75" hidden="false" customHeight="true" outlineLevel="0" collapsed="false">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customFormat="false" ht="12.75" hidden="false" customHeight="true" outlineLevel="0" collapsed="false">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customFormat="false" ht="12.75" hidden="false" customHeight="true" outlineLevel="0" collapsed="false">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customFormat="false" ht="12.75" hidden="false" customHeight="true" outlineLevel="0" collapsed="false">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customFormat="false" ht="12.75" hidden="false" customHeight="true" outlineLevel="0" collapsed="false">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customFormat="false" ht="12.75" hidden="false" customHeight="true" outlineLevel="0" collapsed="false">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customFormat="false" ht="12.75" hidden="false" customHeight="true" outlineLevel="0" collapsed="false">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customFormat="false" ht="12.75" hidden="false" customHeight="true" outlineLevel="0" collapsed="false">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customFormat="false" ht="12.75" hidden="false" customHeight="true" outlineLevel="0" collapsed="false">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customFormat="false" ht="12.75" hidden="false" customHeight="true" outlineLevel="0" collapsed="false">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customFormat="false" ht="12.75" hidden="false" customHeight="true" outlineLevel="0" collapsed="false">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customFormat="false" ht="12.75" hidden="false" customHeight="true" outlineLevel="0" collapsed="false">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customFormat="false" ht="12.75" hidden="false" customHeight="true" outlineLevel="0" collapsed="false">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customFormat="false" ht="12.75" hidden="false" customHeight="true" outlineLevel="0" collapsed="false">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customFormat="false" ht="12.75" hidden="false" customHeight="true" outlineLevel="0" collapsed="false">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customFormat="false" ht="12.75" hidden="false" customHeight="true" outlineLevel="0" collapsed="false">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customFormat="false" ht="12.75" hidden="false" customHeight="true" outlineLevel="0" collapsed="false">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customFormat="false" ht="12.75" hidden="false" customHeight="true" outlineLevel="0" collapsed="false">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customFormat="false" ht="12.75" hidden="false" customHeight="true" outlineLevel="0" collapsed="false">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customFormat="false" ht="12.75" hidden="false" customHeight="true" outlineLevel="0" collapsed="false">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customFormat="false" ht="12.75" hidden="false" customHeight="true" outlineLevel="0" collapsed="false">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customFormat="false" ht="12.75" hidden="false" customHeight="true" outlineLevel="0" collapsed="false">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customFormat="false" ht="12.75" hidden="false" customHeight="true" outlineLevel="0" collapsed="false">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customFormat="false" ht="12.75" hidden="false" customHeight="true" outlineLevel="0" collapsed="false">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customFormat="false" ht="12.75" hidden="false" customHeight="true" outlineLevel="0" collapsed="false">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customFormat="false" ht="12.75" hidden="false" customHeight="true" outlineLevel="0" collapsed="false">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customFormat="false" ht="12.75" hidden="false" customHeight="true" outlineLevel="0" collapsed="false">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customFormat="false" ht="12.75" hidden="false" customHeight="true" outlineLevel="0" collapsed="false">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customFormat="false" ht="12.75" hidden="false" customHeight="true" outlineLevel="0" collapsed="false">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customFormat="false" ht="12.75" hidden="false" customHeight="true" outlineLevel="0" collapsed="false">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customFormat="false" ht="12.75" hidden="false" customHeight="true" outlineLevel="0" collapsed="false">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customFormat="false" ht="12.75" hidden="false" customHeight="true" outlineLevel="0" collapsed="false">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customFormat="false" ht="12.75" hidden="false" customHeight="true" outlineLevel="0" collapsed="false">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customFormat="false" ht="12.75" hidden="false" customHeight="true" outlineLevel="0" collapsed="false">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customFormat="false" ht="12.75" hidden="false" customHeight="true" outlineLevel="0" collapsed="false">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customFormat="false" ht="12.75" hidden="false" customHeight="true" outlineLevel="0" collapsed="false">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customFormat="false" ht="12.75" hidden="false" customHeight="true" outlineLevel="0" collapsed="false">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customFormat="false" ht="12.75" hidden="false" customHeight="true" outlineLevel="0" collapsed="false">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customFormat="false" ht="12.75" hidden="false" customHeight="true" outlineLevel="0" collapsed="false">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customFormat="false" ht="12.75" hidden="false" customHeight="true" outlineLevel="0" collapsed="false">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customFormat="false" ht="12.75" hidden="false" customHeight="true" outlineLevel="0" collapsed="false">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customFormat="false" ht="12.75" hidden="false" customHeight="true" outlineLevel="0" collapsed="false">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customFormat="false" ht="12.75" hidden="false" customHeight="true" outlineLevel="0" collapsed="false">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customFormat="false" ht="12.75" hidden="false" customHeight="true" outlineLevel="0" collapsed="false">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customFormat="false" ht="12.75" hidden="false" customHeight="true" outlineLevel="0" collapsed="false">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customFormat="false" ht="12.75" hidden="false" customHeight="true" outlineLevel="0" collapsed="false">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customFormat="false" ht="12.75" hidden="false" customHeight="true" outlineLevel="0" collapsed="false">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customFormat="false" ht="12.75" hidden="false" customHeight="true" outlineLevel="0" collapsed="false">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customFormat="false" ht="12.75" hidden="false" customHeight="true" outlineLevel="0" collapsed="false">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customFormat="false" ht="12.75" hidden="false" customHeight="true" outlineLevel="0" collapsed="false">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customFormat="false" ht="12.75" hidden="false" customHeight="true" outlineLevel="0" collapsed="false">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customFormat="false" ht="12.75" hidden="false" customHeight="true" outlineLevel="0" collapsed="false">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customFormat="false" ht="12.75" hidden="false" customHeight="true" outlineLevel="0" collapsed="false">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customFormat="false" ht="12.75" hidden="false" customHeight="true" outlineLevel="0" collapsed="false">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customFormat="false" ht="12.75" hidden="false" customHeight="true" outlineLevel="0" collapsed="false">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customFormat="false" ht="12.75" hidden="false" customHeight="true" outlineLevel="0" collapsed="false">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customFormat="false" ht="12.75" hidden="false" customHeight="true" outlineLevel="0" collapsed="false">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customFormat="false" ht="12.75" hidden="false" customHeight="true" outlineLevel="0" collapsed="false">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customFormat="false" ht="12.75" hidden="false" customHeight="true" outlineLevel="0" collapsed="false">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customFormat="false" ht="12.75" hidden="false" customHeight="true" outlineLevel="0" collapsed="false">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customFormat="false" ht="12.75" hidden="false" customHeight="true" outlineLevel="0" collapsed="false">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customFormat="false" ht="12.75" hidden="false" customHeight="true" outlineLevel="0" collapsed="false">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customFormat="false" ht="12.75" hidden="false" customHeight="true" outlineLevel="0" collapsed="false">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customFormat="false" ht="12.75" hidden="false" customHeight="true" outlineLevel="0" collapsed="false">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customFormat="false" ht="12.75" hidden="false" customHeight="true" outlineLevel="0" collapsed="false">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customFormat="false" ht="12.75" hidden="false" customHeight="true" outlineLevel="0" collapsed="false">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customFormat="false" ht="12.75" hidden="false" customHeight="true" outlineLevel="0" collapsed="false">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customFormat="false" ht="12.75" hidden="false" customHeight="true" outlineLevel="0" collapsed="false">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customFormat="false" ht="12.75" hidden="false" customHeight="true" outlineLevel="0" collapsed="false">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customFormat="false" ht="12.75" hidden="false" customHeight="true" outlineLevel="0" collapsed="false">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customFormat="false" ht="12.75" hidden="false" customHeight="true" outlineLevel="0" collapsed="false">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customFormat="false" ht="12.75" hidden="false" customHeight="true" outlineLevel="0" collapsed="false">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customFormat="false" ht="12.75" hidden="false" customHeight="true" outlineLevel="0" collapsed="false">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customFormat="false" ht="12.75" hidden="false" customHeight="true" outlineLevel="0" collapsed="false">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customFormat="false" ht="12.75" hidden="false" customHeight="true" outlineLevel="0" collapsed="false">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customFormat="false" ht="12.75" hidden="false" customHeight="true" outlineLevel="0" collapsed="false">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customFormat="false" ht="12.75" hidden="false" customHeight="true" outlineLevel="0" collapsed="false">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customFormat="false" ht="12.75" hidden="false" customHeight="true" outlineLevel="0" collapsed="false">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customFormat="false" ht="12.75" hidden="false" customHeight="true" outlineLevel="0" collapsed="false">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customFormat="false" ht="12.75" hidden="false" customHeight="true" outlineLevel="0" collapsed="false">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customFormat="false" ht="12.75" hidden="false" customHeight="true" outlineLevel="0" collapsed="false">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customFormat="false" ht="12.75" hidden="false" customHeight="true" outlineLevel="0" collapsed="false">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customFormat="false" ht="12.75" hidden="false" customHeight="true" outlineLevel="0" collapsed="false">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customFormat="false" ht="12.75" hidden="false" customHeight="true" outlineLevel="0" collapsed="false">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customFormat="false" ht="12.75" hidden="false" customHeight="true" outlineLevel="0" collapsed="false">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customFormat="false" ht="12.75" hidden="false" customHeight="true" outlineLevel="0" collapsed="false">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customFormat="false" ht="12.75" hidden="false" customHeight="true" outlineLevel="0" collapsed="false">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customFormat="false" ht="12.75" hidden="false" customHeight="true" outlineLevel="0" collapsed="false">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customFormat="false" ht="12.75" hidden="false" customHeight="true" outlineLevel="0" collapsed="false">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customFormat="false" ht="12.75" hidden="false" customHeight="true" outlineLevel="0" collapsed="false">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customFormat="false" ht="12.75" hidden="false" customHeight="true" outlineLevel="0" collapsed="false">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customFormat="false" ht="12.75" hidden="false" customHeight="true" outlineLevel="0" collapsed="false">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customFormat="false" ht="12.75" hidden="false" customHeight="true" outlineLevel="0" collapsed="false">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customFormat="false" ht="12.75" hidden="false" customHeight="true" outlineLevel="0" collapsed="false">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customFormat="false" ht="12.75" hidden="false" customHeight="true" outlineLevel="0" collapsed="false">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customFormat="false" ht="12.75" hidden="false" customHeight="true" outlineLevel="0" collapsed="false">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customFormat="false" ht="12.75" hidden="false" customHeight="true" outlineLevel="0" collapsed="false">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customFormat="false" ht="12.75" hidden="false" customHeight="true" outlineLevel="0" collapsed="false">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customFormat="false" ht="12.75" hidden="false" customHeight="true" outlineLevel="0" collapsed="false">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customFormat="false" ht="12.75" hidden="false" customHeight="true" outlineLevel="0" collapsed="false">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customFormat="false" ht="12.75" hidden="false" customHeight="true" outlineLevel="0" collapsed="false">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customFormat="false" ht="12.75" hidden="false" customHeight="true" outlineLevel="0" collapsed="false">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customFormat="false" ht="12.75" hidden="false" customHeight="true" outlineLevel="0" collapsed="false">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customFormat="false" ht="12.75" hidden="false" customHeight="true" outlineLevel="0" collapsed="false">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customFormat="false" ht="12.75" hidden="false" customHeight="true" outlineLevel="0" collapsed="false">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customFormat="false" ht="12.75" hidden="false" customHeight="true" outlineLevel="0" collapsed="false">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customFormat="false" ht="12.75" hidden="false" customHeight="true" outlineLevel="0" collapsed="false">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customFormat="false" ht="12.75" hidden="false" customHeight="true" outlineLevel="0" collapsed="false">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customFormat="false" ht="12.75" hidden="false" customHeight="true" outlineLevel="0" collapsed="false">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customFormat="false" ht="12.75" hidden="false" customHeight="true" outlineLevel="0" collapsed="false">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customFormat="false" ht="12.75" hidden="false" customHeight="true" outlineLevel="0" collapsed="false">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customFormat="false" ht="12.75" hidden="false" customHeight="true" outlineLevel="0" collapsed="false">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customFormat="false" ht="12.75" hidden="false" customHeight="true" outlineLevel="0" collapsed="false">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customFormat="false" ht="12.75" hidden="false" customHeight="true" outlineLevel="0" collapsed="false">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customFormat="false" ht="12.75" hidden="false" customHeight="true" outlineLevel="0" collapsed="false">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customFormat="false" ht="12.75" hidden="false" customHeight="true" outlineLevel="0" collapsed="false">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customFormat="false" ht="12.75" hidden="false" customHeight="true" outlineLevel="0" collapsed="false">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customFormat="false" ht="12.75" hidden="false" customHeight="true" outlineLevel="0" collapsed="false">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customFormat="false" ht="12.75" hidden="false" customHeight="true" outlineLevel="0" collapsed="false">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customFormat="false" ht="12.75" hidden="false" customHeight="true" outlineLevel="0" collapsed="false">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customFormat="false" ht="12.75" hidden="false" customHeight="true" outlineLevel="0" collapsed="false">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customFormat="false" ht="12.75" hidden="false" customHeight="true" outlineLevel="0" collapsed="false">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customFormat="false" ht="12.75" hidden="false" customHeight="true" outlineLevel="0" collapsed="false">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customFormat="false" ht="12.75" hidden="false" customHeight="true" outlineLevel="0" collapsed="false">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customFormat="false" ht="12.75" hidden="false" customHeight="true" outlineLevel="0" collapsed="false">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customFormat="false" ht="12.75" hidden="false" customHeight="true" outlineLevel="0" collapsed="false">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customFormat="false" ht="12.75" hidden="false" customHeight="true" outlineLevel="0" collapsed="false">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customFormat="false" ht="12.75" hidden="false" customHeight="true" outlineLevel="0" collapsed="false">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customFormat="false" ht="12.75" hidden="false" customHeight="true" outlineLevel="0" collapsed="false">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customFormat="false" ht="12.75" hidden="false" customHeight="true" outlineLevel="0" collapsed="false">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customFormat="false" ht="12.75" hidden="false" customHeight="true" outlineLevel="0" collapsed="false">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customFormat="false" ht="12.75" hidden="false" customHeight="true" outlineLevel="0" collapsed="false">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customFormat="false" ht="12.75" hidden="false" customHeight="true" outlineLevel="0" collapsed="false">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customFormat="false" ht="12.75" hidden="false" customHeight="true" outlineLevel="0" collapsed="false">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customFormat="false" ht="12.75" hidden="false" customHeight="true" outlineLevel="0" collapsed="false">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customFormat="false" ht="12.75" hidden="false" customHeight="true" outlineLevel="0" collapsed="false">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customFormat="false" ht="12.75" hidden="false" customHeight="true" outlineLevel="0" collapsed="false">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customFormat="false" ht="12.75" hidden="false" customHeight="true" outlineLevel="0" collapsed="false">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customFormat="false" ht="12.75" hidden="false" customHeight="true" outlineLevel="0" collapsed="false">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customFormat="false" ht="12.75" hidden="false" customHeight="true" outlineLevel="0" collapsed="false">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customFormat="false" ht="12.75" hidden="false" customHeight="true" outlineLevel="0" collapsed="false">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customFormat="false" ht="12.75" hidden="false" customHeight="true" outlineLevel="0" collapsed="false">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customFormat="false" ht="12.75" hidden="false" customHeight="true" outlineLevel="0" collapsed="false">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customFormat="false" ht="12.75" hidden="false" customHeight="true" outlineLevel="0" collapsed="false">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customFormat="false" ht="12.75" hidden="false" customHeight="true" outlineLevel="0" collapsed="false">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customFormat="false" ht="12.75" hidden="false" customHeight="true" outlineLevel="0" collapsed="false">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customFormat="false" ht="12.75" hidden="false" customHeight="true" outlineLevel="0" collapsed="false">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customFormat="false" ht="12.75" hidden="false" customHeight="true" outlineLevel="0" collapsed="false">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customFormat="false" ht="12.75" hidden="false" customHeight="true" outlineLevel="0" collapsed="false">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customFormat="false" ht="12.75" hidden="false" customHeight="true" outlineLevel="0" collapsed="false">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customFormat="false" ht="12.75" hidden="false" customHeight="true" outlineLevel="0" collapsed="false">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customFormat="false" ht="12.75" hidden="false" customHeight="true" outlineLevel="0" collapsed="false">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customFormat="false" ht="12.75" hidden="false" customHeight="true" outlineLevel="0" collapsed="false">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customFormat="false" ht="12.75" hidden="false" customHeight="true" outlineLevel="0" collapsed="false">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customFormat="false" ht="12.75" hidden="false" customHeight="true" outlineLevel="0" collapsed="false">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customFormat="false" ht="12.75" hidden="false" customHeight="true" outlineLevel="0" collapsed="false">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customFormat="false" ht="12.75" hidden="false" customHeight="true" outlineLevel="0" collapsed="false">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customFormat="false" ht="12.75" hidden="false" customHeight="true" outlineLevel="0" collapsed="false">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customFormat="false" ht="12.75" hidden="false" customHeight="true" outlineLevel="0" collapsed="false">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customFormat="false" ht="12.75" hidden="false" customHeight="true" outlineLevel="0" collapsed="false">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customFormat="false" ht="12.75" hidden="false" customHeight="true" outlineLevel="0" collapsed="false">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customFormat="false" ht="12.75" hidden="false" customHeight="true" outlineLevel="0" collapsed="false">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customFormat="false" ht="12.75" hidden="false" customHeight="true" outlineLevel="0" collapsed="false">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customFormat="false" ht="12.75" hidden="false" customHeight="true" outlineLevel="0" collapsed="false">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customFormat="false" ht="12.75" hidden="false" customHeight="true" outlineLevel="0" collapsed="false">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customFormat="false" ht="12.75" hidden="false" customHeight="true" outlineLevel="0" collapsed="false">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customFormat="false" ht="12.75" hidden="false" customHeight="true" outlineLevel="0" collapsed="false">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customFormat="false" ht="12.75" hidden="false" customHeight="true" outlineLevel="0" collapsed="false">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customFormat="false" ht="12.75" hidden="false" customHeight="true" outlineLevel="0" collapsed="false">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customFormat="false" ht="12.75" hidden="false" customHeight="true" outlineLevel="0" collapsed="false">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customFormat="false" ht="12.75" hidden="false" customHeight="true" outlineLevel="0" collapsed="false">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customFormat="false" ht="12.75" hidden="false" customHeight="true" outlineLevel="0" collapsed="false">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customFormat="false" ht="12.75" hidden="false" customHeight="true" outlineLevel="0" collapsed="false">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customFormat="false" ht="12.75" hidden="false" customHeight="true" outlineLevel="0" collapsed="false">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customFormat="false" ht="12.75" hidden="false" customHeight="true" outlineLevel="0" collapsed="false">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customFormat="false" ht="12.75" hidden="false" customHeight="true" outlineLevel="0" collapsed="false">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customFormat="false" ht="12.75" hidden="false" customHeight="true" outlineLevel="0" collapsed="false">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customFormat="false" ht="12.75" hidden="false" customHeight="true" outlineLevel="0" collapsed="false">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customFormat="false" ht="12.75" hidden="false" customHeight="true" outlineLevel="0" collapsed="false">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customFormat="false" ht="12.75" hidden="false" customHeight="true" outlineLevel="0" collapsed="false">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customFormat="false" ht="12.75" hidden="false" customHeight="true" outlineLevel="0" collapsed="false">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customFormat="false" ht="12.75" hidden="false" customHeight="true" outlineLevel="0" collapsed="false">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customFormat="false" ht="12.75" hidden="false" customHeight="true" outlineLevel="0" collapsed="false">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customFormat="false" ht="12.75" hidden="false" customHeight="true" outlineLevel="0" collapsed="false">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customFormat="false" ht="12.75" hidden="false" customHeight="true" outlineLevel="0" collapsed="false">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customFormat="false" ht="12.75" hidden="false" customHeight="true" outlineLevel="0" collapsed="false">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customFormat="false" ht="12.75" hidden="false" customHeight="true" outlineLevel="0" collapsed="false">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customFormat="false" ht="12.75" hidden="false" customHeight="true" outlineLevel="0" collapsed="false">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customFormat="false" ht="12.75" hidden="false" customHeight="true" outlineLevel="0" collapsed="false">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customFormat="false" ht="12.75" hidden="false" customHeight="true" outlineLevel="0" collapsed="false">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customFormat="false" ht="12.75" hidden="false" customHeight="true" outlineLevel="0" collapsed="false">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customFormat="false" ht="12.75" hidden="false" customHeight="true" outlineLevel="0" collapsed="false">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customFormat="false" ht="12.75" hidden="false" customHeight="true" outlineLevel="0" collapsed="false">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customFormat="false" ht="12.75" hidden="false" customHeight="true" outlineLevel="0" collapsed="false">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customFormat="false" ht="12.75" hidden="false" customHeight="true" outlineLevel="0" collapsed="false">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customFormat="false" ht="12.75" hidden="false" customHeight="true" outlineLevel="0" collapsed="false">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customFormat="false" ht="12.75" hidden="false" customHeight="true" outlineLevel="0" collapsed="false">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customFormat="false" ht="12.75" hidden="false" customHeight="true" outlineLevel="0" collapsed="false">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customFormat="false" ht="12.75" hidden="false" customHeight="true" outlineLevel="0" collapsed="false">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customFormat="false" ht="12.75" hidden="false" customHeight="true" outlineLevel="0" collapsed="false">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customFormat="false" ht="12.75" hidden="false" customHeight="true" outlineLevel="0" collapsed="false">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customFormat="false" ht="12.75" hidden="false" customHeight="true" outlineLevel="0" collapsed="false">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customFormat="false" ht="12.75" hidden="false" customHeight="true" outlineLevel="0" collapsed="false">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customFormat="false" ht="12.75" hidden="false" customHeight="true" outlineLevel="0" collapsed="false">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customFormat="false" ht="12.75" hidden="false" customHeight="true" outlineLevel="0" collapsed="false">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customFormat="false" ht="12.75" hidden="false" customHeight="true" outlineLevel="0" collapsed="false">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customFormat="false" ht="12.75" hidden="false" customHeight="true" outlineLevel="0" collapsed="false">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customFormat="false" ht="12.75" hidden="false" customHeight="true" outlineLevel="0" collapsed="false">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customFormat="false" ht="12.75" hidden="false" customHeight="true" outlineLevel="0" collapsed="false">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customFormat="false" ht="12.75" hidden="false" customHeight="true" outlineLevel="0" collapsed="false">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customFormat="false" ht="12.75" hidden="false" customHeight="true" outlineLevel="0" collapsed="false">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customFormat="false" ht="12.75" hidden="false" customHeight="true" outlineLevel="0" collapsed="false">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customFormat="false" ht="12.75" hidden="false" customHeight="true" outlineLevel="0" collapsed="false">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customFormat="false" ht="12.75" hidden="false" customHeight="true" outlineLevel="0" collapsed="false">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customFormat="false" ht="12.75" hidden="false" customHeight="true" outlineLevel="0" collapsed="false">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customFormat="false" ht="12.75" hidden="false" customHeight="true" outlineLevel="0" collapsed="false">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customFormat="false" ht="12.75" hidden="false" customHeight="true" outlineLevel="0" collapsed="false">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customFormat="false" ht="12.75" hidden="false" customHeight="true" outlineLevel="0" collapsed="false">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customFormat="false" ht="12.75" hidden="false" customHeight="true" outlineLevel="0" collapsed="false">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customFormat="false" ht="12.75" hidden="false" customHeight="true" outlineLevel="0" collapsed="false">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customFormat="false" ht="12.75" hidden="false" customHeight="true" outlineLevel="0" collapsed="false">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customFormat="false" ht="12.75" hidden="false" customHeight="true" outlineLevel="0" collapsed="false">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customFormat="false" ht="12.75" hidden="false" customHeight="true" outlineLevel="0" collapsed="false">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customFormat="false" ht="12.75" hidden="false" customHeight="true" outlineLevel="0" collapsed="false">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customFormat="false" ht="12.75" hidden="false" customHeight="true" outlineLevel="0" collapsed="false">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customFormat="false" ht="12.75" hidden="false" customHeight="true" outlineLevel="0" collapsed="false">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customFormat="false" ht="12.75" hidden="false" customHeight="true" outlineLevel="0" collapsed="false">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customFormat="false" ht="12.75" hidden="false" customHeight="true" outlineLevel="0" collapsed="false">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customFormat="false" ht="12.75" hidden="false" customHeight="true" outlineLevel="0" collapsed="false">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customFormat="false" ht="12.75" hidden="false" customHeight="true" outlineLevel="0" collapsed="false">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customFormat="false" ht="12.75" hidden="false" customHeight="true" outlineLevel="0" collapsed="false">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customFormat="false" ht="12.75" hidden="false" customHeight="true" outlineLevel="0" collapsed="false">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customFormat="false" ht="12.75" hidden="false" customHeight="true" outlineLevel="0" collapsed="false">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customFormat="false" ht="12.75" hidden="false" customHeight="true" outlineLevel="0" collapsed="false">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customFormat="false" ht="12.75" hidden="false" customHeight="true" outlineLevel="0" collapsed="false">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customFormat="false" ht="12.75" hidden="false" customHeight="true" outlineLevel="0" collapsed="false">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customFormat="false" ht="12.75" hidden="false" customHeight="true" outlineLevel="0" collapsed="false">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customFormat="false" ht="12.75" hidden="false" customHeight="true" outlineLevel="0" collapsed="false">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customFormat="false" ht="12.75" hidden="false" customHeight="true" outlineLevel="0" collapsed="false">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customFormat="false" ht="12.75" hidden="false" customHeight="true" outlineLevel="0" collapsed="false">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customFormat="false" ht="12.75" hidden="false" customHeight="true" outlineLevel="0" collapsed="false">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customFormat="false" ht="12.75" hidden="false" customHeight="true" outlineLevel="0" collapsed="false">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customFormat="false" ht="12.75" hidden="false" customHeight="true" outlineLevel="0" collapsed="false">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customFormat="false" ht="12.75" hidden="false" customHeight="true" outlineLevel="0" collapsed="false">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customFormat="false" ht="12.75" hidden="false" customHeight="true" outlineLevel="0" collapsed="false">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customFormat="false" ht="12.75" hidden="false" customHeight="true" outlineLevel="0" collapsed="false">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customFormat="false" ht="12.75" hidden="false" customHeight="true" outlineLevel="0" collapsed="false">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customFormat="false" ht="12.75" hidden="false" customHeight="true" outlineLevel="0" collapsed="false">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customFormat="false" ht="12.75" hidden="false" customHeight="true" outlineLevel="0" collapsed="false">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customFormat="false" ht="12.75" hidden="false" customHeight="true" outlineLevel="0" collapsed="false">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customFormat="false" ht="12.75" hidden="false" customHeight="true" outlineLevel="0" collapsed="false">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customFormat="false" ht="12.75" hidden="false" customHeight="true" outlineLevel="0" collapsed="false">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customFormat="false" ht="12.75" hidden="false" customHeight="true" outlineLevel="0" collapsed="false">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customFormat="false" ht="12.75" hidden="false" customHeight="true" outlineLevel="0" collapsed="false">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customFormat="false" ht="12.75" hidden="false" customHeight="true" outlineLevel="0" collapsed="false">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customFormat="false" ht="12.75" hidden="false" customHeight="true" outlineLevel="0" collapsed="false">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customFormat="false" ht="12.75" hidden="false" customHeight="true" outlineLevel="0" collapsed="false">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customFormat="false" ht="12.75" hidden="false" customHeight="true" outlineLevel="0" collapsed="false">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customFormat="false" ht="12.75" hidden="false" customHeight="true" outlineLevel="0" collapsed="false">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customFormat="false" ht="12.75" hidden="false" customHeight="true" outlineLevel="0" collapsed="false">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customFormat="false" ht="12.75" hidden="false" customHeight="true" outlineLevel="0" collapsed="false">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customFormat="false" ht="12.75" hidden="false" customHeight="true" outlineLevel="0" collapsed="false">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customFormat="false" ht="12.75" hidden="false" customHeight="true" outlineLevel="0" collapsed="false">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customFormat="false" ht="12.75" hidden="false" customHeight="true" outlineLevel="0" collapsed="false">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customFormat="false" ht="12.75" hidden="false" customHeight="true" outlineLevel="0" collapsed="false">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customFormat="false" ht="12.75" hidden="false" customHeight="true" outlineLevel="0" collapsed="false">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customFormat="false" ht="12.75" hidden="false" customHeight="true" outlineLevel="0" collapsed="false">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customFormat="false" ht="12.75" hidden="false" customHeight="true" outlineLevel="0" collapsed="false">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customFormat="false" ht="12.75" hidden="false" customHeight="true" outlineLevel="0" collapsed="false">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customFormat="false" ht="12.75" hidden="false" customHeight="true" outlineLevel="0" collapsed="false">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customFormat="false" ht="12.75" hidden="false" customHeight="true" outlineLevel="0" collapsed="false">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customFormat="false" ht="12.75" hidden="false" customHeight="true" outlineLevel="0" collapsed="false">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customFormat="false" ht="12.75" hidden="false" customHeight="true" outlineLevel="0" collapsed="false">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customFormat="false" ht="12.75" hidden="false" customHeight="true" outlineLevel="0" collapsed="false">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customFormat="false" ht="12.75" hidden="false" customHeight="true" outlineLevel="0" collapsed="false">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customFormat="false" ht="12.75" hidden="false" customHeight="true" outlineLevel="0" collapsed="false">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customFormat="false" ht="12.75" hidden="false" customHeight="true" outlineLevel="0" collapsed="false">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customFormat="false" ht="12.75" hidden="false" customHeight="true" outlineLevel="0" collapsed="false">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customFormat="false" ht="12.75" hidden="false" customHeight="true" outlineLevel="0" collapsed="false">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customFormat="false" ht="12.75" hidden="false" customHeight="true" outlineLevel="0" collapsed="false">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customFormat="false" ht="12.75" hidden="false" customHeight="true" outlineLevel="0" collapsed="false">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customFormat="false" ht="12.75" hidden="false" customHeight="true" outlineLevel="0" collapsed="false">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customFormat="false" ht="12.75" hidden="false" customHeight="true" outlineLevel="0" collapsed="false">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customFormat="false" ht="12.75" hidden="false" customHeight="true" outlineLevel="0" collapsed="false">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customFormat="false" ht="12.75" hidden="false" customHeight="true" outlineLevel="0" collapsed="false">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customFormat="false" ht="12.75" hidden="false" customHeight="true" outlineLevel="0" collapsed="false">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customFormat="false" ht="12.75" hidden="false" customHeight="true" outlineLevel="0" collapsed="false">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customFormat="false" ht="12.75" hidden="false" customHeight="true" outlineLevel="0" collapsed="false">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customFormat="false" ht="12.75" hidden="false" customHeight="true" outlineLevel="0" collapsed="false">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customFormat="false" ht="12.75" hidden="false" customHeight="true" outlineLevel="0" collapsed="false">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customFormat="false" ht="12.75" hidden="false" customHeight="true" outlineLevel="0" collapsed="false">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customFormat="false" ht="12.75" hidden="false" customHeight="true" outlineLevel="0" collapsed="false">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customFormat="false" ht="12.75" hidden="false" customHeight="true" outlineLevel="0" collapsed="false">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customFormat="false" ht="12.75" hidden="false" customHeight="true" outlineLevel="0" collapsed="false">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customFormat="false" ht="12.75" hidden="false" customHeight="true" outlineLevel="0" collapsed="false">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customFormat="false" ht="12.75" hidden="false" customHeight="true" outlineLevel="0" collapsed="false">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customFormat="false" ht="12.75" hidden="false" customHeight="true" outlineLevel="0" collapsed="false">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customFormat="false" ht="12.75" hidden="false" customHeight="true" outlineLevel="0" collapsed="false">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customFormat="false" ht="12.75" hidden="false" customHeight="true" outlineLevel="0" collapsed="false">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customFormat="false" ht="12.75" hidden="false" customHeight="true" outlineLevel="0" collapsed="false">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customFormat="false" ht="12.75" hidden="false" customHeight="true" outlineLevel="0" collapsed="false">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customFormat="false" ht="12.75" hidden="false" customHeight="true" outlineLevel="0" collapsed="false">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customFormat="false" ht="12.75" hidden="false" customHeight="true" outlineLevel="0" collapsed="false">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customFormat="false" ht="12.75" hidden="false" customHeight="true" outlineLevel="0" collapsed="false">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customFormat="false" ht="12.75" hidden="false" customHeight="true" outlineLevel="0" collapsed="false">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customFormat="false" ht="12.75" hidden="false" customHeight="true" outlineLevel="0" collapsed="false">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customFormat="false" ht="12.75" hidden="false" customHeight="true" outlineLevel="0" collapsed="false">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customFormat="false" ht="12.75" hidden="false" customHeight="true" outlineLevel="0" collapsed="false">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customFormat="false" ht="12.75" hidden="false" customHeight="true" outlineLevel="0" collapsed="false">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customFormat="false" ht="12.75" hidden="false" customHeight="true" outlineLevel="0" collapsed="false">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customFormat="false" ht="12.75" hidden="false" customHeight="true" outlineLevel="0" collapsed="false">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customFormat="false" ht="12.75" hidden="false" customHeight="true" outlineLevel="0" collapsed="false">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customFormat="false" ht="12.75" hidden="false" customHeight="true" outlineLevel="0" collapsed="false">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customFormat="false" ht="12.75" hidden="false" customHeight="true" outlineLevel="0" collapsed="false">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customFormat="false" ht="12.75" hidden="false" customHeight="true" outlineLevel="0" collapsed="false">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customFormat="false" ht="12.75" hidden="false" customHeight="true" outlineLevel="0" collapsed="false">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customFormat="false" ht="12.75" hidden="false" customHeight="true" outlineLevel="0" collapsed="false">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customFormat="false" ht="12.75" hidden="false" customHeight="true" outlineLevel="0" collapsed="false">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customFormat="false" ht="12.75" hidden="false" customHeight="true" outlineLevel="0" collapsed="false">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customFormat="false" ht="12.75" hidden="false" customHeight="true" outlineLevel="0" collapsed="false">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customFormat="false" ht="12.75" hidden="false" customHeight="true" outlineLevel="0" collapsed="false">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customFormat="false" ht="12.75" hidden="false" customHeight="true" outlineLevel="0" collapsed="false">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customFormat="false" ht="12.75" hidden="false" customHeight="true" outlineLevel="0" collapsed="false">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customFormat="false" ht="12.75" hidden="false" customHeight="true" outlineLevel="0" collapsed="false">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customFormat="false" ht="12.75" hidden="false" customHeight="true" outlineLevel="0" collapsed="false">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customFormat="false" ht="12.75" hidden="false" customHeight="true" outlineLevel="0" collapsed="false">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customFormat="false" ht="12.75" hidden="false" customHeight="true" outlineLevel="0" collapsed="false">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customFormat="false" ht="12.75" hidden="false" customHeight="true" outlineLevel="0" collapsed="false">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customFormat="false" ht="12.75" hidden="false" customHeight="true" outlineLevel="0" collapsed="false">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customFormat="false" ht="12.75" hidden="false" customHeight="true" outlineLevel="0" collapsed="false">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customFormat="false" ht="12.75" hidden="false" customHeight="true" outlineLevel="0" collapsed="false">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customFormat="false" ht="12.75" hidden="false" customHeight="true" outlineLevel="0" collapsed="false">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customFormat="false" ht="12.75" hidden="false" customHeight="true" outlineLevel="0" collapsed="false">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customFormat="false" ht="12.75" hidden="false" customHeight="true" outlineLevel="0" collapsed="false">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customFormat="false" ht="12.75" hidden="false" customHeight="true" outlineLevel="0" collapsed="false">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customFormat="false" ht="12.75" hidden="false" customHeight="true" outlineLevel="0" collapsed="false">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customFormat="false" ht="12.75" hidden="false" customHeight="true" outlineLevel="0" collapsed="false">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customFormat="false" ht="12.75" hidden="false" customHeight="true" outlineLevel="0" collapsed="false">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customFormat="false" ht="12.75" hidden="false" customHeight="true" outlineLevel="0" collapsed="false">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customFormat="false" ht="12.75" hidden="false" customHeight="true" outlineLevel="0" collapsed="false">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customFormat="false" ht="12.75" hidden="false" customHeight="true" outlineLevel="0" collapsed="false">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customFormat="false" ht="12.75" hidden="false" customHeight="true" outlineLevel="0" collapsed="false">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customFormat="false" ht="12.75" hidden="false" customHeight="true" outlineLevel="0" collapsed="false">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customFormat="false" ht="12.75" hidden="false" customHeight="true" outlineLevel="0" collapsed="false">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customFormat="false" ht="12.75" hidden="false" customHeight="true" outlineLevel="0" collapsed="false">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customFormat="false" ht="12.75" hidden="false" customHeight="true" outlineLevel="0" collapsed="false">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customFormat="false" ht="12.75" hidden="false" customHeight="true" outlineLevel="0" collapsed="false">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customFormat="false" ht="12.75" hidden="false" customHeight="true" outlineLevel="0" collapsed="false">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customFormat="false" ht="12.75" hidden="false" customHeight="true" outlineLevel="0" collapsed="false">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customFormat="false" ht="12.75" hidden="false" customHeight="true" outlineLevel="0" collapsed="false">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customFormat="false" ht="12.75" hidden="false" customHeight="true" outlineLevel="0" collapsed="false">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customFormat="false" ht="12.75" hidden="false" customHeight="true" outlineLevel="0" collapsed="false">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customFormat="false" ht="12.75" hidden="false" customHeight="true" outlineLevel="0" collapsed="false">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customFormat="false" ht="12.75" hidden="false" customHeight="true" outlineLevel="0" collapsed="false">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customFormat="false" ht="12.75" hidden="false" customHeight="true" outlineLevel="0" collapsed="false">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customFormat="false" ht="12.75" hidden="false" customHeight="true" outlineLevel="0" collapsed="false">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customFormat="false" ht="12.75" hidden="false" customHeight="true" outlineLevel="0" collapsed="false">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customFormat="false" ht="12.75" hidden="false" customHeight="true" outlineLevel="0" collapsed="false">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customFormat="false" ht="12.75" hidden="false" customHeight="true" outlineLevel="0" collapsed="false">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customFormat="false" ht="12.75" hidden="false" customHeight="true" outlineLevel="0" collapsed="false">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customFormat="false" ht="12.75" hidden="false" customHeight="true" outlineLevel="0" collapsed="false">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customFormat="false" ht="12.75" hidden="false" customHeight="true" outlineLevel="0" collapsed="false">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customFormat="false" ht="12.75" hidden="false" customHeight="true" outlineLevel="0" collapsed="false">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customFormat="false" ht="12.75" hidden="false" customHeight="true" outlineLevel="0" collapsed="false">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customFormat="false" ht="12.75" hidden="false" customHeight="true" outlineLevel="0" collapsed="false">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customFormat="false" ht="12.75" hidden="false" customHeight="true" outlineLevel="0" collapsed="false">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customFormat="false" ht="12.75" hidden="false" customHeight="true" outlineLevel="0" collapsed="false">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customFormat="false" ht="12.75" hidden="false" customHeight="true" outlineLevel="0" collapsed="false">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customFormat="false" ht="12.75" hidden="false" customHeight="true" outlineLevel="0" collapsed="false">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customFormat="false" ht="12.75" hidden="false" customHeight="true" outlineLevel="0" collapsed="false">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customFormat="false" ht="12.75" hidden="false" customHeight="true" outlineLevel="0" collapsed="false">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customFormat="false" ht="12.75" hidden="false" customHeight="true" outlineLevel="0" collapsed="false">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customFormat="false" ht="12.75" hidden="false" customHeight="true" outlineLevel="0" collapsed="false">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customFormat="false" ht="12.75" hidden="false" customHeight="true" outlineLevel="0" collapsed="false">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customFormat="false" ht="12.75" hidden="false" customHeight="true" outlineLevel="0" collapsed="false">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customFormat="false" ht="12.75" hidden="false" customHeight="true" outlineLevel="0" collapsed="false">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customFormat="false" ht="12.75" hidden="false" customHeight="true" outlineLevel="0" collapsed="false">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customFormat="false" ht="12.75" hidden="false" customHeight="true" outlineLevel="0" collapsed="false">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customFormat="false" ht="12.75" hidden="false" customHeight="true" outlineLevel="0" collapsed="false">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customFormat="false" ht="12.75" hidden="false" customHeight="true" outlineLevel="0" collapsed="false">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customFormat="false" ht="12.75" hidden="false" customHeight="true" outlineLevel="0" collapsed="false">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customFormat="false" ht="12.75" hidden="false" customHeight="true" outlineLevel="0" collapsed="false">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customFormat="false" ht="12.75" hidden="false" customHeight="true" outlineLevel="0" collapsed="false">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customFormat="false" ht="12.75" hidden="false" customHeight="true" outlineLevel="0" collapsed="false">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customFormat="false" ht="12.75" hidden="false" customHeight="true" outlineLevel="0" collapsed="false">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customFormat="false" ht="12.75" hidden="false" customHeight="true" outlineLevel="0" collapsed="false">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customFormat="false" ht="12.75" hidden="false" customHeight="true" outlineLevel="0" collapsed="false">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customFormat="false" ht="12.75" hidden="false" customHeight="true" outlineLevel="0" collapsed="false">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customFormat="false" ht="12.75" hidden="false" customHeight="true" outlineLevel="0" collapsed="false">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customFormat="false" ht="12.75" hidden="false" customHeight="true" outlineLevel="0" collapsed="false">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customFormat="false" ht="12.75" hidden="false" customHeight="true" outlineLevel="0" collapsed="false">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customFormat="false" ht="12.75" hidden="false" customHeight="true" outlineLevel="0" collapsed="false">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customFormat="false" ht="12.75" hidden="false" customHeight="true" outlineLevel="0" collapsed="false">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customFormat="false" ht="12.75" hidden="false" customHeight="true" outlineLevel="0" collapsed="false">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customFormat="false" ht="12.75" hidden="false" customHeight="true" outlineLevel="0" collapsed="false">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customFormat="false" ht="12.75" hidden="false" customHeight="true" outlineLevel="0" collapsed="false">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customFormat="false" ht="12.75" hidden="false" customHeight="true" outlineLevel="0" collapsed="false">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customFormat="false" ht="12.75" hidden="false" customHeight="true" outlineLevel="0" collapsed="false">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customFormat="false" ht="12.75" hidden="false" customHeight="true" outlineLevel="0" collapsed="false">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customFormat="false" ht="12.75" hidden="false" customHeight="true" outlineLevel="0" collapsed="false">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customFormat="false" ht="12.75" hidden="false" customHeight="true" outlineLevel="0" collapsed="false">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customFormat="false" ht="12.75" hidden="false" customHeight="true" outlineLevel="0" collapsed="false">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customFormat="false" ht="12.75" hidden="false" customHeight="true" outlineLevel="0" collapsed="false">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customFormat="false" ht="12.75" hidden="false" customHeight="true" outlineLevel="0" collapsed="false">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customFormat="false" ht="12.75" hidden="false" customHeight="true" outlineLevel="0" collapsed="false">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customFormat="false" ht="12.75" hidden="false" customHeight="true" outlineLevel="0" collapsed="false">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customFormat="false" ht="12.75" hidden="false" customHeight="true" outlineLevel="0" collapsed="false">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customFormat="false" ht="12.75" hidden="false" customHeight="true" outlineLevel="0" collapsed="false">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customFormat="false" ht="12.75" hidden="false" customHeight="true" outlineLevel="0" collapsed="false">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customFormat="false" ht="12.75" hidden="false" customHeight="true" outlineLevel="0" collapsed="false">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customFormat="false" ht="12.75" hidden="false" customHeight="true" outlineLevel="0" collapsed="false">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customFormat="false" ht="12.75" hidden="false" customHeight="true" outlineLevel="0" collapsed="false">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customFormat="false" ht="12.75" hidden="false" customHeight="true" outlineLevel="0" collapsed="false">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customFormat="false" ht="12.75" hidden="false" customHeight="true" outlineLevel="0" collapsed="false">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customFormat="false" ht="12.75" hidden="false" customHeight="true" outlineLevel="0" collapsed="false">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customFormat="false" ht="12.75" hidden="false" customHeight="true" outlineLevel="0" collapsed="false">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customFormat="false" ht="12.75" hidden="false" customHeight="true" outlineLevel="0" collapsed="false">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customFormat="false" ht="12.75" hidden="false" customHeight="true" outlineLevel="0" collapsed="false">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customFormat="false" ht="12.75" hidden="false" customHeight="true" outlineLevel="0" collapsed="false">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customFormat="false" ht="12.75" hidden="false" customHeight="true" outlineLevel="0" collapsed="false">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customFormat="false" ht="12.75" hidden="false" customHeight="true" outlineLevel="0" collapsed="false">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customFormat="false" ht="12.75" hidden="false" customHeight="true" outlineLevel="0" collapsed="false">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customFormat="false" ht="12.75" hidden="false" customHeight="true" outlineLevel="0" collapsed="false">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customFormat="false" ht="12.75" hidden="false" customHeight="true" outlineLevel="0" collapsed="false">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customFormat="false" ht="12.75" hidden="false" customHeight="true" outlineLevel="0" collapsed="false">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customFormat="false" ht="12.75" hidden="false" customHeight="true" outlineLevel="0" collapsed="false">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customFormat="false" ht="12.75" hidden="false" customHeight="true" outlineLevel="0" collapsed="false">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customFormat="false" ht="12.75" hidden="false" customHeight="true" outlineLevel="0" collapsed="false">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customFormat="false" ht="12.75" hidden="false" customHeight="true" outlineLevel="0" collapsed="false">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customFormat="false" ht="12.75" hidden="false" customHeight="true" outlineLevel="0" collapsed="false">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customFormat="false" ht="12.75" hidden="false" customHeight="true" outlineLevel="0" collapsed="false">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customFormat="false" ht="12.75" hidden="false" customHeight="true" outlineLevel="0" collapsed="false">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customFormat="false" ht="12.75" hidden="false" customHeight="true" outlineLevel="0" collapsed="false">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customFormat="false" ht="12.75" hidden="false" customHeight="true" outlineLevel="0" collapsed="false">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customFormat="false" ht="12.75" hidden="false" customHeight="true" outlineLevel="0" collapsed="false">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customFormat="false" ht="12.75" hidden="false" customHeight="true" outlineLevel="0" collapsed="false">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customFormat="false" ht="12.75" hidden="false" customHeight="true" outlineLevel="0" collapsed="false">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customFormat="false" ht="12.75" hidden="false" customHeight="true" outlineLevel="0" collapsed="false">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customFormat="false" ht="12.75" hidden="false" customHeight="true" outlineLevel="0" collapsed="false">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customFormat="false" ht="12.75" hidden="false" customHeight="true" outlineLevel="0" collapsed="false">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customFormat="false" ht="12.75" hidden="false" customHeight="true" outlineLevel="0" collapsed="false">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customFormat="false" ht="12.75" hidden="false" customHeight="true" outlineLevel="0" collapsed="false">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customFormat="false" ht="12.75" hidden="false" customHeight="true" outlineLevel="0" collapsed="false">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customFormat="false" ht="12.75" hidden="false" customHeight="true" outlineLevel="0" collapsed="false">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customFormat="false" ht="12.75" hidden="false" customHeight="true" outlineLevel="0" collapsed="false">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customFormat="false" ht="12.75" hidden="false" customHeight="true" outlineLevel="0" collapsed="false">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customFormat="false" ht="12.75" hidden="false" customHeight="true" outlineLevel="0" collapsed="false">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customFormat="false" ht="12.75" hidden="false" customHeight="true" outlineLevel="0" collapsed="false">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customFormat="false" ht="12.75" hidden="false" customHeight="true" outlineLevel="0" collapsed="false">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customFormat="false" ht="12.75" hidden="false" customHeight="true" outlineLevel="0" collapsed="false">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customFormat="false" ht="12.75" hidden="false" customHeight="true" outlineLevel="0" collapsed="false">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customFormat="false" ht="12.75" hidden="false" customHeight="true" outlineLevel="0" collapsed="false">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customFormat="false" ht="12.75" hidden="false" customHeight="true" outlineLevel="0" collapsed="false">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customFormat="false" ht="12.75" hidden="false" customHeight="true" outlineLevel="0" collapsed="false">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customFormat="false" ht="12.75" hidden="false" customHeight="true" outlineLevel="0" collapsed="false">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customFormat="false" ht="12.75" hidden="false" customHeight="true" outlineLevel="0" collapsed="false">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customFormat="false" ht="12.75" hidden="false" customHeight="true" outlineLevel="0" collapsed="false">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customFormat="false" ht="12.75" hidden="false" customHeight="true" outlineLevel="0" collapsed="false">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customFormat="false" ht="12.75" hidden="false" customHeight="true" outlineLevel="0" collapsed="false">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customFormat="false" ht="12.75" hidden="false" customHeight="true" outlineLevel="0" collapsed="false">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customFormat="false" ht="12.75" hidden="false" customHeight="true" outlineLevel="0" collapsed="false">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customFormat="false" ht="12.75" hidden="false" customHeight="true" outlineLevel="0" collapsed="false">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customFormat="false" ht="12.75" hidden="false" customHeight="true" outlineLevel="0" collapsed="false">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customFormat="false" ht="12.75" hidden="false" customHeight="true" outlineLevel="0" collapsed="false">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customFormat="false" ht="12.75" hidden="false" customHeight="true" outlineLevel="0" collapsed="false">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customFormat="false" ht="12.75" hidden="false" customHeight="true" outlineLevel="0" collapsed="false">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customFormat="false" ht="12.75" hidden="false" customHeight="true" outlineLevel="0" collapsed="false">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customFormat="false" ht="12.75" hidden="false" customHeight="true" outlineLevel="0" collapsed="false">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customFormat="false" ht="12.75" hidden="false" customHeight="true" outlineLevel="0" collapsed="false">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customFormat="false" ht="12.75" hidden="false" customHeight="true" outlineLevel="0" collapsed="false">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customFormat="false" ht="12.75" hidden="false" customHeight="true" outlineLevel="0" collapsed="false">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customFormat="false" ht="12.75" hidden="false" customHeight="true" outlineLevel="0" collapsed="false">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customFormat="false" ht="12.75" hidden="false" customHeight="true" outlineLevel="0" collapsed="false">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customFormat="false" ht="12.75" hidden="false" customHeight="true" outlineLevel="0" collapsed="false">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customFormat="false" ht="12.75" hidden="false" customHeight="true" outlineLevel="0" collapsed="false">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customFormat="false" ht="12.75" hidden="false" customHeight="true" outlineLevel="0" collapsed="false">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customFormat="false" ht="12.75" hidden="false" customHeight="true" outlineLevel="0" collapsed="false">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customFormat="false" ht="12.75" hidden="false" customHeight="true" outlineLevel="0" collapsed="false">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customFormat="false" ht="12.75" hidden="false" customHeight="true" outlineLevel="0" collapsed="false">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customFormat="false" ht="12.75" hidden="false" customHeight="true" outlineLevel="0" collapsed="false">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customFormat="false" ht="12.75" hidden="false" customHeight="true" outlineLevel="0" collapsed="false">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customFormat="false" ht="12.75" hidden="false" customHeight="true" outlineLevel="0" collapsed="false">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customFormat="false" ht="12.75" hidden="false" customHeight="true" outlineLevel="0" collapsed="false">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customFormat="false" ht="12.75" hidden="false" customHeight="true" outlineLevel="0" collapsed="false">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customFormat="false" ht="12.75" hidden="false" customHeight="true" outlineLevel="0" collapsed="false">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customFormat="false" ht="12.75" hidden="false" customHeight="true" outlineLevel="0" collapsed="false">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customFormat="false" ht="12.75" hidden="false" customHeight="true" outlineLevel="0" collapsed="false">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customFormat="false" ht="12.75" hidden="false" customHeight="true" outlineLevel="0" collapsed="false">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customFormat="false" ht="12.75" hidden="false" customHeight="true" outlineLevel="0" collapsed="false">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customFormat="false" ht="12.75" hidden="false" customHeight="true" outlineLevel="0" collapsed="false">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customFormat="false" ht="12.75" hidden="false" customHeight="true" outlineLevel="0" collapsed="false">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customFormat="false" ht="12.75" hidden="false" customHeight="true" outlineLevel="0" collapsed="false">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customFormat="false" ht="12.75" hidden="false" customHeight="true" outlineLevel="0" collapsed="false">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customFormat="false" ht="12.75" hidden="false" customHeight="true" outlineLevel="0" collapsed="false">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customFormat="false" ht="12.75" hidden="false" customHeight="true" outlineLevel="0" collapsed="false">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customFormat="false" ht="12.75" hidden="false" customHeight="true" outlineLevel="0" collapsed="false">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customFormat="false" ht="12.75" hidden="false" customHeight="true" outlineLevel="0" collapsed="false">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customFormat="false" ht="12.75" hidden="false" customHeight="true" outlineLevel="0" collapsed="false">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customFormat="false" ht="12.75" hidden="false" customHeight="true" outlineLevel="0" collapsed="false">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customFormat="false" ht="12.75" hidden="false" customHeight="true" outlineLevel="0" collapsed="false">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customFormat="false" ht="12.75" hidden="false" customHeight="true" outlineLevel="0" collapsed="false">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customFormat="false" ht="12.75" hidden="false" customHeight="true" outlineLevel="0" collapsed="false">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customFormat="false" ht="12.75" hidden="false" customHeight="true" outlineLevel="0" collapsed="false">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customFormat="false" ht="12.75" hidden="false" customHeight="true" outlineLevel="0" collapsed="false">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customFormat="false" ht="12.75" hidden="false" customHeight="true" outlineLevel="0" collapsed="false">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customFormat="false" ht="12.75" hidden="false" customHeight="true" outlineLevel="0" collapsed="false">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customFormat="false" ht="12.75" hidden="false" customHeight="true" outlineLevel="0" collapsed="false">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customFormat="false" ht="12.75" hidden="false" customHeight="true" outlineLevel="0" collapsed="false">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customFormat="false" ht="12.75" hidden="false" customHeight="true" outlineLevel="0" collapsed="false">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customFormat="false" ht="12.75" hidden="false" customHeight="true" outlineLevel="0" collapsed="false">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customFormat="false" ht="12.75" hidden="false" customHeight="true" outlineLevel="0" collapsed="false">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customFormat="false" ht="12.75" hidden="false" customHeight="true" outlineLevel="0" collapsed="false">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customFormat="false" ht="12.75" hidden="false" customHeight="true" outlineLevel="0" collapsed="false">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customFormat="false" ht="12.75" hidden="false" customHeight="true" outlineLevel="0" collapsed="false">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customFormat="false" ht="12.75" hidden="false" customHeight="true" outlineLevel="0" collapsed="false">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customFormat="false" ht="12.75" hidden="false" customHeight="true" outlineLevel="0" collapsed="false">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customFormat="false" ht="12.75" hidden="false" customHeight="true" outlineLevel="0" collapsed="false">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customFormat="false" ht="12.75" hidden="false" customHeight="true" outlineLevel="0" collapsed="false">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customFormat="false" ht="12.75" hidden="false" customHeight="true" outlineLevel="0" collapsed="false">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customFormat="false" ht="12.75" hidden="false" customHeight="true" outlineLevel="0" collapsed="false">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customFormat="false" ht="12.75" hidden="false" customHeight="true" outlineLevel="0" collapsed="false">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customFormat="false" ht="12.75" hidden="false" customHeight="true" outlineLevel="0" collapsed="false">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customFormat="false" ht="12.75" hidden="false" customHeight="true" outlineLevel="0" collapsed="false">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customFormat="false" ht="12.75" hidden="false" customHeight="true" outlineLevel="0" collapsed="false">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customFormat="false" ht="12.75" hidden="false" customHeight="true" outlineLevel="0" collapsed="false">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customFormat="false" ht="12.75" hidden="false" customHeight="true" outlineLevel="0" collapsed="false">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customFormat="false" ht="12.75" hidden="false" customHeight="true" outlineLevel="0" collapsed="false">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customFormat="false" ht="12.75" hidden="false" customHeight="true" outlineLevel="0" collapsed="false">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customFormat="false" ht="12.75" hidden="false" customHeight="true" outlineLevel="0" collapsed="false">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customFormat="false" ht="12.75" hidden="false" customHeight="true" outlineLevel="0" collapsed="false">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customFormat="false" ht="12.75" hidden="false" customHeight="true" outlineLevel="0" collapsed="false">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customFormat="false" ht="12.75" hidden="false" customHeight="true" outlineLevel="0" collapsed="false">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customFormat="false" ht="12.75" hidden="false" customHeight="true" outlineLevel="0" collapsed="false">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customFormat="false" ht="12.75" hidden="false" customHeight="true" outlineLevel="0" collapsed="false">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customFormat="false" ht="12.75" hidden="false" customHeight="true" outlineLevel="0" collapsed="false">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customFormat="false" ht="12.75" hidden="false" customHeight="true" outlineLevel="0" collapsed="false">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customFormat="false" ht="12.75" hidden="false" customHeight="true" outlineLevel="0" collapsed="false">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customFormat="false" ht="12.75" hidden="false" customHeight="true" outlineLevel="0" collapsed="false">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customFormat="false" ht="12.75" hidden="false" customHeight="true" outlineLevel="0" collapsed="false">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customFormat="false" ht="12.75" hidden="false" customHeight="true" outlineLevel="0" collapsed="false">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customFormat="false" ht="12.75" hidden="false" customHeight="true" outlineLevel="0" collapsed="false">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customFormat="false" ht="12.75" hidden="false" customHeight="true" outlineLevel="0" collapsed="false">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customFormat="false" ht="12.75" hidden="false" customHeight="true" outlineLevel="0" collapsed="false">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customFormat="false" ht="12.75" hidden="false" customHeight="true" outlineLevel="0" collapsed="false">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customFormat="false" ht="12.75" hidden="false" customHeight="true" outlineLevel="0" collapsed="false">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customFormat="false" ht="12.75" hidden="false" customHeight="true" outlineLevel="0" collapsed="false">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customFormat="false" ht="12.75" hidden="false" customHeight="true" outlineLevel="0" collapsed="false">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customFormat="false" ht="12.75" hidden="false" customHeight="true" outlineLevel="0" collapsed="false">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customFormat="false" ht="12.75" hidden="false" customHeight="true" outlineLevel="0" collapsed="false">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customFormat="false" ht="12.75" hidden="false" customHeight="true" outlineLevel="0" collapsed="false">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customFormat="false" ht="12.75" hidden="false" customHeight="true" outlineLevel="0" collapsed="false">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customFormat="false" ht="12.75" hidden="false" customHeight="true" outlineLevel="0" collapsed="false">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customFormat="false" ht="12.75" hidden="false" customHeight="true" outlineLevel="0" collapsed="false">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customFormat="false" ht="12.75" hidden="false" customHeight="true" outlineLevel="0" collapsed="false">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customFormat="false" ht="12.75" hidden="false" customHeight="true" outlineLevel="0" collapsed="false">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customFormat="false" ht="12.75" hidden="false" customHeight="true" outlineLevel="0" collapsed="false">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customFormat="false" ht="12.75" hidden="false" customHeight="true" outlineLevel="0" collapsed="false">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customFormat="false" ht="12.75" hidden="false" customHeight="true" outlineLevel="0" collapsed="false">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customFormat="false" ht="12.75" hidden="false" customHeight="true" outlineLevel="0" collapsed="false">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customFormat="false" ht="12.75" hidden="false" customHeight="true" outlineLevel="0" collapsed="false">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customFormat="false" ht="12.75" hidden="false" customHeight="true" outlineLevel="0" collapsed="false">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customFormat="false" ht="12.75" hidden="false" customHeight="true" outlineLevel="0" collapsed="false">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customFormat="false" ht="12.75" hidden="false" customHeight="true" outlineLevel="0" collapsed="false">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customFormat="false" ht="12.75" hidden="false" customHeight="true" outlineLevel="0" collapsed="false">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customFormat="false" ht="12.75" hidden="false" customHeight="true" outlineLevel="0" collapsed="false">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customFormat="false" ht="12.75" hidden="false" customHeight="true" outlineLevel="0" collapsed="false">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customFormat="false" ht="12.75" hidden="false" customHeight="true" outlineLevel="0" collapsed="false">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customFormat="false" ht="12.75" hidden="false" customHeight="true" outlineLevel="0" collapsed="false">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customFormat="false" ht="12.75" hidden="false" customHeight="true" outlineLevel="0" collapsed="false">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customFormat="false" ht="12.75" hidden="false" customHeight="true" outlineLevel="0" collapsed="false">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customFormat="false" ht="12.75" hidden="false" customHeight="true" outlineLevel="0" collapsed="false">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customFormat="false" ht="12.75" hidden="false" customHeight="true" outlineLevel="0" collapsed="false">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customFormat="false" ht="12.75" hidden="false" customHeight="true" outlineLevel="0" collapsed="false">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customFormat="false" ht="12.75" hidden="false" customHeight="true" outlineLevel="0" collapsed="false">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customFormat="false" ht="12.75" hidden="false" customHeight="true" outlineLevel="0" collapsed="false">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customFormat="false" ht="12.75" hidden="false" customHeight="true" outlineLevel="0" collapsed="false">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customFormat="false" ht="12.75" hidden="false" customHeight="true" outlineLevel="0" collapsed="false">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customFormat="false" ht="12.75" hidden="false" customHeight="true" outlineLevel="0" collapsed="false">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customFormat="false" ht="12.75" hidden="false" customHeight="true" outlineLevel="0" collapsed="false">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customFormat="false" ht="12.75" hidden="false" customHeight="true" outlineLevel="0" collapsed="false">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customFormat="false" ht="12.75" hidden="false" customHeight="true" outlineLevel="0" collapsed="false">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customFormat="false" ht="12.75" hidden="false" customHeight="true" outlineLevel="0" collapsed="false">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customFormat="false" ht="12.75" hidden="false" customHeight="true" outlineLevel="0" collapsed="false">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customFormat="false" ht="12.75" hidden="false" customHeight="true" outlineLevel="0" collapsed="false">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customFormat="false" ht="12.75" hidden="false" customHeight="true" outlineLevel="0" collapsed="false">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customFormat="false" ht="12.75" hidden="false" customHeight="true" outlineLevel="0" collapsed="false">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customFormat="false" ht="12.75" hidden="false" customHeight="true" outlineLevel="0" collapsed="false">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customFormat="false" ht="12.75" hidden="false" customHeight="true" outlineLevel="0" collapsed="false">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customFormat="false" ht="12.75" hidden="false" customHeight="true" outlineLevel="0" collapsed="false">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customFormat="false" ht="12.75" hidden="false" customHeight="true" outlineLevel="0" collapsed="false">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customFormat="false" ht="12.75" hidden="false" customHeight="true" outlineLevel="0" collapsed="false">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customFormat="false" ht="12.75" hidden="false" customHeight="true" outlineLevel="0" collapsed="false">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customFormat="false" ht="12.75" hidden="false" customHeight="true" outlineLevel="0" collapsed="false">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customFormat="false" ht="12.75" hidden="false" customHeight="true" outlineLevel="0" collapsed="false">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customFormat="false" ht="12.75" hidden="false" customHeight="true" outlineLevel="0" collapsed="false">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customFormat="false" ht="12.75" hidden="false" customHeight="true" outlineLevel="0" collapsed="false">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customFormat="false" ht="12.75" hidden="false" customHeight="true" outlineLevel="0" collapsed="false">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customFormat="false" ht="12.75" hidden="false" customHeight="true" outlineLevel="0" collapsed="false">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customFormat="false" ht="12.75" hidden="false" customHeight="true" outlineLevel="0" collapsed="false">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customFormat="false" ht="12.75" hidden="false" customHeight="true" outlineLevel="0" collapsed="false">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customFormat="false" ht="12.75" hidden="false" customHeight="true" outlineLevel="0" collapsed="false">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customFormat="false" ht="12.75" hidden="false" customHeight="true" outlineLevel="0" collapsed="false">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customFormat="false" ht="12.75" hidden="false" customHeight="true" outlineLevel="0" collapsed="false">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customFormat="false" ht="12.75" hidden="false" customHeight="true" outlineLevel="0" collapsed="false">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customFormat="false" ht="12.75" hidden="false" customHeight="true" outlineLevel="0" collapsed="false">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customFormat="false" ht="12.75" hidden="false" customHeight="true" outlineLevel="0" collapsed="false">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customFormat="false" ht="12.75" hidden="false" customHeight="true" outlineLevel="0" collapsed="false">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customFormat="false" ht="12.75" hidden="false" customHeight="true" outlineLevel="0" collapsed="false">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customFormat="false" ht="12.75" hidden="false" customHeight="true" outlineLevel="0" collapsed="false">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customFormat="false" ht="12.75" hidden="false" customHeight="true" outlineLevel="0" collapsed="false">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customFormat="false" ht="12.75" hidden="false" customHeight="true" outlineLevel="0" collapsed="false">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customFormat="false" ht="12.75" hidden="false" customHeight="true" outlineLevel="0" collapsed="false">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customFormat="false" ht="12.75" hidden="false" customHeight="true" outlineLevel="0" collapsed="false">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customFormat="false" ht="12.75" hidden="false" customHeight="true" outlineLevel="0" collapsed="false">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customFormat="false" ht="12.75" hidden="false" customHeight="true" outlineLevel="0" collapsed="false">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customFormat="false" ht="12.75" hidden="false" customHeight="true" outlineLevel="0" collapsed="false">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customFormat="false" ht="12.75" hidden="false" customHeight="true" outlineLevel="0" collapsed="false">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customFormat="false" ht="12.75" hidden="false" customHeight="true" outlineLevel="0" collapsed="false">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customFormat="false" ht="12.75" hidden="false" customHeight="true" outlineLevel="0" collapsed="false">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customFormat="false" ht="12.75" hidden="false" customHeight="true" outlineLevel="0" collapsed="false">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customFormat="false" ht="12.75" hidden="false" customHeight="true" outlineLevel="0" collapsed="false">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customFormat="false" ht="12.75" hidden="false" customHeight="true" outlineLevel="0" collapsed="false">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customFormat="false" ht="12.75" hidden="false" customHeight="true" outlineLevel="0" collapsed="false">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customFormat="false" ht="12.75" hidden="false" customHeight="true" outlineLevel="0" collapsed="false">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customFormat="false" ht="12.75" hidden="false" customHeight="true" outlineLevel="0" collapsed="false">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customFormat="false" ht="12.75" hidden="false" customHeight="true" outlineLevel="0" collapsed="false">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customFormat="false" ht="12.75" hidden="false" customHeight="true" outlineLevel="0" collapsed="false">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customFormat="false" ht="12.75" hidden="false" customHeight="true" outlineLevel="0" collapsed="false">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customFormat="false" ht="12.75" hidden="false" customHeight="true" outlineLevel="0" collapsed="false">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customFormat="false" ht="12.75" hidden="false" customHeight="true" outlineLevel="0" collapsed="false">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customFormat="false" ht="12.75" hidden="false" customHeight="true" outlineLevel="0" collapsed="false">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customFormat="false" ht="12.75" hidden="false" customHeight="true" outlineLevel="0" collapsed="false">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customFormat="false" ht="12.75" hidden="false" customHeight="true" outlineLevel="0" collapsed="false">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customFormat="false" ht="12.75" hidden="false" customHeight="true" outlineLevel="0" collapsed="false">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customFormat="false" ht="12.75" hidden="false" customHeight="true" outlineLevel="0" collapsed="false">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customFormat="false" ht="12.75" hidden="false" customHeight="true" outlineLevel="0" collapsed="false">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customFormat="false" ht="12.75" hidden="false" customHeight="true" outlineLevel="0" collapsed="false">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customFormat="false" ht="12.75" hidden="false" customHeight="true" outlineLevel="0" collapsed="false">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customFormat="false" ht="12.75" hidden="false" customHeight="true" outlineLevel="0" collapsed="false">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customFormat="false" ht="12.75" hidden="false" customHeight="true" outlineLevel="0" collapsed="false">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customFormat="false" ht="12.75" hidden="false" customHeight="true" outlineLevel="0" collapsed="false">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customFormat="false" ht="12.75" hidden="false" customHeight="true" outlineLevel="0" collapsed="false">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customFormat="false" ht="12.75" hidden="false" customHeight="true" outlineLevel="0" collapsed="false">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customFormat="false" ht="12.75" hidden="false" customHeight="true" outlineLevel="0" collapsed="false">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customFormat="false" ht="12.75" hidden="false" customHeight="true" outlineLevel="0" collapsed="false">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customFormat="false" ht="12.75" hidden="false" customHeight="true" outlineLevel="0" collapsed="false">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customFormat="false" ht="12.75" hidden="false" customHeight="true" outlineLevel="0" collapsed="false">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customFormat="false" ht="12.75" hidden="false" customHeight="true" outlineLevel="0" collapsed="false">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customFormat="false" ht="12.75" hidden="false" customHeight="true" outlineLevel="0" collapsed="false">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customFormat="false" ht="12.75" hidden="false" customHeight="true" outlineLevel="0" collapsed="false">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customFormat="false" ht="12.75" hidden="false" customHeight="true" outlineLevel="0" collapsed="false">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customFormat="false" ht="12.75" hidden="false" customHeight="true" outlineLevel="0" collapsed="false">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customFormat="false" ht="12.75" hidden="false" customHeight="true" outlineLevel="0" collapsed="false">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customFormat="false" ht="12.75" hidden="false" customHeight="true" outlineLevel="0" collapsed="false">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customFormat="false" ht="12.75" hidden="false" customHeight="true" outlineLevel="0" collapsed="false">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customFormat="false" ht="12.75" hidden="false" customHeight="true" outlineLevel="0" collapsed="false">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customFormat="false" ht="12.75" hidden="false" customHeight="true" outlineLevel="0" collapsed="false">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customFormat="false" ht="12.75" hidden="false" customHeight="true" outlineLevel="0" collapsed="false">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customFormat="false" ht="12.75" hidden="false" customHeight="true" outlineLevel="0" collapsed="false">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18">
    <mergeCell ref="B7:G7"/>
    <mergeCell ref="Q7:V7"/>
    <mergeCell ref="A25:B25"/>
    <mergeCell ref="P25:Q25"/>
    <mergeCell ref="A26:B26"/>
    <mergeCell ref="P26:Q26"/>
    <mergeCell ref="A27:B27"/>
    <mergeCell ref="P27:Q27"/>
    <mergeCell ref="A28:B28"/>
    <mergeCell ref="P28:Q28"/>
    <mergeCell ref="C29:D29"/>
    <mergeCell ref="R29:S29"/>
    <mergeCell ref="A31:B31"/>
    <mergeCell ref="P31:Q31"/>
    <mergeCell ref="A32:B32"/>
    <mergeCell ref="P32:Q32"/>
    <mergeCell ref="A35:H39"/>
    <mergeCell ref="P35:W39"/>
  </mergeCells>
  <printOptions headings="false" gridLines="false" gridLinesSet="true" horizontalCentered="false" verticalCentered="false"/>
  <pageMargins left="0.25" right="0.25" top="0.75" bottom="0.75" header="0.511811023622047" footer="0.511811023622047"/>
  <pageSetup paperSize="1" scale="100" fitToWidth="0"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5429"/>
    <pageSetUpPr fitToPage="true"/>
  </sheetPr>
  <dimension ref="A1:Z10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4" activeCellId="0" sqref="B:C"/>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8.87"/>
    <col collapsed="false" customWidth="true" hidden="false" outlineLevel="0" max="4" min="4" style="1" width="17.02"/>
    <col collapsed="false" customWidth="true" hidden="false" outlineLevel="0" max="9" min="5" style="1" width="17.29"/>
    <col collapsed="false" customWidth="true" hidden="false" outlineLevel="0" max="10" min="10" style="1" width="16.2"/>
    <col collapsed="false" customWidth="true" hidden="false" outlineLevel="0" max="11" min="11" style="1" width="18.1"/>
    <col collapsed="false" customWidth="true" hidden="false" outlineLevel="0" max="13" min="12" style="1" width="17.29"/>
    <col collapsed="false" customWidth="true" hidden="false" outlineLevel="0" max="14" min="14" style="1" width="15.55"/>
    <col collapsed="false" customWidth="true" hidden="false" outlineLevel="0" max="15" min="15" style="1" width="11"/>
    <col collapsed="false" customWidth="true" hidden="false" outlineLevel="0" max="26" min="16" style="1" width="8.53"/>
  </cols>
  <sheetData>
    <row r="1" customFormat="false" ht="13.8" hidden="false" customHeight="false" outlineLevel="0" collapsed="false">
      <c r="A1" s="119" t="s">
        <v>113</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7"/>
      <c r="B2" s="7"/>
      <c r="C2" s="120" t="n">
        <v>1</v>
      </c>
      <c r="D2" s="120" t="n">
        <v>2</v>
      </c>
      <c r="E2" s="120" t="n">
        <v>3</v>
      </c>
      <c r="F2" s="120" t="n">
        <v>4</v>
      </c>
      <c r="G2" s="121" t="n">
        <v>5</v>
      </c>
      <c r="H2" s="121" t="n">
        <v>6</v>
      </c>
      <c r="I2" s="121" t="n">
        <v>7</v>
      </c>
      <c r="J2" s="121" t="n">
        <v>8</v>
      </c>
      <c r="L2" s="120" t="n">
        <v>9</v>
      </c>
      <c r="M2" s="120" t="n">
        <v>10</v>
      </c>
      <c r="N2" s="120" t="n">
        <v>11</v>
      </c>
      <c r="O2" s="120" t="n">
        <v>12</v>
      </c>
      <c r="P2" s="7"/>
      <c r="Q2" s="7"/>
      <c r="R2" s="7"/>
      <c r="S2" s="7"/>
      <c r="T2" s="7"/>
      <c r="U2" s="7"/>
      <c r="V2" s="7"/>
      <c r="W2" s="7"/>
      <c r="X2" s="7"/>
      <c r="Y2" s="7"/>
      <c r="Z2" s="7"/>
    </row>
    <row r="3" customFormat="false" ht="13.8" hidden="false" customHeight="false" outlineLevel="0" collapsed="false">
      <c r="A3" s="122"/>
      <c r="B3" s="123" t="s">
        <v>114</v>
      </c>
      <c r="C3" s="124" t="s">
        <v>115</v>
      </c>
      <c r="D3" s="124" t="s">
        <v>116</v>
      </c>
      <c r="E3" s="124" t="s">
        <v>117</v>
      </c>
      <c r="F3" s="124" t="s">
        <v>118</v>
      </c>
      <c r="K3" s="1" t="s">
        <v>119</v>
      </c>
      <c r="L3" s="124" t="s">
        <v>120</v>
      </c>
      <c r="M3" s="124" t="s">
        <v>121</v>
      </c>
      <c r="N3" s="124" t="s">
        <v>122</v>
      </c>
      <c r="O3" s="124" t="s">
        <v>123</v>
      </c>
      <c r="P3" s="7"/>
      <c r="Q3" s="7"/>
      <c r="R3" s="7"/>
      <c r="S3" s="7"/>
      <c r="T3" s="7"/>
      <c r="U3" s="7"/>
      <c r="V3" s="7"/>
      <c r="W3" s="7"/>
      <c r="X3" s="7"/>
      <c r="Y3" s="7"/>
      <c r="Z3" s="7"/>
    </row>
    <row r="4" customFormat="false" ht="14.9" hidden="false" customHeight="false" outlineLevel="0" collapsed="false">
      <c r="A4" s="125" t="s">
        <v>16</v>
      </c>
      <c r="B4" s="126" t="s">
        <v>124</v>
      </c>
      <c r="C4" s="127" t="s">
        <v>125</v>
      </c>
      <c r="D4" s="127" t="s">
        <v>126</v>
      </c>
      <c r="E4" s="127" t="s">
        <v>127</v>
      </c>
      <c r="F4" s="127" t="s">
        <v>128</v>
      </c>
      <c r="L4" s="115"/>
      <c r="M4" s="115"/>
      <c r="N4" s="115"/>
      <c r="O4" s="128"/>
      <c r="P4" s="7"/>
      <c r="Q4" s="7"/>
      <c r="R4" s="7"/>
      <c r="S4" s="7"/>
      <c r="T4" s="7"/>
      <c r="U4" s="7"/>
      <c r="V4" s="7"/>
      <c r="W4" s="7"/>
      <c r="X4" s="7"/>
      <c r="Y4" s="7"/>
      <c r="Z4" s="7"/>
    </row>
    <row r="5" customFormat="false" ht="13.8" hidden="false" customHeight="false" outlineLevel="0" collapsed="false">
      <c r="A5" s="121" t="s">
        <v>17</v>
      </c>
      <c r="B5" s="126" t="s">
        <v>129</v>
      </c>
      <c r="C5" s="127" t="s">
        <v>130</v>
      </c>
      <c r="D5" s="127" t="s">
        <v>131</v>
      </c>
      <c r="E5" s="127" t="s">
        <v>132</v>
      </c>
      <c r="F5" s="127" t="s">
        <v>133</v>
      </c>
      <c r="L5" s="115"/>
      <c r="M5" s="115"/>
      <c r="N5" s="115"/>
      <c r="O5" s="128"/>
      <c r="P5" s="7"/>
      <c r="Q5" s="7"/>
      <c r="R5" s="7"/>
      <c r="S5" s="7"/>
      <c r="T5" s="7"/>
      <c r="U5" s="7"/>
      <c r="V5" s="7"/>
      <c r="W5" s="7"/>
      <c r="X5" s="7"/>
      <c r="Y5" s="7"/>
      <c r="Z5" s="7"/>
    </row>
    <row r="6" customFormat="false" ht="13.8" hidden="false" customHeight="false" outlineLevel="0" collapsed="false">
      <c r="A6" s="121" t="s">
        <v>23</v>
      </c>
      <c r="B6" s="126" t="s">
        <v>134</v>
      </c>
      <c r="C6" s="127" t="s">
        <v>135</v>
      </c>
      <c r="D6" s="127" t="s">
        <v>136</v>
      </c>
      <c r="E6" s="127" t="s">
        <v>137</v>
      </c>
      <c r="F6" s="127" t="s">
        <v>138</v>
      </c>
      <c r="K6" s="1" t="s">
        <v>139</v>
      </c>
      <c r="L6" s="115"/>
      <c r="M6" s="115"/>
      <c r="N6" s="115"/>
      <c r="O6" s="128"/>
      <c r="P6" s="7"/>
      <c r="Q6" s="7"/>
      <c r="R6" s="7"/>
      <c r="S6" s="7"/>
      <c r="T6" s="7"/>
      <c r="U6" s="7"/>
      <c r="V6" s="7"/>
      <c r="W6" s="7"/>
      <c r="X6" s="7"/>
      <c r="Y6" s="7"/>
      <c r="Z6" s="7"/>
    </row>
    <row r="7" customFormat="false" ht="14.9" hidden="false" customHeight="false" outlineLevel="0" collapsed="false">
      <c r="A7" s="121" t="s">
        <v>24</v>
      </c>
      <c r="B7" s="126" t="s">
        <v>140</v>
      </c>
      <c r="C7" s="127" t="s">
        <v>141</v>
      </c>
      <c r="D7" s="127" t="s">
        <v>142</v>
      </c>
      <c r="E7" s="127" t="s">
        <v>143</v>
      </c>
      <c r="F7" s="127" t="s">
        <v>144</v>
      </c>
      <c r="K7" s="115" t="n">
        <f aca="false">3*96</f>
        <v>288</v>
      </c>
      <c r="L7" s="115"/>
      <c r="M7" s="115"/>
      <c r="N7" s="115"/>
      <c r="O7" s="128"/>
      <c r="P7" s="7"/>
      <c r="Q7" s="7"/>
      <c r="R7" s="7"/>
      <c r="S7" s="7"/>
      <c r="T7" s="7"/>
      <c r="U7" s="7"/>
      <c r="V7" s="7"/>
      <c r="W7" s="7"/>
      <c r="X7" s="7"/>
      <c r="Y7" s="7"/>
      <c r="Z7" s="7"/>
    </row>
    <row r="8" customFormat="false" ht="14.9" hidden="false" customHeight="false" outlineLevel="0" collapsed="false">
      <c r="A8" s="121" t="s">
        <v>25</v>
      </c>
      <c r="B8" s="126" t="s">
        <v>145</v>
      </c>
      <c r="C8" s="127" t="s">
        <v>146</v>
      </c>
      <c r="D8" s="127" t="s">
        <v>147</v>
      </c>
      <c r="E8" s="127" t="s">
        <v>148</v>
      </c>
      <c r="F8" s="127" t="s">
        <v>149</v>
      </c>
      <c r="K8" s="128" t="n">
        <f aca="false">4*8</f>
        <v>32</v>
      </c>
      <c r="L8" s="115"/>
      <c r="M8" s="115"/>
      <c r="N8" s="115"/>
      <c r="O8" s="115"/>
      <c r="P8" s="7"/>
      <c r="Q8" s="7"/>
      <c r="R8" s="7"/>
      <c r="S8" s="7"/>
      <c r="T8" s="7"/>
      <c r="U8" s="7"/>
      <c r="V8" s="7"/>
      <c r="W8" s="7"/>
      <c r="X8" s="7"/>
      <c r="Y8" s="7"/>
      <c r="Z8" s="7"/>
    </row>
    <row r="9" customFormat="false" ht="14.9" hidden="false" customHeight="false" outlineLevel="0" collapsed="false">
      <c r="A9" s="121" t="s">
        <v>26</v>
      </c>
      <c r="B9" s="126" t="s">
        <v>150</v>
      </c>
      <c r="C9" s="127" t="s">
        <v>151</v>
      </c>
      <c r="D9" s="127" t="s">
        <v>152</v>
      </c>
      <c r="E9" s="127" t="s">
        <v>153</v>
      </c>
      <c r="F9" s="127" t="s">
        <v>154</v>
      </c>
      <c r="K9" s="128" t="n">
        <f aca="false">SUM(K7:K8)</f>
        <v>320</v>
      </c>
      <c r="L9" s="115"/>
      <c r="M9" s="115"/>
      <c r="N9" s="115"/>
      <c r="O9" s="128"/>
      <c r="P9" s="7"/>
      <c r="Q9" s="7"/>
      <c r="R9" s="7"/>
      <c r="S9" s="7"/>
      <c r="T9" s="7"/>
      <c r="U9" s="7"/>
      <c r="V9" s="7"/>
      <c r="W9" s="7"/>
      <c r="X9" s="7"/>
      <c r="Y9" s="7"/>
      <c r="Z9" s="7"/>
    </row>
    <row r="10" customFormat="false" ht="13.8" hidden="false" customHeight="false" outlineLevel="0" collapsed="false">
      <c r="A10" s="121" t="s">
        <v>27</v>
      </c>
      <c r="B10" s="126" t="s">
        <v>155</v>
      </c>
      <c r="C10" s="127" t="s">
        <v>156</v>
      </c>
      <c r="D10" s="127" t="s">
        <v>157</v>
      </c>
      <c r="E10" s="127" t="s">
        <v>158</v>
      </c>
      <c r="F10" s="127" t="s">
        <v>159</v>
      </c>
      <c r="L10" s="115"/>
      <c r="M10" s="115"/>
      <c r="N10" s="115"/>
      <c r="O10" s="128"/>
      <c r="P10" s="7"/>
      <c r="Q10" s="7"/>
      <c r="R10" s="7"/>
      <c r="S10" s="7"/>
      <c r="T10" s="7"/>
      <c r="U10" s="7"/>
      <c r="V10" s="7"/>
      <c r="W10" s="7"/>
      <c r="X10" s="7"/>
      <c r="Y10" s="7"/>
      <c r="Z10" s="7"/>
    </row>
    <row r="11" customFormat="false" ht="13.8" hidden="false" customHeight="false" outlineLevel="0" collapsed="false">
      <c r="A11" s="121" t="s">
        <v>28</v>
      </c>
      <c r="B11" s="126" t="s">
        <v>160</v>
      </c>
      <c r="C11" s="127" t="s">
        <v>161</v>
      </c>
      <c r="D11" s="127" t="s">
        <v>162</v>
      </c>
      <c r="E11" s="127" t="s">
        <v>163</v>
      </c>
      <c r="F11" s="127" t="s">
        <v>164</v>
      </c>
      <c r="L11" s="115"/>
      <c r="M11" s="115"/>
      <c r="N11" s="115"/>
      <c r="O11" s="115"/>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4.9"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4.9"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4.9"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N69 M4:O11 K7:K9">
    <cfRule type="colorScale" priority="2">
      <colorScale>
        <cfvo type="min" val="0"/>
        <cfvo type="percentile" val="50"/>
        <cfvo type="max" val="0"/>
        <color rgb="FF63BE7B"/>
        <color rgb="FFFFEB84"/>
        <color rgb="FFF8696B"/>
      </colorScale>
    </cfRule>
  </conditionalFormatting>
  <conditionalFormatting sqref="C63:N70">
    <cfRule type="colorScale" priority="3">
      <colorScale>
        <cfvo type="min" val="0"/>
        <cfvo type="percentile" val="50"/>
        <cfvo type="max" val="0"/>
        <color rgb="FF63BE7B"/>
        <color rgb="FFFFEB84"/>
        <color rgb="FFF8696B"/>
      </colorScale>
    </cfRule>
  </conditionalFormatting>
  <conditionalFormatting sqref="N82">
    <cfRule type="colorScale" priority="4">
      <colorScale>
        <cfvo type="min" val="0"/>
        <cfvo type="percentile" val="50"/>
        <cfvo type="max" val="0"/>
        <color rgb="FF63BE7B"/>
        <color rgb="FFFFEB84"/>
        <color rgb="FFF8696B"/>
      </colorScale>
    </cfRule>
  </conditionalFormatting>
  <conditionalFormatting sqref="C76:N83">
    <cfRule type="colorScale" priority="5">
      <colorScale>
        <cfvo type="min" val="0"/>
        <cfvo type="percentile" val="50"/>
        <cfvo type="max" val="0"/>
        <color rgb="FF63BE7B"/>
        <color rgb="FFFFEB84"/>
        <color rgb="FFF8696B"/>
      </colorScale>
    </cfRule>
  </conditionalFormatting>
  <conditionalFormatting sqref="N56">
    <cfRule type="colorScale" priority="6">
      <colorScale>
        <cfvo type="min" val="0"/>
        <cfvo type="percentile" val="50"/>
        <cfvo type="max" val="0"/>
        <color rgb="FF63BE7B"/>
        <color rgb="FFFFEB84"/>
        <color rgb="FFF8696B"/>
      </colorScale>
    </cfRule>
  </conditionalFormatting>
  <conditionalFormatting sqref="N50:N57">
    <cfRule type="colorScale" priority="7">
      <colorScale>
        <cfvo type="min" val="0"/>
        <cfvo type="percentile" val="50"/>
        <cfvo type="max" val="0"/>
        <color rgb="FF63BE7B"/>
        <color rgb="FFFFEB84"/>
        <color rgb="FFF8696B"/>
      </colorScale>
    </cfRule>
  </conditionalFormatting>
  <conditionalFormatting sqref="N44">
    <cfRule type="colorScale" priority="8">
      <colorScale>
        <cfvo type="min" val="0"/>
        <cfvo type="percentile" val="50"/>
        <cfvo type="max" val="0"/>
        <color rgb="FF63BE7B"/>
        <color rgb="FFFFEB84"/>
        <color rgb="FFF8696B"/>
      </colorScale>
    </cfRule>
  </conditionalFormatting>
  <conditionalFormatting sqref="N38:N45">
    <cfRule type="colorScale" priority="9">
      <colorScale>
        <cfvo type="min" val="0"/>
        <cfvo type="percentile" val="50"/>
        <cfvo type="max" val="0"/>
        <color rgb="FF63BE7B"/>
        <color rgb="FFFFEB84"/>
        <color rgb="FFF8696B"/>
      </colorScale>
    </cfRule>
  </conditionalFormatting>
  <conditionalFormatting sqref="A23:A30">
    <cfRule type="colorScale" priority="10">
      <colorScale>
        <cfvo type="min" val="0"/>
        <cfvo type="percentile" val="50"/>
        <cfvo type="max" val="0"/>
        <color rgb="FF63BE7B"/>
        <color rgb="FFFFEB84"/>
        <color rgb="FFF8696B"/>
      </colorScale>
    </cfRule>
  </conditionalFormatting>
  <conditionalFormatting sqref="A14:A21">
    <cfRule type="colorScale" priority="11">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819E"/>
    <pageSetUpPr fitToPage="true"/>
  </sheetPr>
  <dimension ref="A1:Z1013"/>
  <sheetViews>
    <sheetView showFormulas="false" showGridLines="true" showRowColHeaders="true" showZeros="true" rightToLeft="false" tabSelected="false" showOutlineSymbols="true" defaultGridColor="true" view="normal" topLeftCell="G1" colorId="64" zoomScale="80" zoomScaleNormal="80" zoomScalePageLayoutView="100" workbookViewId="0">
      <selection pane="topLeft" activeCell="J88" activeCellId="1" sqref="B:C J88"/>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7.29"/>
    <col collapsed="false" customWidth="true" hidden="false" outlineLevel="0" max="4" min="4" style="1" width="16.2"/>
    <col collapsed="false" customWidth="true" hidden="false" outlineLevel="0" max="9" min="5" style="1" width="17.29"/>
    <col collapsed="false" customWidth="true" hidden="false" outlineLevel="0" max="10" min="10" style="1" width="16.2"/>
    <col collapsed="false" customWidth="true" hidden="false" outlineLevel="0" max="11" min="11" style="1" width="18.1"/>
    <col collapsed="false" customWidth="true" hidden="false" outlineLevel="0" max="13" min="12" style="1" width="17.29"/>
    <col collapsed="false" customWidth="true" hidden="false" outlineLevel="0" max="14" min="14" style="1" width="15.55"/>
    <col collapsed="false" customWidth="true" hidden="false" outlineLevel="0" max="15" min="15" style="1" width="11"/>
    <col collapsed="false" customWidth="true" hidden="false" outlineLevel="0" max="26" min="16" style="1" width="8.53"/>
  </cols>
  <sheetData>
    <row r="1" customFormat="false" ht="13.8" hidden="false" customHeight="false" outlineLevel="0" collapsed="false">
      <c r="A1" s="155" t="s">
        <v>285</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7"/>
      <c r="B2" s="7"/>
      <c r="C2" s="120" t="n">
        <v>1</v>
      </c>
      <c r="D2" s="120" t="n">
        <v>2</v>
      </c>
      <c r="E2" s="120" t="n">
        <v>3</v>
      </c>
      <c r="F2" s="120" t="n">
        <v>4</v>
      </c>
      <c r="G2" s="120" t="n">
        <v>5</v>
      </c>
      <c r="H2" s="120" t="n">
        <v>6</v>
      </c>
      <c r="I2" s="120" t="n">
        <v>7</v>
      </c>
      <c r="J2" s="120" t="n">
        <v>8</v>
      </c>
      <c r="L2" s="120" t="n">
        <v>9</v>
      </c>
      <c r="M2" s="120" t="n">
        <v>10</v>
      </c>
      <c r="N2" s="120" t="n">
        <v>11</v>
      </c>
      <c r="O2" s="120" t="n">
        <v>12</v>
      </c>
      <c r="P2" s="7"/>
      <c r="Q2" s="7"/>
      <c r="R2" s="7"/>
      <c r="S2" s="7"/>
      <c r="T2" s="7"/>
      <c r="U2" s="7"/>
      <c r="V2" s="7"/>
      <c r="W2" s="7"/>
      <c r="X2" s="7"/>
      <c r="Y2" s="7"/>
      <c r="Z2" s="7"/>
    </row>
    <row r="3" customFormat="false" ht="13.8" hidden="false" customHeight="false" outlineLevel="0" collapsed="false">
      <c r="A3" s="122"/>
      <c r="B3" s="123" t="s">
        <v>114</v>
      </c>
      <c r="C3" s="124" t="s">
        <v>120</v>
      </c>
      <c r="D3" s="124" t="s">
        <v>121</v>
      </c>
      <c r="E3" s="124" t="s">
        <v>122</v>
      </c>
      <c r="F3" s="124" t="s">
        <v>123</v>
      </c>
      <c r="G3" s="124" t="s">
        <v>115</v>
      </c>
      <c r="H3" s="124" t="s">
        <v>116</v>
      </c>
      <c r="I3" s="124" t="s">
        <v>117</v>
      </c>
      <c r="J3" s="124" t="s">
        <v>118</v>
      </c>
      <c r="K3" s="1" t="s">
        <v>119</v>
      </c>
      <c r="L3" s="124" t="s">
        <v>120</v>
      </c>
      <c r="M3" s="124" t="s">
        <v>121</v>
      </c>
      <c r="N3" s="124" t="s">
        <v>122</v>
      </c>
      <c r="O3" s="124" t="s">
        <v>123</v>
      </c>
      <c r="P3" s="7"/>
      <c r="Q3" s="7"/>
      <c r="R3" s="7"/>
      <c r="S3" s="7"/>
      <c r="T3" s="7"/>
      <c r="U3" s="7"/>
      <c r="V3" s="7"/>
      <c r="W3" s="7"/>
      <c r="X3" s="7"/>
      <c r="Y3" s="7"/>
      <c r="Z3" s="7"/>
    </row>
    <row r="4" customFormat="false" ht="14.9" hidden="false" customHeight="false" outlineLevel="0" collapsed="false">
      <c r="A4" s="125" t="s">
        <v>16</v>
      </c>
      <c r="B4" s="124" t="s">
        <v>286</v>
      </c>
      <c r="C4" s="132" t="s">
        <v>287</v>
      </c>
      <c r="D4" s="115" t="s">
        <v>288</v>
      </c>
      <c r="E4" s="154" t="s">
        <v>289</v>
      </c>
      <c r="F4" s="128" t="s">
        <v>290</v>
      </c>
      <c r="G4" s="115" t="s">
        <v>291</v>
      </c>
      <c r="H4" s="115" t="s">
        <v>292</v>
      </c>
      <c r="I4" s="115" t="s">
        <v>293</v>
      </c>
      <c r="J4" s="115" t="s">
        <v>294</v>
      </c>
      <c r="K4" s="126" t="s">
        <v>124</v>
      </c>
      <c r="L4" s="115" t="s">
        <v>295</v>
      </c>
      <c r="M4" s="115" t="s">
        <v>296</v>
      </c>
      <c r="N4" s="115" t="s">
        <v>297</v>
      </c>
      <c r="O4" s="128" t="s">
        <v>298</v>
      </c>
      <c r="P4" s="7"/>
      <c r="Q4" s="7"/>
      <c r="R4" s="7"/>
      <c r="S4" s="7"/>
      <c r="T4" s="7"/>
      <c r="U4" s="7"/>
      <c r="V4" s="7"/>
      <c r="W4" s="7"/>
      <c r="X4" s="7"/>
      <c r="Y4" s="7"/>
      <c r="Z4" s="7"/>
    </row>
    <row r="5" customFormat="false" ht="14.9" hidden="false" customHeight="false" outlineLevel="0" collapsed="false">
      <c r="A5" s="121" t="s">
        <v>17</v>
      </c>
      <c r="B5" s="124" t="s">
        <v>299</v>
      </c>
      <c r="C5" s="132" t="s">
        <v>300</v>
      </c>
      <c r="D5" s="115" t="s">
        <v>301</v>
      </c>
      <c r="E5" s="115" t="s">
        <v>302</v>
      </c>
      <c r="F5" s="115" t="s">
        <v>303</v>
      </c>
      <c r="G5" s="115" t="s">
        <v>304</v>
      </c>
      <c r="H5" s="115" t="s">
        <v>305</v>
      </c>
      <c r="I5" s="115" t="s">
        <v>306</v>
      </c>
      <c r="J5" s="115" t="s">
        <v>307</v>
      </c>
      <c r="K5" s="126" t="s">
        <v>129</v>
      </c>
      <c r="L5" s="115" t="s">
        <v>308</v>
      </c>
      <c r="M5" s="115" t="s">
        <v>309</v>
      </c>
      <c r="N5" s="115" t="s">
        <v>310</v>
      </c>
      <c r="O5" s="128" t="s">
        <v>311</v>
      </c>
      <c r="P5" s="7"/>
      <c r="Q5" s="7"/>
      <c r="R5" s="7"/>
      <c r="S5" s="7"/>
      <c r="T5" s="7"/>
      <c r="U5" s="7"/>
      <c r="V5" s="7"/>
      <c r="W5" s="7"/>
      <c r="X5" s="7"/>
      <c r="Y5" s="7"/>
      <c r="Z5" s="7"/>
    </row>
    <row r="6" customFormat="false" ht="14.9" hidden="false" customHeight="false" outlineLevel="0" collapsed="false">
      <c r="A6" s="121" t="s">
        <v>23</v>
      </c>
      <c r="B6" s="124" t="s">
        <v>312</v>
      </c>
      <c r="C6" s="132" t="s">
        <v>313</v>
      </c>
      <c r="D6" s="115" t="s">
        <v>314</v>
      </c>
      <c r="E6" s="115" t="s">
        <v>315</v>
      </c>
      <c r="F6" s="115" t="s">
        <v>316</v>
      </c>
      <c r="G6" s="115" t="s">
        <v>317</v>
      </c>
      <c r="H6" s="115" t="s">
        <v>318</v>
      </c>
      <c r="I6" s="115" t="s">
        <v>319</v>
      </c>
      <c r="J6" s="115" t="s">
        <v>320</v>
      </c>
      <c r="K6" s="126" t="s">
        <v>134</v>
      </c>
      <c r="L6" s="115" t="s">
        <v>321</v>
      </c>
      <c r="M6" s="115" t="s">
        <v>322</v>
      </c>
      <c r="N6" s="115" t="s">
        <v>323</v>
      </c>
      <c r="O6" s="128" t="s">
        <v>324</v>
      </c>
      <c r="P6" s="7"/>
      <c r="Q6" s="7"/>
      <c r="R6" s="7"/>
      <c r="S6" s="7"/>
      <c r="T6" s="7"/>
      <c r="U6" s="7"/>
      <c r="V6" s="7"/>
      <c r="W6" s="7"/>
      <c r="X6" s="7"/>
      <c r="Y6" s="7"/>
      <c r="Z6" s="7"/>
    </row>
    <row r="7" customFormat="false" ht="14.9" hidden="false" customHeight="false" outlineLevel="0" collapsed="false">
      <c r="A7" s="121" t="s">
        <v>24</v>
      </c>
      <c r="B7" s="124" t="s">
        <v>325</v>
      </c>
      <c r="C7" s="133" t="s">
        <v>326</v>
      </c>
      <c r="D7" s="115" t="s">
        <v>327</v>
      </c>
      <c r="E7" s="115" t="s">
        <v>328</v>
      </c>
      <c r="F7" s="115" t="s">
        <v>329</v>
      </c>
      <c r="G7" s="115" t="s">
        <v>330</v>
      </c>
      <c r="H7" s="115" t="s">
        <v>331</v>
      </c>
      <c r="I7" s="115" t="s">
        <v>332</v>
      </c>
      <c r="J7" s="115" t="s">
        <v>333</v>
      </c>
      <c r="K7" s="126" t="s">
        <v>140</v>
      </c>
      <c r="L7" s="115" t="s">
        <v>334</v>
      </c>
      <c r="M7" s="115" t="s">
        <v>335</v>
      </c>
      <c r="N7" s="115" t="s">
        <v>336</v>
      </c>
      <c r="O7" s="128" t="s">
        <v>337</v>
      </c>
      <c r="P7" s="7"/>
      <c r="Q7" s="7"/>
      <c r="R7" s="7"/>
      <c r="S7" s="7"/>
      <c r="T7" s="7"/>
      <c r="U7" s="7"/>
      <c r="V7" s="7"/>
      <c r="W7" s="7"/>
      <c r="X7" s="7"/>
      <c r="Y7" s="7"/>
      <c r="Z7" s="7"/>
    </row>
    <row r="8" customFormat="false" ht="14.9" hidden="false" customHeight="false" outlineLevel="0" collapsed="false">
      <c r="A8" s="121" t="s">
        <v>25</v>
      </c>
      <c r="B8" s="124" t="s">
        <v>338</v>
      </c>
      <c r="C8" s="128" t="s">
        <v>339</v>
      </c>
      <c r="D8" s="128" t="s">
        <v>340</v>
      </c>
      <c r="E8" s="128" t="s">
        <v>341</v>
      </c>
      <c r="F8" s="128" t="s">
        <v>342</v>
      </c>
      <c r="G8" s="115" t="s">
        <v>343</v>
      </c>
      <c r="H8" s="115" t="s">
        <v>344</v>
      </c>
      <c r="I8" s="115" t="s">
        <v>345</v>
      </c>
      <c r="J8" s="115" t="s">
        <v>346</v>
      </c>
      <c r="K8" s="126" t="s">
        <v>145</v>
      </c>
      <c r="L8" s="115" t="s">
        <v>347</v>
      </c>
      <c r="M8" s="115" t="s">
        <v>348</v>
      </c>
      <c r="N8" s="115" t="s">
        <v>349</v>
      </c>
      <c r="O8" s="115" t="s">
        <v>350</v>
      </c>
      <c r="P8" s="7"/>
      <c r="Q8" s="7"/>
      <c r="R8" s="7"/>
      <c r="S8" s="7"/>
      <c r="T8" s="7"/>
      <c r="U8" s="7"/>
      <c r="V8" s="7"/>
      <c r="W8" s="7"/>
      <c r="X8" s="7"/>
      <c r="Y8" s="7"/>
      <c r="Z8" s="7"/>
    </row>
    <row r="9" customFormat="false" ht="14.9" hidden="false" customHeight="false" outlineLevel="0" collapsed="false">
      <c r="A9" s="121" t="s">
        <v>26</v>
      </c>
      <c r="B9" s="124" t="s">
        <v>351</v>
      </c>
      <c r="C9" s="128" t="s">
        <v>352</v>
      </c>
      <c r="D9" s="128" t="s">
        <v>353</v>
      </c>
      <c r="E9" s="128" t="s">
        <v>354</v>
      </c>
      <c r="F9" s="128" t="s">
        <v>355</v>
      </c>
      <c r="G9" s="115" t="s">
        <v>356</v>
      </c>
      <c r="H9" s="115" t="s">
        <v>357</v>
      </c>
      <c r="I9" s="115" t="s">
        <v>358</v>
      </c>
      <c r="J9" s="115" t="s">
        <v>359</v>
      </c>
      <c r="K9" s="126" t="s">
        <v>150</v>
      </c>
      <c r="L9" s="115" t="s">
        <v>360</v>
      </c>
      <c r="M9" s="115" t="s">
        <v>361</v>
      </c>
      <c r="N9" s="115" t="s">
        <v>362</v>
      </c>
      <c r="O9" s="128" t="s">
        <v>363</v>
      </c>
      <c r="P9" s="7"/>
      <c r="Q9" s="7"/>
      <c r="R9" s="7"/>
      <c r="S9" s="7"/>
      <c r="T9" s="7"/>
      <c r="U9" s="7"/>
      <c r="V9" s="7"/>
      <c r="W9" s="7"/>
      <c r="X9" s="7"/>
      <c r="Y9" s="7"/>
      <c r="Z9" s="7"/>
    </row>
    <row r="10" customFormat="false" ht="14.9" hidden="false" customHeight="false" outlineLevel="0" collapsed="false">
      <c r="A10" s="121" t="s">
        <v>27</v>
      </c>
      <c r="B10" s="124" t="s">
        <v>364</v>
      </c>
      <c r="C10" s="128" t="s">
        <v>365</v>
      </c>
      <c r="D10" s="128" t="s">
        <v>366</v>
      </c>
      <c r="E10" s="128" t="s">
        <v>367</v>
      </c>
      <c r="F10" s="128" t="s">
        <v>368</v>
      </c>
      <c r="G10" s="115" t="s">
        <v>369</v>
      </c>
      <c r="H10" s="115" t="s">
        <v>370</v>
      </c>
      <c r="I10" s="115" t="s">
        <v>371</v>
      </c>
      <c r="J10" s="115" t="s">
        <v>372</v>
      </c>
      <c r="K10" s="126" t="s">
        <v>155</v>
      </c>
      <c r="L10" s="115" t="s">
        <v>373</v>
      </c>
      <c r="M10" s="115" t="s">
        <v>374</v>
      </c>
      <c r="N10" s="115" t="s">
        <v>375</v>
      </c>
      <c r="O10" s="128" t="s">
        <v>376</v>
      </c>
      <c r="P10" s="7"/>
      <c r="Q10" s="7"/>
      <c r="R10" s="7"/>
      <c r="S10" s="7"/>
      <c r="T10" s="7"/>
      <c r="U10" s="7"/>
      <c r="V10" s="7"/>
      <c r="W10" s="7"/>
      <c r="X10" s="7"/>
      <c r="Y10" s="7"/>
      <c r="Z10" s="7"/>
    </row>
    <row r="11" customFormat="false" ht="14.9" hidden="false" customHeight="false" outlineLevel="0" collapsed="false">
      <c r="A11" s="121" t="s">
        <v>28</v>
      </c>
      <c r="B11" s="124" t="s">
        <v>377</v>
      </c>
      <c r="C11" s="128" t="s">
        <v>378</v>
      </c>
      <c r="D11" s="128" t="s">
        <v>379</v>
      </c>
      <c r="E11" s="128" t="s">
        <v>380</v>
      </c>
      <c r="F11" s="115" t="s">
        <v>381</v>
      </c>
      <c r="G11" s="115" t="s">
        <v>382</v>
      </c>
      <c r="H11" s="115" t="s">
        <v>383</v>
      </c>
      <c r="I11" s="115" t="s">
        <v>384</v>
      </c>
      <c r="J11" s="115" t="s">
        <v>385</v>
      </c>
      <c r="K11" s="126" t="s">
        <v>160</v>
      </c>
      <c r="L11" s="115" t="s">
        <v>386</v>
      </c>
      <c r="M11" s="115" t="s">
        <v>387</v>
      </c>
      <c r="N11" s="115" t="s">
        <v>388</v>
      </c>
      <c r="O11" s="115" t="s">
        <v>389</v>
      </c>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4.9"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4.9"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4.9"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C63:N70 C4:J11 M4:O11 C76:N83 N50:N57 N38:N45 A23:A30 A14:A21">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F9000"/>
    <pageSetUpPr fitToPage="true"/>
  </sheetPr>
  <dimension ref="A1:Z101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3" activeCellId="1" sqref="B:C K3"/>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7.29"/>
    <col collapsed="false" customWidth="true" hidden="false" outlineLevel="0" max="4" min="4" style="1" width="16.2"/>
    <col collapsed="false" customWidth="true" hidden="false" outlineLevel="0" max="9" min="5" style="1" width="17.29"/>
    <col collapsed="false" customWidth="true" hidden="false" outlineLevel="0" max="10" min="10" style="1" width="16.2"/>
    <col collapsed="false" customWidth="true" hidden="false" outlineLevel="0" max="11" min="11" style="1" width="16.05"/>
    <col collapsed="false" customWidth="true" hidden="false" outlineLevel="0" max="13" min="12" style="1" width="17.29"/>
    <col collapsed="false" customWidth="true" hidden="false" outlineLevel="0" max="14" min="14" style="1" width="12.03"/>
    <col collapsed="false" customWidth="true" hidden="false" outlineLevel="0" max="26" min="15" style="1" width="8.53"/>
  </cols>
  <sheetData>
    <row r="1" customFormat="false" ht="13.8" hidden="false" customHeight="false" outlineLevel="0" collapsed="false">
      <c r="A1" s="156" t="s">
        <v>390</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7"/>
      <c r="B2" s="7"/>
      <c r="C2" s="120" t="n">
        <v>1</v>
      </c>
      <c r="D2" s="120" t="n">
        <v>2</v>
      </c>
      <c r="E2" s="120" t="n">
        <v>3</v>
      </c>
      <c r="F2" s="120" t="n">
        <v>4</v>
      </c>
      <c r="G2" s="120" t="n">
        <v>5</v>
      </c>
      <c r="H2" s="120" t="n">
        <v>6</v>
      </c>
      <c r="I2" s="120" t="n">
        <v>7</v>
      </c>
      <c r="J2" s="120" t="n">
        <v>8</v>
      </c>
      <c r="K2" s="120" t="n">
        <v>9</v>
      </c>
      <c r="L2" s="120" t="n">
        <v>10</v>
      </c>
      <c r="M2" s="120" t="n">
        <v>11</v>
      </c>
      <c r="N2" s="120" t="n">
        <v>12</v>
      </c>
      <c r="O2" s="7"/>
      <c r="P2" s="7"/>
      <c r="Q2" s="7"/>
      <c r="R2" s="7"/>
      <c r="S2" s="7"/>
      <c r="T2" s="7"/>
      <c r="U2" s="7"/>
      <c r="V2" s="7"/>
      <c r="W2" s="7"/>
      <c r="X2" s="7"/>
      <c r="Y2" s="7"/>
      <c r="Z2" s="7"/>
    </row>
    <row r="3" customFormat="false" ht="13.8" hidden="false" customHeight="false" outlineLevel="0" collapsed="false">
      <c r="A3" s="122"/>
      <c r="B3" s="123" t="s">
        <v>114</v>
      </c>
      <c r="C3" s="126" t="s">
        <v>391</v>
      </c>
      <c r="D3" s="126" t="s">
        <v>392</v>
      </c>
      <c r="E3" s="126" t="s">
        <v>393</v>
      </c>
      <c r="F3" s="126" t="s">
        <v>394</v>
      </c>
      <c r="G3" s="126" t="s">
        <v>395</v>
      </c>
      <c r="H3" s="126" t="s">
        <v>396</v>
      </c>
      <c r="I3" s="126" t="s">
        <v>397</v>
      </c>
      <c r="J3" s="126" t="s">
        <v>398</v>
      </c>
      <c r="K3" s="124" t="s">
        <v>399</v>
      </c>
      <c r="L3" s="124" t="s">
        <v>400</v>
      </c>
      <c r="M3" s="124" t="s">
        <v>401</v>
      </c>
      <c r="N3" s="124" t="s">
        <v>402</v>
      </c>
      <c r="O3" s="7"/>
      <c r="P3" s="7"/>
      <c r="Q3" s="7"/>
      <c r="R3" s="7"/>
      <c r="S3" s="7"/>
      <c r="T3" s="7"/>
      <c r="U3" s="7"/>
      <c r="V3" s="7"/>
      <c r="W3" s="7"/>
      <c r="X3" s="7"/>
      <c r="Y3" s="7"/>
      <c r="Z3" s="7"/>
    </row>
    <row r="4" customFormat="false" ht="14.9" hidden="false" customHeight="false" outlineLevel="0" collapsed="false">
      <c r="A4" s="125" t="s">
        <v>16</v>
      </c>
      <c r="B4" s="124" t="s">
        <v>286</v>
      </c>
      <c r="C4" s="132" t="s">
        <v>403</v>
      </c>
      <c r="D4" s="115" t="s">
        <v>404</v>
      </c>
      <c r="E4" s="154" t="s">
        <v>405</v>
      </c>
      <c r="F4" s="128" t="s">
        <v>406</v>
      </c>
      <c r="G4" s="115" t="s">
        <v>407</v>
      </c>
      <c r="H4" s="115" t="s">
        <v>408</v>
      </c>
      <c r="I4" s="115" t="s">
        <v>409</v>
      </c>
      <c r="J4" s="115" t="s">
        <v>410</v>
      </c>
      <c r="K4" s="115" t="s">
        <v>411</v>
      </c>
      <c r="L4" s="115" t="s">
        <v>412</v>
      </c>
      <c r="M4" s="115" t="s">
        <v>413</v>
      </c>
      <c r="N4" s="128" t="s">
        <v>414</v>
      </c>
      <c r="O4" s="157"/>
      <c r="P4" s="7"/>
      <c r="Q4" s="7"/>
      <c r="R4" s="7"/>
      <c r="S4" s="7"/>
      <c r="T4" s="7"/>
      <c r="U4" s="7"/>
      <c r="V4" s="7"/>
      <c r="W4" s="7"/>
      <c r="X4" s="7"/>
      <c r="Y4" s="7"/>
      <c r="Z4" s="7"/>
    </row>
    <row r="5" customFormat="false" ht="14.9" hidden="false" customHeight="false" outlineLevel="0" collapsed="false">
      <c r="A5" s="121" t="s">
        <v>17</v>
      </c>
      <c r="B5" s="124" t="s">
        <v>299</v>
      </c>
      <c r="C5" s="132" t="s">
        <v>415</v>
      </c>
      <c r="D5" s="115" t="s">
        <v>416</v>
      </c>
      <c r="E5" s="115" t="s">
        <v>417</v>
      </c>
      <c r="F5" s="115" t="s">
        <v>418</v>
      </c>
      <c r="G5" s="115" t="s">
        <v>419</v>
      </c>
      <c r="H5" s="115" t="s">
        <v>420</v>
      </c>
      <c r="I5" s="115" t="s">
        <v>421</v>
      </c>
      <c r="J5" s="115" t="s">
        <v>422</v>
      </c>
      <c r="K5" s="115" t="s">
        <v>423</v>
      </c>
      <c r="L5" s="115" t="s">
        <v>424</v>
      </c>
      <c r="M5" s="115" t="s">
        <v>425</v>
      </c>
      <c r="N5" s="128" t="s">
        <v>426</v>
      </c>
      <c r="O5" s="7"/>
      <c r="P5" s="7"/>
      <c r="Q5" s="7"/>
      <c r="R5" s="7"/>
      <c r="S5" s="7"/>
      <c r="T5" s="7"/>
      <c r="U5" s="7"/>
      <c r="V5" s="7"/>
      <c r="W5" s="7"/>
      <c r="X5" s="7"/>
      <c r="Y5" s="7"/>
      <c r="Z5" s="7"/>
    </row>
    <row r="6" customFormat="false" ht="14.9" hidden="false" customHeight="false" outlineLevel="0" collapsed="false">
      <c r="A6" s="121" t="s">
        <v>23</v>
      </c>
      <c r="B6" s="124" t="s">
        <v>312</v>
      </c>
      <c r="C6" s="132" t="s">
        <v>427</v>
      </c>
      <c r="D6" s="115" t="s">
        <v>428</v>
      </c>
      <c r="E6" s="132" t="s">
        <v>429</v>
      </c>
      <c r="F6" s="115" t="s">
        <v>430</v>
      </c>
      <c r="G6" s="115" t="s">
        <v>431</v>
      </c>
      <c r="H6" s="115" t="s">
        <v>432</v>
      </c>
      <c r="I6" s="115" t="s">
        <v>433</v>
      </c>
      <c r="J6" s="115" t="s">
        <v>434</v>
      </c>
      <c r="K6" s="115" t="s">
        <v>435</v>
      </c>
      <c r="L6" s="115" t="s">
        <v>436</v>
      </c>
      <c r="M6" s="115" t="s">
        <v>437</v>
      </c>
      <c r="N6" s="128" t="s">
        <v>298</v>
      </c>
      <c r="O6" s="7"/>
      <c r="P6" s="7"/>
      <c r="Q6" s="7"/>
      <c r="R6" s="7"/>
      <c r="S6" s="7"/>
      <c r="T6" s="7"/>
      <c r="U6" s="7"/>
      <c r="V6" s="7"/>
      <c r="W6" s="7"/>
      <c r="X6" s="7"/>
      <c r="Y6" s="7"/>
      <c r="Z6" s="7"/>
    </row>
    <row r="7" customFormat="false" ht="14.9" hidden="false" customHeight="false" outlineLevel="0" collapsed="false">
      <c r="A7" s="121" t="s">
        <v>24</v>
      </c>
      <c r="B7" s="124" t="s">
        <v>325</v>
      </c>
      <c r="C7" s="133" t="s">
        <v>438</v>
      </c>
      <c r="D7" s="115" t="s">
        <v>439</v>
      </c>
      <c r="E7" s="115" t="s">
        <v>440</v>
      </c>
      <c r="F7" s="115" t="s">
        <v>441</v>
      </c>
      <c r="G7" s="115" t="s">
        <v>442</v>
      </c>
      <c r="H7" s="115" t="s">
        <v>443</v>
      </c>
      <c r="I7" s="115" t="s">
        <v>444</v>
      </c>
      <c r="J7" s="115" t="s">
        <v>445</v>
      </c>
      <c r="K7" s="115" t="s">
        <v>446</v>
      </c>
      <c r="L7" s="115" t="s">
        <v>447</v>
      </c>
      <c r="M7" s="115" t="s">
        <v>448</v>
      </c>
      <c r="N7" s="158" t="s">
        <v>449</v>
      </c>
      <c r="O7" s="7"/>
      <c r="P7" s="7"/>
      <c r="Q7" s="7"/>
      <c r="R7" s="7"/>
      <c r="S7" s="7"/>
      <c r="T7" s="7"/>
      <c r="U7" s="7"/>
      <c r="V7" s="7"/>
      <c r="W7" s="7"/>
      <c r="X7" s="7"/>
      <c r="Y7" s="7"/>
      <c r="Z7" s="7"/>
    </row>
    <row r="8" customFormat="false" ht="14.9" hidden="false" customHeight="false" outlineLevel="0" collapsed="false">
      <c r="A8" s="121" t="s">
        <v>25</v>
      </c>
      <c r="B8" s="124" t="s">
        <v>338</v>
      </c>
      <c r="C8" s="128" t="s">
        <v>450</v>
      </c>
      <c r="D8" s="128" t="s">
        <v>451</v>
      </c>
      <c r="E8" s="128" t="s">
        <v>452</v>
      </c>
      <c r="F8" s="128" t="s">
        <v>453</v>
      </c>
      <c r="G8" s="115" t="s">
        <v>454</v>
      </c>
      <c r="H8" s="115" t="s">
        <v>455</v>
      </c>
      <c r="I8" s="115" t="s">
        <v>456</v>
      </c>
      <c r="J8" s="115" t="s">
        <v>457</v>
      </c>
      <c r="K8" s="115" t="s">
        <v>458</v>
      </c>
      <c r="L8" s="115" t="s">
        <v>459</v>
      </c>
      <c r="M8" s="115" t="s">
        <v>460</v>
      </c>
      <c r="N8" s="128" t="s">
        <v>461</v>
      </c>
      <c r="O8" s="7"/>
      <c r="P8" s="7"/>
      <c r="Q8" s="7"/>
      <c r="R8" s="7"/>
      <c r="S8" s="7"/>
      <c r="T8" s="7"/>
      <c r="U8" s="7"/>
      <c r="V8" s="7"/>
      <c r="W8" s="7"/>
      <c r="X8" s="7"/>
      <c r="Y8" s="7"/>
      <c r="Z8" s="7"/>
    </row>
    <row r="9" customFormat="false" ht="14.9" hidden="false" customHeight="false" outlineLevel="0" collapsed="false">
      <c r="A9" s="121" t="s">
        <v>26</v>
      </c>
      <c r="B9" s="124" t="s">
        <v>351</v>
      </c>
      <c r="C9" s="128" t="s">
        <v>462</v>
      </c>
      <c r="D9" s="128" t="s">
        <v>463</v>
      </c>
      <c r="E9" s="128" t="s">
        <v>464</v>
      </c>
      <c r="F9" s="128" t="s">
        <v>465</v>
      </c>
      <c r="G9" s="115" t="s">
        <v>466</v>
      </c>
      <c r="H9" s="115" t="s">
        <v>467</v>
      </c>
      <c r="I9" s="115" t="s">
        <v>468</v>
      </c>
      <c r="J9" s="115" t="s">
        <v>469</v>
      </c>
      <c r="K9" s="115" t="s">
        <v>470</v>
      </c>
      <c r="L9" s="115" t="s">
        <v>471</v>
      </c>
      <c r="M9" s="115" t="s">
        <v>472</v>
      </c>
      <c r="N9" s="128" t="s">
        <v>473</v>
      </c>
      <c r="O9" s="7"/>
      <c r="P9" s="7"/>
      <c r="Q9" s="7"/>
      <c r="R9" s="7"/>
      <c r="S9" s="7"/>
      <c r="T9" s="7"/>
      <c r="U9" s="7"/>
      <c r="V9" s="7"/>
      <c r="W9" s="7"/>
      <c r="X9" s="7"/>
      <c r="Y9" s="7"/>
      <c r="Z9" s="7"/>
    </row>
    <row r="10" customFormat="false" ht="14.9" hidden="false" customHeight="false" outlineLevel="0" collapsed="false">
      <c r="A10" s="121" t="s">
        <v>27</v>
      </c>
      <c r="B10" s="124" t="s">
        <v>364</v>
      </c>
      <c r="C10" s="128" t="s">
        <v>474</v>
      </c>
      <c r="D10" s="128" t="s">
        <v>475</v>
      </c>
      <c r="E10" s="128" t="s">
        <v>476</v>
      </c>
      <c r="F10" s="128" t="s">
        <v>477</v>
      </c>
      <c r="G10" s="115" t="s">
        <v>478</v>
      </c>
      <c r="H10" s="115" t="s">
        <v>479</v>
      </c>
      <c r="I10" s="115" t="s">
        <v>480</v>
      </c>
      <c r="J10" s="115" t="s">
        <v>481</v>
      </c>
      <c r="K10" s="115" t="s">
        <v>482</v>
      </c>
      <c r="L10" s="115" t="s">
        <v>483</v>
      </c>
      <c r="M10" s="115" t="s">
        <v>484</v>
      </c>
      <c r="N10" s="115" t="s">
        <v>485</v>
      </c>
      <c r="O10" s="7"/>
      <c r="P10" s="7"/>
      <c r="Q10" s="7"/>
      <c r="R10" s="7"/>
      <c r="S10" s="7"/>
      <c r="T10" s="7"/>
      <c r="U10" s="7"/>
      <c r="V10" s="7"/>
      <c r="W10" s="7"/>
      <c r="X10" s="7"/>
      <c r="Y10" s="7"/>
      <c r="Z10" s="7"/>
    </row>
    <row r="11" customFormat="false" ht="14.9" hidden="false" customHeight="false" outlineLevel="0" collapsed="false">
      <c r="A11" s="121" t="s">
        <v>28</v>
      </c>
      <c r="B11" s="124" t="s">
        <v>377</v>
      </c>
      <c r="C11" s="115" t="s">
        <v>486</v>
      </c>
      <c r="D11" s="115" t="s">
        <v>487</v>
      </c>
      <c r="E11" s="115" t="s">
        <v>488</v>
      </c>
      <c r="F11" s="115" t="s">
        <v>489</v>
      </c>
      <c r="G11" s="115" t="s">
        <v>490</v>
      </c>
      <c r="H11" s="115" t="s">
        <v>491</v>
      </c>
      <c r="I11" s="115" t="s">
        <v>492</v>
      </c>
      <c r="J11" s="115" t="s">
        <v>493</v>
      </c>
      <c r="K11" s="115" t="s">
        <v>494</v>
      </c>
      <c r="L11" s="115" t="s">
        <v>495</v>
      </c>
      <c r="M11" s="115" t="s">
        <v>496</v>
      </c>
      <c r="N11" s="115" t="s">
        <v>497</v>
      </c>
      <c r="O11" s="7"/>
      <c r="P11" s="7"/>
      <c r="Q11" s="7"/>
      <c r="R11" s="7"/>
      <c r="S11" s="7"/>
      <c r="T11" s="7"/>
      <c r="U11" s="7"/>
      <c r="V11" s="7"/>
      <c r="W11" s="7"/>
      <c r="X11" s="7"/>
      <c r="Y11" s="7"/>
      <c r="Z11" s="7"/>
    </row>
    <row r="12" customFormat="false" ht="13.8" hidden="false" customHeight="false" outlineLevel="0" collapsed="false">
      <c r="A12" s="129"/>
      <c r="B12" s="130"/>
      <c r="C12" s="130"/>
      <c r="D12" s="130"/>
      <c r="E12" s="130"/>
      <c r="F12" s="130"/>
      <c r="G12" s="130"/>
      <c r="H12" s="130"/>
      <c r="I12" s="130"/>
      <c r="J12" s="130"/>
      <c r="K12" s="130"/>
      <c r="L12" s="130"/>
      <c r="M12" s="130"/>
      <c r="N12" s="130"/>
      <c r="O12" s="7"/>
      <c r="P12" s="7"/>
      <c r="Q12" s="7"/>
      <c r="R12" s="7"/>
      <c r="S12" s="7"/>
      <c r="T12" s="7"/>
      <c r="U12" s="7"/>
      <c r="V12" s="7"/>
      <c r="W12" s="7"/>
      <c r="X12" s="7"/>
      <c r="Y12" s="7"/>
      <c r="Z12" s="7"/>
    </row>
    <row r="13" customFormat="false" ht="13.8" hidden="false" customHeight="false" outlineLevel="0" collapsed="false">
      <c r="A13" s="131" t="s">
        <v>165</v>
      </c>
      <c r="B13" s="131" t="s">
        <v>166</v>
      </c>
      <c r="C13" s="131" t="s">
        <v>165</v>
      </c>
      <c r="D13" s="131" t="s">
        <v>166</v>
      </c>
      <c r="E13" s="131" t="s">
        <v>165</v>
      </c>
      <c r="F13" s="131" t="s">
        <v>166</v>
      </c>
      <c r="G13" s="131" t="s">
        <v>165</v>
      </c>
      <c r="H13" s="131" t="s">
        <v>166</v>
      </c>
      <c r="I13" s="131" t="s">
        <v>165</v>
      </c>
      <c r="J13" s="131" t="s">
        <v>166</v>
      </c>
      <c r="K13" s="131" t="s">
        <v>165</v>
      </c>
      <c r="L13" s="131" t="s">
        <v>166</v>
      </c>
      <c r="M13" s="7"/>
      <c r="N13" s="7"/>
      <c r="O13" s="7"/>
      <c r="P13" s="7"/>
      <c r="Q13" s="7"/>
      <c r="R13" s="7"/>
      <c r="S13" s="7"/>
      <c r="T13" s="7"/>
      <c r="U13" s="7"/>
      <c r="V13" s="7"/>
      <c r="W13" s="7"/>
      <c r="X13" s="7"/>
      <c r="Y13" s="7"/>
      <c r="Z13" s="7"/>
    </row>
    <row r="14" customFormat="false" ht="14.9" hidden="false" customHeight="false" outlineLevel="0" collapsed="false">
      <c r="A14" s="132" t="s">
        <v>167</v>
      </c>
      <c r="B14" s="127" t="s">
        <v>168</v>
      </c>
      <c r="C14" s="127"/>
      <c r="D14" s="127" t="s">
        <v>169</v>
      </c>
      <c r="E14" s="127"/>
      <c r="F14" s="127" t="s">
        <v>170</v>
      </c>
      <c r="G14" s="127"/>
      <c r="H14" s="127" t="s">
        <v>171</v>
      </c>
      <c r="I14" s="127"/>
      <c r="J14" s="127" t="s">
        <v>172</v>
      </c>
      <c r="K14" s="127"/>
      <c r="L14" s="127" t="s">
        <v>173</v>
      </c>
      <c r="M14" s="7"/>
      <c r="N14" s="7"/>
      <c r="O14" s="7"/>
      <c r="P14" s="7"/>
      <c r="Q14" s="7"/>
      <c r="R14" s="7"/>
      <c r="S14" s="7"/>
      <c r="T14" s="7"/>
      <c r="U14" s="7"/>
      <c r="V14" s="7"/>
      <c r="W14" s="7"/>
      <c r="X14" s="7"/>
      <c r="Y14" s="7"/>
      <c r="Z14" s="7"/>
    </row>
    <row r="15" customFormat="false" ht="14.9" hidden="false" customHeight="false" outlineLevel="0" collapsed="false">
      <c r="A15" s="132" t="s">
        <v>174</v>
      </c>
      <c r="B15" s="127" t="s">
        <v>175</v>
      </c>
      <c r="C15" s="127"/>
      <c r="D15" s="127" t="s">
        <v>176</v>
      </c>
      <c r="E15" s="127"/>
      <c r="F15" s="127" t="s">
        <v>177</v>
      </c>
      <c r="G15" s="127"/>
      <c r="H15" s="127" t="s">
        <v>178</v>
      </c>
      <c r="I15" s="127"/>
      <c r="J15" s="127" t="s">
        <v>179</v>
      </c>
      <c r="K15" s="127"/>
      <c r="L15" s="127" t="s">
        <v>180</v>
      </c>
      <c r="M15" s="7"/>
      <c r="N15" s="7"/>
      <c r="O15" s="7"/>
      <c r="P15" s="7"/>
      <c r="Q15" s="7"/>
      <c r="R15" s="7"/>
      <c r="S15" s="7"/>
      <c r="T15" s="7"/>
      <c r="U15" s="7"/>
      <c r="V15" s="7"/>
      <c r="W15" s="7"/>
      <c r="X15" s="7"/>
      <c r="Y15" s="7"/>
      <c r="Z15" s="7"/>
    </row>
    <row r="16" customFormat="false" ht="15" hidden="false" customHeight="true" outlineLevel="0" collapsed="false">
      <c r="A16" s="132" t="s">
        <v>181</v>
      </c>
      <c r="B16" s="127" t="s">
        <v>182</v>
      </c>
      <c r="C16" s="127"/>
      <c r="D16" s="127" t="s">
        <v>183</v>
      </c>
      <c r="E16" s="127"/>
      <c r="F16" s="127" t="s">
        <v>184</v>
      </c>
      <c r="G16" s="127"/>
      <c r="H16" s="127" t="s">
        <v>185</v>
      </c>
      <c r="I16" s="127"/>
      <c r="J16" s="127" t="s">
        <v>186</v>
      </c>
      <c r="K16" s="127"/>
      <c r="L16" s="127" t="s">
        <v>187</v>
      </c>
      <c r="M16" s="7"/>
      <c r="N16" s="7"/>
      <c r="O16" s="7"/>
      <c r="P16" s="7"/>
      <c r="Q16" s="7"/>
      <c r="R16" s="7"/>
      <c r="S16" s="7"/>
      <c r="T16" s="7"/>
      <c r="U16" s="7"/>
      <c r="V16" s="7"/>
      <c r="W16" s="7"/>
      <c r="X16" s="7"/>
      <c r="Y16" s="7"/>
      <c r="Z16" s="7"/>
    </row>
    <row r="17" customFormat="false" ht="14.9" hidden="false" customHeight="false" outlineLevel="0" collapsed="false">
      <c r="A17" s="133" t="s">
        <v>188</v>
      </c>
      <c r="B17" s="127" t="s">
        <v>189</v>
      </c>
      <c r="C17" s="127"/>
      <c r="D17" s="127" t="s">
        <v>190</v>
      </c>
      <c r="E17" s="127"/>
      <c r="F17" s="127" t="s">
        <v>191</v>
      </c>
      <c r="G17" s="127"/>
      <c r="H17" s="127" t="s">
        <v>192</v>
      </c>
      <c r="I17" s="127"/>
      <c r="J17" s="127" t="s">
        <v>193</v>
      </c>
      <c r="K17" s="127"/>
      <c r="L17" s="127" t="s">
        <v>194</v>
      </c>
      <c r="M17" s="7"/>
      <c r="N17" s="7"/>
      <c r="O17" s="7"/>
      <c r="P17" s="7"/>
      <c r="Q17" s="7"/>
      <c r="R17" s="7"/>
      <c r="S17" s="7"/>
      <c r="T17" s="7"/>
      <c r="U17" s="7"/>
      <c r="V17" s="7"/>
      <c r="W17" s="7"/>
      <c r="X17" s="7"/>
      <c r="Y17" s="7"/>
      <c r="Z17" s="7"/>
    </row>
    <row r="18" customFormat="false" ht="14.9" hidden="false" customHeight="false" outlineLevel="0" collapsed="false">
      <c r="A18" s="128" t="s">
        <v>195</v>
      </c>
      <c r="B18" s="127" t="s">
        <v>196</v>
      </c>
      <c r="C18" s="127"/>
      <c r="D18" s="127" t="s">
        <v>197</v>
      </c>
      <c r="E18" s="127"/>
      <c r="F18" s="127" t="s">
        <v>198</v>
      </c>
      <c r="G18" s="127"/>
      <c r="H18" s="127" t="s">
        <v>199</v>
      </c>
      <c r="I18" s="127"/>
      <c r="J18" s="127" t="s">
        <v>200</v>
      </c>
      <c r="K18" s="127"/>
      <c r="L18" s="127" t="s">
        <v>201</v>
      </c>
      <c r="M18" s="7"/>
      <c r="N18" s="7"/>
      <c r="O18" s="7"/>
      <c r="P18" s="7"/>
      <c r="Q18" s="7"/>
      <c r="R18" s="7"/>
      <c r="S18" s="7"/>
      <c r="T18" s="7"/>
      <c r="U18" s="7"/>
      <c r="V18" s="7"/>
      <c r="W18" s="7"/>
      <c r="X18" s="7"/>
      <c r="Y18" s="7"/>
      <c r="Z18" s="7"/>
    </row>
    <row r="19" customFormat="false" ht="14.9" hidden="false" customHeight="false" outlineLevel="0" collapsed="false">
      <c r="A19" s="128" t="s">
        <v>202</v>
      </c>
      <c r="B19" s="127" t="s">
        <v>203</v>
      </c>
      <c r="C19" s="127"/>
      <c r="D19" s="127" t="s">
        <v>204</v>
      </c>
      <c r="E19" s="127"/>
      <c r="F19" s="127" t="s">
        <v>205</v>
      </c>
      <c r="G19" s="127"/>
      <c r="H19" s="127" t="s">
        <v>206</v>
      </c>
      <c r="I19" s="127"/>
      <c r="J19" s="127" t="s">
        <v>207</v>
      </c>
      <c r="K19" s="127"/>
      <c r="L19" s="127" t="s">
        <v>208</v>
      </c>
      <c r="M19" s="7"/>
      <c r="N19" s="7"/>
      <c r="O19" s="7"/>
      <c r="P19" s="7"/>
      <c r="Q19" s="7"/>
      <c r="R19" s="7"/>
      <c r="S19" s="7"/>
      <c r="T19" s="7"/>
      <c r="U19" s="7"/>
      <c r="V19" s="7"/>
      <c r="W19" s="7"/>
      <c r="X19" s="7"/>
      <c r="Y19" s="7"/>
      <c r="Z19" s="7"/>
    </row>
    <row r="20" customFormat="false" ht="14.9" hidden="false" customHeight="false" outlineLevel="0" collapsed="false">
      <c r="A20" s="128" t="s">
        <v>209</v>
      </c>
      <c r="B20" s="127" t="s">
        <v>210</v>
      </c>
      <c r="C20" s="127"/>
      <c r="D20" s="127" t="s">
        <v>211</v>
      </c>
      <c r="E20" s="127"/>
      <c r="F20" s="127" t="s">
        <v>212</v>
      </c>
      <c r="G20" s="127"/>
      <c r="H20" s="127" t="s">
        <v>213</v>
      </c>
      <c r="I20" s="127"/>
      <c r="J20" s="127" t="s">
        <v>214</v>
      </c>
      <c r="K20" s="127"/>
      <c r="L20" s="127" t="s">
        <v>215</v>
      </c>
      <c r="M20" s="7"/>
      <c r="N20" s="7"/>
      <c r="O20" s="7"/>
      <c r="P20" s="7"/>
      <c r="Q20" s="7"/>
      <c r="R20" s="7"/>
      <c r="S20" s="7"/>
      <c r="T20" s="7"/>
      <c r="U20" s="7"/>
      <c r="V20" s="7"/>
      <c r="W20" s="7"/>
      <c r="X20" s="7"/>
      <c r="Y20" s="7"/>
      <c r="Z20" s="7"/>
    </row>
    <row r="21" customFormat="false" ht="15.75" hidden="false" customHeight="true" outlineLevel="0" collapsed="false">
      <c r="A21" s="115" t="s">
        <v>216</v>
      </c>
      <c r="B21" s="127" t="s">
        <v>217</v>
      </c>
      <c r="C21" s="127"/>
      <c r="D21" s="127" t="s">
        <v>218</v>
      </c>
      <c r="E21" s="127"/>
      <c r="F21" s="127" t="s">
        <v>219</v>
      </c>
      <c r="G21" s="127"/>
      <c r="H21" s="127" t="s">
        <v>220</v>
      </c>
      <c r="I21" s="127"/>
      <c r="J21" s="127" t="s">
        <v>221</v>
      </c>
      <c r="K21" s="127"/>
      <c r="L21" s="127" t="s">
        <v>222</v>
      </c>
      <c r="M21" s="7"/>
      <c r="N21" s="7"/>
      <c r="O21" s="7"/>
      <c r="P21" s="7"/>
      <c r="Q21" s="7"/>
      <c r="R21" s="7"/>
      <c r="S21" s="7"/>
      <c r="T21" s="7"/>
      <c r="U21" s="7"/>
      <c r="V21" s="7"/>
      <c r="W21" s="7"/>
      <c r="X21" s="7"/>
      <c r="Y21" s="7"/>
      <c r="Z21" s="7"/>
    </row>
    <row r="22" customFormat="false" ht="15.75" hidden="false" customHeight="true" outlineLevel="0" collapsed="false">
      <c r="A22" s="7"/>
      <c r="B22" s="127"/>
      <c r="C22" s="127"/>
      <c r="D22" s="127"/>
      <c r="E22" s="127"/>
      <c r="F22" s="127"/>
      <c r="G22" s="127"/>
      <c r="H22" s="127"/>
      <c r="I22" s="127"/>
      <c r="J22" s="127"/>
      <c r="K22" s="127"/>
      <c r="L22" s="127"/>
      <c r="M22" s="7"/>
      <c r="N22" s="7"/>
      <c r="O22" s="7"/>
      <c r="P22" s="7"/>
      <c r="Q22" s="7"/>
      <c r="R22" s="7"/>
      <c r="S22" s="7"/>
      <c r="T22" s="7"/>
      <c r="U22" s="7"/>
      <c r="V22" s="7"/>
      <c r="W22" s="7"/>
      <c r="X22" s="7"/>
      <c r="Y22" s="7"/>
      <c r="Z22" s="7"/>
    </row>
    <row r="23" customFormat="false" ht="15.75" hidden="false" customHeight="true" outlineLevel="0" collapsed="false">
      <c r="A23" s="115" t="s">
        <v>223</v>
      </c>
      <c r="B23" s="127" t="s">
        <v>224</v>
      </c>
      <c r="C23" s="127"/>
      <c r="D23" s="127" t="s">
        <v>225</v>
      </c>
      <c r="E23" s="127"/>
      <c r="F23" s="127" t="s">
        <v>226</v>
      </c>
      <c r="G23" s="127"/>
      <c r="H23" s="127" t="s">
        <v>227</v>
      </c>
      <c r="I23" s="127"/>
      <c r="J23" s="127" t="s">
        <v>228</v>
      </c>
      <c r="K23" s="127"/>
      <c r="L23" s="127" t="s">
        <v>229</v>
      </c>
      <c r="M23" s="7"/>
      <c r="N23" s="7"/>
      <c r="O23" s="7"/>
      <c r="P23" s="7"/>
      <c r="Q23" s="7"/>
      <c r="R23" s="7"/>
      <c r="S23" s="7"/>
      <c r="T23" s="7"/>
      <c r="U23" s="7"/>
      <c r="V23" s="7"/>
      <c r="W23" s="7"/>
      <c r="X23" s="7"/>
      <c r="Y23" s="7"/>
      <c r="Z23" s="7"/>
    </row>
    <row r="24" customFormat="false" ht="15.75" hidden="false" customHeight="true" outlineLevel="0" collapsed="false">
      <c r="A24" s="115" t="s">
        <v>230</v>
      </c>
      <c r="B24" s="127" t="s">
        <v>231</v>
      </c>
      <c r="C24" s="127"/>
      <c r="D24" s="127" t="s">
        <v>232</v>
      </c>
      <c r="E24" s="127"/>
      <c r="F24" s="127" t="s">
        <v>233</v>
      </c>
      <c r="G24" s="127"/>
      <c r="H24" s="127" t="s">
        <v>234</v>
      </c>
      <c r="I24" s="127"/>
      <c r="J24" s="127" t="s">
        <v>235</v>
      </c>
      <c r="K24" s="127"/>
      <c r="L24" s="127" t="s">
        <v>236</v>
      </c>
      <c r="M24" s="7"/>
      <c r="N24" s="7"/>
      <c r="O24" s="7"/>
      <c r="P24" s="7"/>
      <c r="Q24" s="7"/>
      <c r="R24" s="7"/>
      <c r="S24" s="7"/>
      <c r="T24" s="7"/>
      <c r="U24" s="7"/>
      <c r="V24" s="7"/>
      <c r="W24" s="7"/>
      <c r="X24" s="7"/>
      <c r="Y24" s="7"/>
      <c r="Z24" s="7"/>
    </row>
    <row r="25" customFormat="false" ht="15.75" hidden="false" customHeight="true" outlineLevel="0" collapsed="false">
      <c r="A25" s="115" t="s">
        <v>237</v>
      </c>
      <c r="B25" s="127" t="s">
        <v>238</v>
      </c>
      <c r="C25" s="127"/>
      <c r="D25" s="127" t="s">
        <v>239</v>
      </c>
      <c r="E25" s="127"/>
      <c r="F25" s="127" t="s">
        <v>240</v>
      </c>
      <c r="G25" s="127"/>
      <c r="H25" s="127" t="s">
        <v>241</v>
      </c>
      <c r="I25" s="127"/>
      <c r="J25" s="127" t="s">
        <v>242</v>
      </c>
      <c r="K25" s="127"/>
      <c r="L25" s="127" t="s">
        <v>243</v>
      </c>
      <c r="M25" s="7"/>
      <c r="N25" s="7"/>
      <c r="O25" s="7"/>
      <c r="P25" s="7"/>
      <c r="Q25" s="7"/>
      <c r="R25" s="7"/>
      <c r="S25" s="7"/>
      <c r="T25" s="7"/>
      <c r="U25" s="7"/>
      <c r="V25" s="7"/>
      <c r="W25" s="7"/>
      <c r="X25" s="7"/>
      <c r="Y25" s="7"/>
      <c r="Z25" s="7"/>
    </row>
    <row r="26" customFormat="false" ht="15.75" hidden="false" customHeight="true" outlineLevel="0" collapsed="false">
      <c r="A26" s="115" t="s">
        <v>244</v>
      </c>
      <c r="B26" s="127" t="s">
        <v>245</v>
      </c>
      <c r="C26" s="127"/>
      <c r="D26" s="127" t="s">
        <v>246</v>
      </c>
      <c r="E26" s="127"/>
      <c r="F26" s="127" t="s">
        <v>247</v>
      </c>
      <c r="G26" s="127"/>
      <c r="H26" s="127" t="s">
        <v>248</v>
      </c>
      <c r="I26" s="127"/>
      <c r="J26" s="127" t="s">
        <v>249</v>
      </c>
      <c r="K26" s="127"/>
      <c r="L26" s="127" t="s">
        <v>250</v>
      </c>
      <c r="M26" s="134"/>
      <c r="N26" s="134"/>
      <c r="O26" s="134"/>
      <c r="P26" s="134"/>
      <c r="Q26" s="134"/>
      <c r="R26" s="134"/>
      <c r="S26" s="134"/>
      <c r="T26" s="134"/>
      <c r="U26" s="134"/>
      <c r="V26" s="134"/>
      <c r="W26" s="134"/>
      <c r="X26" s="134"/>
      <c r="Y26" s="134"/>
      <c r="Z26" s="134"/>
    </row>
    <row r="27" customFormat="false" ht="15.75" hidden="false" customHeight="true" outlineLevel="0" collapsed="false">
      <c r="A27" s="128" t="s">
        <v>251</v>
      </c>
      <c r="B27" s="127" t="s">
        <v>252</v>
      </c>
      <c r="C27" s="127"/>
      <c r="D27" s="127" t="s">
        <v>253</v>
      </c>
      <c r="E27" s="127"/>
      <c r="F27" s="127" t="s">
        <v>254</v>
      </c>
      <c r="G27" s="127"/>
      <c r="H27" s="127" t="s">
        <v>255</v>
      </c>
      <c r="I27" s="127"/>
      <c r="J27" s="127" t="s">
        <v>256</v>
      </c>
      <c r="K27" s="127"/>
      <c r="L27" s="127" t="s">
        <v>257</v>
      </c>
      <c r="M27" s="7"/>
      <c r="N27" s="7"/>
      <c r="O27" s="7"/>
      <c r="P27" s="7"/>
      <c r="Q27" s="7"/>
      <c r="R27" s="7"/>
      <c r="S27" s="7"/>
      <c r="T27" s="7"/>
      <c r="U27" s="7"/>
      <c r="V27" s="7"/>
      <c r="W27" s="7"/>
      <c r="X27" s="7"/>
      <c r="Y27" s="7"/>
      <c r="Z27" s="7"/>
    </row>
    <row r="28" customFormat="false" ht="15.75" hidden="false" customHeight="true" outlineLevel="0" collapsed="false">
      <c r="A28" s="128" t="s">
        <v>258</v>
      </c>
      <c r="B28" s="127" t="s">
        <v>259</v>
      </c>
      <c r="C28" s="127"/>
      <c r="D28" s="127" t="s">
        <v>260</v>
      </c>
      <c r="E28" s="127"/>
      <c r="F28" s="127" t="s">
        <v>261</v>
      </c>
      <c r="G28" s="127"/>
      <c r="H28" s="127" t="s">
        <v>262</v>
      </c>
      <c r="I28" s="127"/>
      <c r="J28" s="127" t="s">
        <v>263</v>
      </c>
      <c r="K28" s="127"/>
      <c r="L28" s="127" t="s">
        <v>264</v>
      </c>
      <c r="M28" s="7"/>
      <c r="N28" s="7"/>
      <c r="O28" s="7"/>
      <c r="P28" s="7"/>
      <c r="Q28" s="7"/>
      <c r="R28" s="7"/>
      <c r="S28" s="7"/>
      <c r="T28" s="7"/>
      <c r="U28" s="7"/>
      <c r="V28" s="7"/>
      <c r="W28" s="7"/>
      <c r="X28" s="7"/>
      <c r="Y28" s="7"/>
      <c r="Z28" s="7"/>
    </row>
    <row r="29" customFormat="false" ht="15.75" hidden="false" customHeight="true" outlineLevel="0" collapsed="false">
      <c r="A29" s="128" t="s">
        <v>265</v>
      </c>
      <c r="B29" s="127" t="s">
        <v>266</v>
      </c>
      <c r="C29" s="127"/>
      <c r="D29" s="127" t="s">
        <v>267</v>
      </c>
      <c r="E29" s="127"/>
      <c r="F29" s="127" t="s">
        <v>268</v>
      </c>
      <c r="G29" s="127"/>
      <c r="H29" s="127" t="s">
        <v>269</v>
      </c>
      <c r="I29" s="127"/>
      <c r="J29" s="127" t="s">
        <v>270</v>
      </c>
      <c r="K29" s="127"/>
      <c r="L29" s="127" t="s">
        <v>271</v>
      </c>
      <c r="M29" s="7"/>
      <c r="N29" s="7"/>
      <c r="O29" s="7"/>
      <c r="P29" s="7"/>
      <c r="Q29" s="7"/>
      <c r="R29" s="7"/>
      <c r="S29" s="7"/>
      <c r="T29" s="7"/>
      <c r="U29" s="7"/>
      <c r="V29" s="7"/>
      <c r="W29" s="7"/>
      <c r="X29" s="7"/>
      <c r="Y29" s="7"/>
      <c r="Z29" s="7"/>
    </row>
    <row r="30" customFormat="false" ht="15.75" hidden="false" customHeight="true" outlineLevel="0" collapsed="false">
      <c r="A30" s="115" t="s">
        <v>272</v>
      </c>
      <c r="B30" s="127" t="s">
        <v>273</v>
      </c>
      <c r="C30" s="127"/>
      <c r="D30" s="127" t="s">
        <v>274</v>
      </c>
      <c r="E30" s="127"/>
      <c r="F30" s="127" t="s">
        <v>275</v>
      </c>
      <c r="G30" s="127"/>
      <c r="H30" s="127" t="s">
        <v>276</v>
      </c>
      <c r="I30" s="127"/>
      <c r="J30" s="127" t="s">
        <v>277</v>
      </c>
      <c r="K30" s="127"/>
      <c r="L30" s="127" t="s">
        <v>278</v>
      </c>
      <c r="M30" s="7"/>
      <c r="N30" s="7"/>
      <c r="O30" s="7"/>
      <c r="P30" s="7"/>
      <c r="Q30" s="7"/>
      <c r="R30" s="7"/>
      <c r="S30" s="7"/>
      <c r="T30" s="7"/>
      <c r="U30" s="7"/>
      <c r="V30" s="7"/>
      <c r="W30" s="7"/>
      <c r="X30" s="7"/>
      <c r="Y30" s="7"/>
      <c r="Z30" s="7"/>
    </row>
    <row r="31" customFormat="false" ht="15.75" hidden="false" customHeight="true" outlineLevel="0" collapsed="false">
      <c r="A31" s="135" t="s">
        <v>279</v>
      </c>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5.75" hidden="false" customHeight="true" outlineLevel="0" collapsed="false">
      <c r="A32" s="134" t="s">
        <v>280</v>
      </c>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5.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136" t="s">
        <v>281</v>
      </c>
      <c r="B35" s="13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8" t="s">
        <v>282</v>
      </c>
      <c r="B36" s="139"/>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4"/>
      <c r="B37" s="15" t="n">
        <v>1</v>
      </c>
      <c r="C37" s="15" t="n">
        <v>2</v>
      </c>
      <c r="D37" s="15" t="n">
        <v>3</v>
      </c>
      <c r="E37" s="15" t="n">
        <v>4</v>
      </c>
      <c r="F37" s="15" t="n">
        <v>5</v>
      </c>
      <c r="G37" s="15" t="n">
        <v>6</v>
      </c>
      <c r="H37" s="15" t="n">
        <v>7</v>
      </c>
      <c r="I37" s="15" t="n">
        <v>8</v>
      </c>
      <c r="J37" s="15" t="n">
        <v>9</v>
      </c>
      <c r="K37" s="15" t="n">
        <v>10</v>
      </c>
      <c r="L37" s="15" t="n">
        <v>11</v>
      </c>
      <c r="M37" s="15" t="n">
        <v>12</v>
      </c>
      <c r="N37" s="140"/>
      <c r="O37" s="7"/>
      <c r="P37" s="7"/>
      <c r="Q37" s="7"/>
      <c r="R37" s="7"/>
      <c r="S37" s="7"/>
      <c r="T37" s="7"/>
      <c r="U37" s="7"/>
      <c r="V37" s="7"/>
      <c r="W37" s="7"/>
      <c r="X37" s="7"/>
      <c r="Y37" s="7"/>
      <c r="Z37" s="7"/>
    </row>
    <row r="38" customFormat="false" ht="15.75" hidden="false" customHeight="true" outlineLevel="0" collapsed="false">
      <c r="A38" s="16" t="s">
        <v>16</v>
      </c>
      <c r="B38" s="18"/>
      <c r="C38" s="18"/>
      <c r="D38" s="18"/>
      <c r="E38" s="18"/>
      <c r="F38" s="18"/>
      <c r="G38" s="18"/>
      <c r="H38" s="18"/>
      <c r="I38" s="18"/>
      <c r="J38" s="18"/>
      <c r="K38" s="18"/>
      <c r="L38" s="18"/>
      <c r="M38" s="18"/>
      <c r="N38" s="128"/>
      <c r="O38" s="7"/>
      <c r="P38" s="7"/>
      <c r="Q38" s="7"/>
      <c r="R38" s="7"/>
      <c r="S38" s="7"/>
      <c r="T38" s="7"/>
      <c r="U38" s="7"/>
      <c r="V38" s="7"/>
      <c r="W38" s="7"/>
      <c r="X38" s="7"/>
      <c r="Y38" s="7"/>
      <c r="Z38" s="7"/>
    </row>
    <row r="39" customFormat="false" ht="15.75" hidden="false" customHeight="true" outlineLevel="0" collapsed="false">
      <c r="A39" s="16" t="s">
        <v>17</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23</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24</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25</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26</v>
      </c>
      <c r="B43" s="18"/>
      <c r="C43" s="18"/>
      <c r="D43" s="18"/>
      <c r="E43" s="18"/>
      <c r="F43" s="18"/>
      <c r="G43" s="18"/>
      <c r="H43" s="18"/>
      <c r="I43" s="18"/>
      <c r="J43" s="18"/>
      <c r="K43" s="18"/>
      <c r="L43" s="18"/>
      <c r="M43" s="18"/>
      <c r="N43" s="115"/>
      <c r="O43" s="7"/>
      <c r="P43" s="7"/>
      <c r="Q43" s="7"/>
      <c r="R43" s="7"/>
      <c r="S43" s="7"/>
      <c r="T43" s="7"/>
      <c r="U43" s="7"/>
      <c r="V43" s="7"/>
      <c r="W43" s="7"/>
      <c r="X43" s="7"/>
      <c r="Y43" s="7"/>
      <c r="Z43" s="7"/>
    </row>
    <row r="44" customFormat="false" ht="15.75" hidden="false" customHeight="true" outlineLevel="0" collapsed="false">
      <c r="A44" s="16" t="s">
        <v>27</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28</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5.75" hidden="false" customHeight="true" outlineLevel="0" collapsed="false">
      <c r="A47" s="141" t="s">
        <v>283</v>
      </c>
      <c r="B47" s="142"/>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3" t="s">
        <v>282</v>
      </c>
      <c r="B48" s="144"/>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5"/>
      <c r="B49" s="146" t="n">
        <v>1</v>
      </c>
      <c r="C49" s="140" t="n">
        <v>2</v>
      </c>
      <c r="D49" s="140" t="n">
        <v>3</v>
      </c>
      <c r="E49" s="140" t="n">
        <v>4</v>
      </c>
      <c r="F49" s="140" t="n">
        <v>5</v>
      </c>
      <c r="G49" s="140" t="n">
        <v>6</v>
      </c>
      <c r="H49" s="140" t="n">
        <v>7</v>
      </c>
      <c r="I49" s="140" t="n">
        <v>8</v>
      </c>
      <c r="J49" s="140" t="n">
        <v>9</v>
      </c>
      <c r="K49" s="140" t="n">
        <v>10</v>
      </c>
      <c r="L49" s="140" t="n">
        <v>11</v>
      </c>
      <c r="M49" s="140" t="n">
        <v>12</v>
      </c>
      <c r="N49" s="140"/>
      <c r="O49" s="7"/>
      <c r="P49" s="7"/>
      <c r="Q49" s="7"/>
      <c r="R49" s="7"/>
      <c r="S49" s="7"/>
      <c r="T49" s="7"/>
      <c r="U49" s="7"/>
      <c r="V49" s="7"/>
      <c r="W49" s="7"/>
      <c r="X49" s="7"/>
      <c r="Y49" s="7"/>
      <c r="Z49" s="7"/>
    </row>
    <row r="50" customFormat="false" ht="15.75" hidden="false" customHeight="true" outlineLevel="0" collapsed="false">
      <c r="A50" s="147" t="s">
        <v>16</v>
      </c>
      <c r="B50" s="148"/>
      <c r="C50" s="148"/>
      <c r="D50" s="148"/>
      <c r="E50" s="148"/>
      <c r="F50" s="148"/>
      <c r="G50" s="148"/>
      <c r="H50" s="148"/>
      <c r="I50" s="148"/>
      <c r="J50" s="148"/>
      <c r="K50" s="148"/>
      <c r="L50" s="148"/>
      <c r="M50" s="148"/>
      <c r="N50" s="128"/>
      <c r="O50" s="7"/>
      <c r="P50" s="7"/>
      <c r="Q50" s="7"/>
      <c r="R50" s="7"/>
      <c r="S50" s="7"/>
      <c r="T50" s="7"/>
      <c r="U50" s="7"/>
      <c r="V50" s="7"/>
      <c r="W50" s="7"/>
      <c r="X50" s="7"/>
      <c r="Y50" s="7"/>
      <c r="Z50" s="7"/>
    </row>
    <row r="51" customFormat="false" ht="15.75" hidden="false" customHeight="true" outlineLevel="0" collapsed="false">
      <c r="A51" s="149" t="s">
        <v>17</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23</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24</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25</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26</v>
      </c>
      <c r="B55" s="148"/>
      <c r="C55" s="148"/>
      <c r="D55" s="148"/>
      <c r="E55" s="148"/>
      <c r="F55" s="148"/>
      <c r="G55" s="148"/>
      <c r="H55" s="148"/>
      <c r="I55" s="148"/>
      <c r="J55" s="148"/>
      <c r="K55" s="148"/>
      <c r="L55" s="148"/>
      <c r="M55" s="148"/>
      <c r="N55" s="115"/>
      <c r="O55" s="7"/>
      <c r="P55" s="7"/>
      <c r="Q55" s="7"/>
      <c r="R55" s="7"/>
      <c r="S55" s="7"/>
      <c r="T55" s="7"/>
      <c r="U55" s="7"/>
      <c r="V55" s="7"/>
      <c r="W55" s="7"/>
      <c r="X55" s="7"/>
      <c r="Y55" s="7"/>
      <c r="Z55" s="7"/>
    </row>
    <row r="56" customFormat="false" ht="15.75" hidden="false" customHeight="true" outlineLevel="0" collapsed="false">
      <c r="A56" s="149" t="s">
        <v>27</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28</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150" t="s">
        <v>284</v>
      </c>
      <c r="B60" s="151"/>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2" t="s">
        <v>35</v>
      </c>
      <c r="B61" s="153"/>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45"/>
      <c r="B62" s="146" t="n">
        <v>1</v>
      </c>
      <c r="C62" s="140" t="n">
        <v>2</v>
      </c>
      <c r="D62" s="140" t="n">
        <v>3</v>
      </c>
      <c r="E62" s="140" t="n">
        <v>4</v>
      </c>
      <c r="F62" s="140" t="n">
        <v>5</v>
      </c>
      <c r="G62" s="140" t="n">
        <v>6</v>
      </c>
      <c r="H62" s="140" t="n">
        <v>7</v>
      </c>
      <c r="I62" s="140" t="n">
        <v>8</v>
      </c>
      <c r="J62" s="140" t="n">
        <v>9</v>
      </c>
      <c r="K62" s="140" t="n">
        <v>10</v>
      </c>
      <c r="L62" s="140" t="n">
        <v>11</v>
      </c>
      <c r="M62" s="140" t="n">
        <v>12</v>
      </c>
      <c r="N62" s="140"/>
      <c r="O62" s="7"/>
      <c r="P62" s="7"/>
      <c r="Q62" s="7"/>
      <c r="R62" s="7"/>
      <c r="S62" s="7"/>
      <c r="T62" s="7"/>
      <c r="U62" s="7"/>
      <c r="V62" s="7"/>
      <c r="W62" s="7"/>
      <c r="X62" s="7"/>
      <c r="Y62" s="7"/>
      <c r="Z62" s="7"/>
    </row>
    <row r="63" customFormat="false" ht="15.75" hidden="false" customHeight="true" outlineLevel="0" collapsed="false">
      <c r="A63" s="147" t="s">
        <v>16</v>
      </c>
      <c r="B63" s="148"/>
      <c r="C63" s="132"/>
      <c r="D63" s="115"/>
      <c r="E63" s="154"/>
      <c r="F63" s="128"/>
      <c r="G63" s="115"/>
      <c r="H63" s="115"/>
      <c r="I63" s="115"/>
      <c r="J63" s="115"/>
      <c r="K63" s="115"/>
      <c r="L63" s="115"/>
      <c r="M63" s="115"/>
      <c r="N63" s="128"/>
      <c r="O63" s="7"/>
      <c r="P63" s="7"/>
      <c r="Q63" s="7"/>
      <c r="R63" s="7"/>
      <c r="S63" s="7"/>
      <c r="T63" s="7"/>
      <c r="U63" s="7"/>
      <c r="V63" s="7"/>
      <c r="W63" s="7"/>
      <c r="X63" s="7"/>
      <c r="Y63" s="7"/>
      <c r="Z63" s="7"/>
    </row>
    <row r="64" customFormat="false" ht="15.75" hidden="false" customHeight="true" outlineLevel="0" collapsed="false">
      <c r="A64" s="149" t="s">
        <v>17</v>
      </c>
      <c r="B64" s="148"/>
      <c r="C64" s="132"/>
      <c r="D64" s="115"/>
      <c r="E64" s="115"/>
      <c r="F64" s="115"/>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23</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24</v>
      </c>
      <c r="B66" s="148"/>
      <c r="C66" s="133"/>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25</v>
      </c>
      <c r="B67" s="148"/>
      <c r="C67" s="128"/>
      <c r="D67" s="128"/>
      <c r="E67" s="128"/>
      <c r="F67" s="128"/>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26</v>
      </c>
      <c r="B68" s="148"/>
      <c r="C68" s="128"/>
      <c r="D68" s="128"/>
      <c r="E68" s="128"/>
      <c r="F68" s="128"/>
      <c r="G68" s="115"/>
      <c r="H68" s="115"/>
      <c r="I68" s="115"/>
      <c r="J68" s="115"/>
      <c r="K68" s="115"/>
      <c r="L68" s="115"/>
      <c r="M68" s="115"/>
      <c r="N68" s="115"/>
      <c r="O68" s="7"/>
      <c r="P68" s="7"/>
      <c r="Q68" s="7"/>
      <c r="R68" s="7"/>
      <c r="S68" s="7"/>
      <c r="T68" s="7"/>
      <c r="U68" s="7"/>
      <c r="V68" s="7"/>
      <c r="W68" s="7"/>
      <c r="X68" s="7"/>
      <c r="Y68" s="7"/>
      <c r="Z68" s="7"/>
    </row>
    <row r="69" customFormat="false" ht="15.75" hidden="false" customHeight="true" outlineLevel="0" collapsed="false">
      <c r="A69" s="149" t="s">
        <v>27</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28</v>
      </c>
      <c r="B70" s="148"/>
      <c r="C70" s="115"/>
      <c r="D70" s="115"/>
      <c r="E70" s="115"/>
      <c r="F70" s="115"/>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5.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5.75" hidden="false" customHeight="true" outlineLevel="0" collapsed="false">
      <c r="A73" s="141" t="s">
        <v>283</v>
      </c>
      <c r="B73" s="142"/>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43" t="s">
        <v>35</v>
      </c>
      <c r="B74" s="144"/>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t="n">
        <f aca="false">B51/30</f>
        <v>0</v>
      </c>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sheetData>
  <conditionalFormatting sqref="C63:N70 C10:N11 C4:N5 C6:D6 F6:N6 C7:M11 N8:N9 C76:N83 N50:N57 N38:N45 A23:A30 A14:A21">
    <cfRule type="colorScale" priority="2">
      <colorScale>
        <cfvo type="min" val="0"/>
        <cfvo type="percentile" val="50"/>
        <cfvo type="max" val="0"/>
        <color rgb="FF63BE7B"/>
        <color rgb="FFFFEB84"/>
        <color rgb="FFF8696B"/>
      </colorScale>
    </cfRule>
  </conditionalFormatting>
  <conditionalFormatting sqref="E6">
    <cfRule type="cellIs" priority="3" operator="between" aboveAverage="0" equalAverage="0" bottom="0" percent="0" rank="0" text="" dxfId="3">
      <formula>15</formula>
      <formula>20</formula>
    </cfRule>
    <cfRule type="cellIs" priority="4" operator="between" aboveAverage="0" equalAverage="0" bottom="0" percent="0" rank="0" text="" dxfId="4">
      <formula>5</formula>
      <formula>10</formula>
    </cfRule>
    <cfRule type="cellIs" priority="5" operator="between" aboveAverage="0" equalAverage="0" bottom="0" percent="0" rank="0" text="" dxfId="5">
      <formula>0</formula>
      <formula>5</formula>
    </cfRule>
  </conditionalFormatting>
  <conditionalFormatting sqref="E6">
    <cfRule type="colorScale" priority="6">
      <colorScale>
        <cfvo type="min" val="0"/>
        <cfvo type="percentile" val="50"/>
        <cfvo type="max" val="0"/>
        <color rgb="FF00B0F0"/>
        <color rgb="FFCC66FF"/>
        <color rgb="FFFF0000"/>
      </colorScale>
    </cfRule>
    <cfRule type="colorScale" priority="7">
      <colorScale>
        <cfvo type="min" val="0"/>
        <cfvo type="max" val="0"/>
        <color rgb="FFCC66FF"/>
        <color rgb="FFFFEF9C"/>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BB6"/>
    <pageSetUpPr fitToPage="true"/>
  </sheetPr>
  <dimension ref="A1:Z1016"/>
  <sheetViews>
    <sheetView showFormulas="false" showGridLines="true" showRowColHeaders="true" showZeros="true" rightToLeft="false" tabSelected="false" showOutlineSymbols="true" defaultGridColor="true" view="normal" topLeftCell="A4" colorId="64" zoomScale="80" zoomScaleNormal="80" zoomScalePageLayoutView="100" workbookViewId="0">
      <selection pane="topLeft" activeCell="B5" activeCellId="0" sqref="B:C"/>
    </sheetView>
  </sheetViews>
  <sheetFormatPr defaultColWidth="13.921875" defaultRowHeight="12.8" zeroHeight="false" outlineLevelRow="0" outlineLevelCol="0"/>
  <cols>
    <col collapsed="false" customWidth="true" hidden="false" outlineLevel="0" max="1" min="1" style="1" width="15.3"/>
    <col collapsed="false" customWidth="true" hidden="false" outlineLevel="0" max="2" min="2" style="1" width="10.63"/>
    <col collapsed="false" customWidth="true" hidden="false" outlineLevel="0" max="3" min="3" style="1" width="15.85"/>
    <col collapsed="false" customWidth="true" hidden="false" outlineLevel="0" max="4" min="4" style="1" width="16.63"/>
    <col collapsed="false" customWidth="true" hidden="false" outlineLevel="0" max="5" min="5" style="1" width="17.28"/>
    <col collapsed="false" customWidth="true" hidden="false" outlineLevel="0" max="6" min="6" style="1" width="16.5"/>
    <col collapsed="false" customWidth="true" hidden="false" outlineLevel="0" max="7" min="7" style="1" width="15.33"/>
    <col collapsed="false" customWidth="true" hidden="false" outlineLevel="0" max="8" min="8" style="1" width="15.2"/>
    <col collapsed="false" customWidth="true" hidden="false" outlineLevel="0" max="9" min="9" style="1" width="17.88"/>
    <col collapsed="false" customWidth="true" hidden="false" outlineLevel="0" max="10" min="10" style="1" width="17.02"/>
    <col collapsed="false" customWidth="true" hidden="false" outlineLevel="0" max="12" min="11" style="1" width="17.93"/>
    <col collapsed="false" customWidth="true" hidden="false" outlineLevel="0" max="13" min="13" style="1" width="16.63"/>
    <col collapsed="false" customWidth="true" hidden="false" outlineLevel="0" max="14" min="14" style="1" width="14.29"/>
    <col collapsed="false" customWidth="true" hidden="false" outlineLevel="0" max="26" min="15" style="1" width="8.53"/>
  </cols>
  <sheetData>
    <row r="1" customFormat="false" ht="13.8" hidden="false" customHeight="false" outlineLevel="0" collapsed="false">
      <c r="A1" s="159" t="s">
        <v>498</v>
      </c>
      <c r="B1" s="7"/>
      <c r="C1" s="7"/>
      <c r="D1" s="7"/>
      <c r="E1" s="7"/>
      <c r="F1" s="7"/>
      <c r="G1" s="7"/>
      <c r="H1" s="7"/>
      <c r="I1" s="7"/>
      <c r="J1" s="7"/>
      <c r="K1" s="7"/>
      <c r="L1" s="7"/>
      <c r="M1" s="7"/>
      <c r="N1" s="7"/>
      <c r="O1" s="7"/>
      <c r="P1" s="7"/>
      <c r="Q1" s="7"/>
      <c r="R1" s="7"/>
      <c r="S1" s="7"/>
      <c r="T1" s="7"/>
      <c r="U1" s="7"/>
      <c r="V1" s="7"/>
      <c r="W1" s="7"/>
      <c r="X1" s="7"/>
      <c r="Y1" s="7"/>
      <c r="Z1" s="7"/>
    </row>
    <row r="2" customFormat="false" ht="13.8" hidden="false" customHeight="false" outlineLevel="0" collapsed="false">
      <c r="A2" s="160"/>
      <c r="B2" s="7"/>
      <c r="O2" s="7"/>
      <c r="P2" s="7"/>
      <c r="Q2" s="7"/>
      <c r="R2" s="7"/>
      <c r="S2" s="7"/>
      <c r="T2" s="7"/>
      <c r="U2" s="7"/>
      <c r="V2" s="7"/>
      <c r="W2" s="7"/>
      <c r="X2" s="7"/>
      <c r="Y2" s="7"/>
      <c r="Z2" s="7"/>
    </row>
    <row r="3" customFormat="false" ht="13.8" hidden="false" customHeight="false" outlineLevel="0" collapsed="false">
      <c r="A3" s="7"/>
      <c r="B3" s="7"/>
      <c r="C3" s="161" t="n">
        <v>1</v>
      </c>
      <c r="D3" s="161" t="n">
        <v>2</v>
      </c>
      <c r="E3" s="161" t="n">
        <v>3</v>
      </c>
      <c r="F3" s="161" t="n">
        <v>4</v>
      </c>
      <c r="G3" s="161" t="n">
        <v>5</v>
      </c>
      <c r="H3" s="161" t="n">
        <v>6</v>
      </c>
      <c r="I3" s="161" t="n">
        <v>7</v>
      </c>
      <c r="J3" s="161" t="n">
        <v>8</v>
      </c>
      <c r="K3" s="161" t="n">
        <v>9</v>
      </c>
      <c r="L3" s="161" t="n">
        <v>10</v>
      </c>
      <c r="M3" s="161" t="n">
        <v>11</v>
      </c>
      <c r="N3" s="161" t="n">
        <v>12</v>
      </c>
      <c r="O3" s="7"/>
      <c r="P3" s="7"/>
      <c r="Q3" s="7"/>
      <c r="R3" s="7"/>
      <c r="S3" s="7"/>
      <c r="T3" s="7"/>
      <c r="U3" s="7"/>
      <c r="V3" s="7"/>
      <c r="W3" s="7"/>
      <c r="X3" s="7"/>
      <c r="Y3" s="7"/>
      <c r="Z3" s="7"/>
    </row>
    <row r="4" customFormat="false" ht="13.8" hidden="false" customHeight="false" outlineLevel="0" collapsed="false">
      <c r="A4" s="122"/>
      <c r="B4" s="123" t="s">
        <v>114</v>
      </c>
      <c r="C4" s="126" t="s">
        <v>391</v>
      </c>
      <c r="D4" s="126" t="s">
        <v>392</v>
      </c>
      <c r="E4" s="126" t="s">
        <v>393</v>
      </c>
      <c r="F4" s="126" t="s">
        <v>394</v>
      </c>
      <c r="G4" s="126" t="s">
        <v>395</v>
      </c>
      <c r="H4" s="126" t="s">
        <v>396</v>
      </c>
      <c r="I4" s="126" t="s">
        <v>397</v>
      </c>
      <c r="J4" s="126" t="s">
        <v>398</v>
      </c>
      <c r="K4" s="124" t="s">
        <v>399</v>
      </c>
      <c r="L4" s="124" t="s">
        <v>400</v>
      </c>
      <c r="M4" s="124" t="s">
        <v>401</v>
      </c>
      <c r="N4" s="124" t="s">
        <v>402</v>
      </c>
      <c r="O4" s="7"/>
      <c r="P4" s="7"/>
      <c r="Q4" s="7"/>
      <c r="R4" s="7"/>
      <c r="S4" s="7"/>
      <c r="T4" s="7"/>
      <c r="U4" s="7"/>
      <c r="V4" s="7"/>
      <c r="W4" s="7"/>
      <c r="X4" s="7"/>
      <c r="Y4" s="7"/>
      <c r="Z4" s="7"/>
    </row>
    <row r="5" customFormat="false" ht="14.9" hidden="false" customHeight="false" outlineLevel="0" collapsed="false">
      <c r="A5" s="125" t="s">
        <v>16</v>
      </c>
      <c r="B5" s="126" t="s">
        <v>124</v>
      </c>
      <c r="C5" s="1" t="s">
        <v>499</v>
      </c>
      <c r="D5" s="1" t="s">
        <v>500</v>
      </c>
      <c r="E5" s="1" t="s">
        <v>501</v>
      </c>
      <c r="F5" s="1" t="s">
        <v>502</v>
      </c>
      <c r="G5" s="1" t="s">
        <v>503</v>
      </c>
      <c r="H5" s="1" t="s">
        <v>504</v>
      </c>
      <c r="I5" s="1" t="s">
        <v>505</v>
      </c>
      <c r="J5" s="1" t="s">
        <v>506</v>
      </c>
      <c r="K5" s="1" t="s">
        <v>507</v>
      </c>
      <c r="L5" s="1" t="s">
        <v>508</v>
      </c>
      <c r="M5" s="1" t="s">
        <v>509</v>
      </c>
      <c r="N5" s="1" t="s">
        <v>510</v>
      </c>
    </row>
    <row r="6" customFormat="false" ht="13.8" hidden="false" customHeight="false" outlineLevel="0" collapsed="false">
      <c r="A6" s="121" t="s">
        <v>17</v>
      </c>
      <c r="B6" s="126" t="s">
        <v>129</v>
      </c>
      <c r="C6" s="1" t="s">
        <v>511</v>
      </c>
      <c r="D6" s="1" t="s">
        <v>512</v>
      </c>
      <c r="E6" s="1" t="s">
        <v>513</v>
      </c>
      <c r="F6" s="1" t="s">
        <v>514</v>
      </c>
      <c r="G6" s="1" t="s">
        <v>515</v>
      </c>
      <c r="H6" s="1" t="s">
        <v>516</v>
      </c>
      <c r="I6" s="1" t="s">
        <v>517</v>
      </c>
      <c r="J6" s="1" t="s">
        <v>518</v>
      </c>
      <c r="K6" s="1" t="s">
        <v>519</v>
      </c>
      <c r="L6" s="1" t="s">
        <v>520</v>
      </c>
      <c r="M6" s="1" t="s">
        <v>521</v>
      </c>
      <c r="N6" s="1" t="s">
        <v>522</v>
      </c>
    </row>
    <row r="7" customFormat="false" ht="13.8" hidden="false" customHeight="false" outlineLevel="0" collapsed="false">
      <c r="A7" s="121" t="s">
        <v>23</v>
      </c>
      <c r="B7" s="126" t="s">
        <v>134</v>
      </c>
      <c r="C7" s="1" t="s">
        <v>523</v>
      </c>
      <c r="D7" s="1" t="s">
        <v>524</v>
      </c>
      <c r="E7" s="1" t="s">
        <v>525</v>
      </c>
      <c r="F7" s="1" t="s">
        <v>526</v>
      </c>
      <c r="G7" s="1" t="s">
        <v>527</v>
      </c>
      <c r="H7" s="1" t="s">
        <v>528</v>
      </c>
      <c r="I7" s="1" t="s">
        <v>529</v>
      </c>
      <c r="J7" s="1" t="s">
        <v>530</v>
      </c>
      <c r="K7" s="1" t="s">
        <v>531</v>
      </c>
      <c r="L7" s="1" t="s">
        <v>532</v>
      </c>
      <c r="M7" s="1" t="s">
        <v>533</v>
      </c>
      <c r="N7" s="1" t="s">
        <v>534</v>
      </c>
    </row>
    <row r="8" customFormat="false" ht="13.8" hidden="false" customHeight="false" outlineLevel="0" collapsed="false">
      <c r="A8" s="121" t="s">
        <v>24</v>
      </c>
      <c r="B8" s="126" t="s">
        <v>140</v>
      </c>
      <c r="C8" s="1" t="s">
        <v>535</v>
      </c>
      <c r="D8" s="1" t="s">
        <v>536</v>
      </c>
      <c r="E8" s="1" t="s">
        <v>537</v>
      </c>
      <c r="F8" s="1" t="s">
        <v>538</v>
      </c>
      <c r="G8" s="1" t="s">
        <v>447</v>
      </c>
      <c r="H8" s="1" t="s">
        <v>539</v>
      </c>
      <c r="I8" s="1" t="s">
        <v>540</v>
      </c>
      <c r="J8" s="1" t="s">
        <v>541</v>
      </c>
      <c r="K8" s="1" t="s">
        <v>542</v>
      </c>
      <c r="L8" s="1" t="s">
        <v>543</v>
      </c>
      <c r="M8" s="1" t="s">
        <v>544</v>
      </c>
      <c r="N8" s="1" t="s">
        <v>545</v>
      </c>
    </row>
    <row r="9" customFormat="false" ht="13.8" hidden="false" customHeight="false" outlineLevel="0" collapsed="false">
      <c r="A9" s="121" t="s">
        <v>25</v>
      </c>
      <c r="B9" s="126" t="s">
        <v>145</v>
      </c>
      <c r="C9" s="1" t="s">
        <v>546</v>
      </c>
      <c r="D9" s="1" t="s">
        <v>547</v>
      </c>
      <c r="E9" s="1" t="s">
        <v>548</v>
      </c>
      <c r="F9" s="1" t="s">
        <v>549</v>
      </c>
      <c r="G9" s="1" t="s">
        <v>550</v>
      </c>
      <c r="H9" s="1" t="s">
        <v>551</v>
      </c>
      <c r="I9" s="1" t="s">
        <v>552</v>
      </c>
      <c r="J9" s="1" t="s">
        <v>553</v>
      </c>
      <c r="K9" s="1" t="s">
        <v>554</v>
      </c>
      <c r="L9" s="162" t="s">
        <v>555</v>
      </c>
      <c r="M9" s="1" t="s">
        <v>556</v>
      </c>
      <c r="N9" s="1" t="s">
        <v>557</v>
      </c>
    </row>
    <row r="10" customFormat="false" ht="13.8" hidden="false" customHeight="false" outlineLevel="0" collapsed="false">
      <c r="A10" s="121" t="s">
        <v>26</v>
      </c>
      <c r="B10" s="126" t="s">
        <v>150</v>
      </c>
      <c r="C10" s="1" t="s">
        <v>558</v>
      </c>
      <c r="D10" s="1" t="s">
        <v>559</v>
      </c>
      <c r="E10" s="1" t="s">
        <v>560</v>
      </c>
      <c r="F10" s="1" t="s">
        <v>561</v>
      </c>
      <c r="G10" s="162" t="s">
        <v>562</v>
      </c>
      <c r="H10" s="1" t="s">
        <v>563</v>
      </c>
      <c r="I10" s="1" t="s">
        <v>564</v>
      </c>
      <c r="J10" s="1" t="s">
        <v>565</v>
      </c>
      <c r="K10" s="1" t="s">
        <v>566</v>
      </c>
      <c r="L10" s="162" t="s">
        <v>567</v>
      </c>
      <c r="M10" s="1" t="s">
        <v>568</v>
      </c>
      <c r="N10" s="1" t="s">
        <v>569</v>
      </c>
    </row>
    <row r="11" customFormat="false" ht="13.8" hidden="false" customHeight="false" outlineLevel="0" collapsed="false">
      <c r="A11" s="121" t="s">
        <v>27</v>
      </c>
      <c r="B11" s="126" t="s">
        <v>155</v>
      </c>
      <c r="C11" s="1" t="s">
        <v>570</v>
      </c>
      <c r="D11" s="1" t="s">
        <v>571</v>
      </c>
      <c r="E11" s="1" t="s">
        <v>572</v>
      </c>
      <c r="F11" s="1" t="s">
        <v>573</v>
      </c>
      <c r="G11" s="1" t="s">
        <v>574</v>
      </c>
      <c r="H11" s="1" t="s">
        <v>575</v>
      </c>
      <c r="I11" s="1" t="s">
        <v>576</v>
      </c>
      <c r="J11" s="1" t="s">
        <v>577</v>
      </c>
      <c r="K11" s="1" t="s">
        <v>578</v>
      </c>
      <c r="L11" s="1" t="s">
        <v>579</v>
      </c>
      <c r="M11" s="1" t="s">
        <v>580</v>
      </c>
      <c r="N11" s="1" t="s">
        <v>581</v>
      </c>
    </row>
    <row r="12" customFormat="false" ht="13.8" hidden="false" customHeight="false" outlineLevel="0" collapsed="false">
      <c r="A12" s="121" t="s">
        <v>28</v>
      </c>
      <c r="B12" s="126" t="s">
        <v>160</v>
      </c>
      <c r="C12" s="1" t="s">
        <v>582</v>
      </c>
      <c r="D12" s="1" t="s">
        <v>583</v>
      </c>
      <c r="E12" s="1" t="s">
        <v>584</v>
      </c>
      <c r="F12" s="1" t="s">
        <v>585</v>
      </c>
      <c r="G12" s="162" t="s">
        <v>586</v>
      </c>
      <c r="H12" s="1" t="s">
        <v>587</v>
      </c>
      <c r="I12" s="1" t="s">
        <v>588</v>
      </c>
      <c r="J12" s="1" t="s">
        <v>589</v>
      </c>
      <c r="K12" s="1" t="s">
        <v>590</v>
      </c>
      <c r="L12" s="1" t="s">
        <v>591</v>
      </c>
      <c r="M12" s="1" t="s">
        <v>592</v>
      </c>
      <c r="N12" s="1" t="s">
        <v>593</v>
      </c>
    </row>
    <row r="13" customFormat="false" ht="13.8" hidden="false" customHeight="false" outlineLevel="0" collapsed="false">
      <c r="C13" s="163"/>
      <c r="D13" s="163"/>
      <c r="E13" s="163"/>
      <c r="F13" s="163"/>
      <c r="G13" s="163"/>
      <c r="H13" s="163"/>
      <c r="T13" s="7"/>
      <c r="U13" s="7"/>
      <c r="V13" s="7"/>
      <c r="W13" s="7"/>
      <c r="X13" s="7"/>
      <c r="Y13" s="7"/>
      <c r="Z13" s="7"/>
    </row>
    <row r="14" customFormat="false" ht="13.8" hidden="false" customHeight="false" outlineLevel="0" collapsed="false">
      <c r="A14" s="129"/>
      <c r="B14" s="130"/>
      <c r="C14" s="130"/>
      <c r="D14" s="130"/>
      <c r="E14" s="130"/>
      <c r="F14" s="130"/>
      <c r="G14" s="130"/>
      <c r="H14" s="130"/>
      <c r="I14" s="130"/>
      <c r="J14" s="130"/>
      <c r="K14" s="130"/>
      <c r="L14" s="130"/>
      <c r="M14" s="130"/>
      <c r="N14" s="130"/>
      <c r="O14" s="7"/>
      <c r="P14" s="7"/>
      <c r="Q14" s="7"/>
      <c r="R14" s="7"/>
      <c r="S14" s="7"/>
      <c r="T14" s="7"/>
      <c r="U14" s="7"/>
      <c r="V14" s="7"/>
      <c r="W14" s="7"/>
      <c r="X14" s="7"/>
      <c r="Y14" s="7"/>
      <c r="Z14" s="7"/>
    </row>
    <row r="15" customFormat="false" ht="13.8" hidden="false" customHeight="false" outlineLevel="0" collapsed="false">
      <c r="A15" s="131" t="s">
        <v>165</v>
      </c>
      <c r="B15" s="131" t="s">
        <v>166</v>
      </c>
      <c r="C15" s="131" t="s">
        <v>165</v>
      </c>
      <c r="D15" s="131" t="s">
        <v>166</v>
      </c>
      <c r="E15" s="131" t="s">
        <v>165</v>
      </c>
      <c r="F15" s="131" t="s">
        <v>166</v>
      </c>
      <c r="G15" s="131" t="s">
        <v>165</v>
      </c>
      <c r="H15" s="131" t="s">
        <v>166</v>
      </c>
      <c r="I15" s="131" t="s">
        <v>165</v>
      </c>
      <c r="J15" s="131" t="s">
        <v>166</v>
      </c>
      <c r="K15" s="131" t="s">
        <v>165</v>
      </c>
      <c r="L15" s="131" t="s">
        <v>166</v>
      </c>
      <c r="N15" s="7"/>
      <c r="O15" s="7"/>
      <c r="P15" s="7"/>
      <c r="Q15" s="7"/>
      <c r="R15" s="7"/>
      <c r="S15" s="7"/>
      <c r="T15" s="7"/>
      <c r="U15" s="7"/>
      <c r="V15" s="7"/>
      <c r="W15" s="7"/>
      <c r="X15" s="7"/>
      <c r="Y15" s="7"/>
      <c r="Z15" s="7"/>
    </row>
    <row r="16" customFormat="false" ht="13.8" hidden="false" customHeight="false" outlineLevel="0" collapsed="false">
      <c r="A16" s="164"/>
      <c r="B16" s="163" t="s">
        <v>168</v>
      </c>
      <c r="C16" s="163"/>
      <c r="D16" s="163" t="s">
        <v>169</v>
      </c>
      <c r="E16" s="165"/>
      <c r="F16" s="163" t="s">
        <v>170</v>
      </c>
      <c r="G16" s="165"/>
      <c r="H16" s="163" t="s">
        <v>171</v>
      </c>
      <c r="I16" s="165"/>
      <c r="J16" s="163" t="s">
        <v>172</v>
      </c>
      <c r="K16" s="165"/>
      <c r="L16" s="163" t="s">
        <v>173</v>
      </c>
      <c r="M16" s="7"/>
      <c r="N16" s="7"/>
      <c r="O16" s="7"/>
      <c r="P16" s="7"/>
      <c r="Q16" s="7"/>
      <c r="R16" s="7"/>
      <c r="S16" s="7"/>
      <c r="T16" s="7"/>
      <c r="U16" s="7"/>
      <c r="V16" s="7"/>
      <c r="W16" s="7"/>
      <c r="X16" s="7"/>
      <c r="Y16" s="7"/>
      <c r="Z16" s="7"/>
    </row>
    <row r="17" customFormat="false" ht="13.8" hidden="false" customHeight="false" outlineLevel="0" collapsed="false">
      <c r="A17" s="128"/>
      <c r="B17" s="128" t="s">
        <v>175</v>
      </c>
      <c r="C17" s="128"/>
      <c r="D17" s="128" t="s">
        <v>176</v>
      </c>
      <c r="E17" s="128"/>
      <c r="F17" s="128" t="s">
        <v>177</v>
      </c>
      <c r="G17" s="128"/>
      <c r="H17" s="128" t="s">
        <v>178</v>
      </c>
      <c r="I17" s="128"/>
      <c r="J17" s="128" t="s">
        <v>179</v>
      </c>
      <c r="K17" s="128"/>
      <c r="L17" s="128" t="s">
        <v>180</v>
      </c>
      <c r="M17" s="7"/>
      <c r="N17" s="7"/>
      <c r="O17" s="7"/>
      <c r="P17" s="7"/>
      <c r="Q17" s="7"/>
      <c r="R17" s="7"/>
      <c r="S17" s="7"/>
      <c r="T17" s="7"/>
      <c r="U17" s="7"/>
      <c r="V17" s="7"/>
      <c r="W17" s="7"/>
      <c r="X17" s="7"/>
      <c r="Y17" s="7"/>
      <c r="Z17" s="7"/>
    </row>
    <row r="18" customFormat="false" ht="15" hidden="false" customHeight="true" outlineLevel="0" collapsed="false">
      <c r="A18" s="128"/>
      <c r="B18" s="128" t="s">
        <v>182</v>
      </c>
      <c r="C18" s="128"/>
      <c r="D18" s="128" t="s">
        <v>183</v>
      </c>
      <c r="E18" s="128"/>
      <c r="F18" s="128" t="s">
        <v>184</v>
      </c>
      <c r="G18" s="128"/>
      <c r="H18" s="128" t="s">
        <v>185</v>
      </c>
      <c r="I18" s="128"/>
      <c r="J18" s="128" t="s">
        <v>186</v>
      </c>
      <c r="K18" s="128"/>
      <c r="L18" s="128" t="s">
        <v>187</v>
      </c>
      <c r="M18" s="7"/>
      <c r="N18" s="7"/>
      <c r="O18" s="7"/>
      <c r="P18" s="7"/>
      <c r="Q18" s="7"/>
      <c r="R18" s="7"/>
      <c r="S18" s="7"/>
      <c r="T18" s="7"/>
      <c r="U18" s="7"/>
      <c r="V18" s="7"/>
      <c r="W18" s="7"/>
      <c r="X18" s="7"/>
      <c r="Y18" s="7"/>
      <c r="Z18" s="7"/>
    </row>
    <row r="19" customFormat="false" ht="13.8" hidden="false" customHeight="false" outlineLevel="0" collapsed="false">
      <c r="A19" s="166"/>
      <c r="B19" s="128" t="s">
        <v>189</v>
      </c>
      <c r="C19" s="128"/>
      <c r="D19" s="128" t="s">
        <v>190</v>
      </c>
      <c r="E19" s="128"/>
      <c r="F19" s="128" t="s">
        <v>191</v>
      </c>
      <c r="G19" s="128"/>
      <c r="H19" s="128" t="s">
        <v>192</v>
      </c>
      <c r="I19" s="128"/>
      <c r="J19" s="128" t="s">
        <v>193</v>
      </c>
      <c r="K19" s="128"/>
      <c r="L19" s="128" t="s">
        <v>194</v>
      </c>
      <c r="M19" s="7"/>
      <c r="N19" s="7"/>
      <c r="O19" s="7"/>
      <c r="P19" s="7"/>
      <c r="Q19" s="7"/>
      <c r="R19" s="7"/>
      <c r="S19" s="7"/>
      <c r="T19" s="7"/>
      <c r="U19" s="7"/>
      <c r="V19" s="7"/>
      <c r="W19" s="7"/>
      <c r="X19" s="7"/>
      <c r="Y19" s="7"/>
      <c r="Z19" s="7"/>
    </row>
    <row r="20" customFormat="false" ht="13.8" hidden="false" customHeight="false" outlineLevel="0" collapsed="false">
      <c r="A20" s="128"/>
      <c r="B20" s="128" t="s">
        <v>196</v>
      </c>
      <c r="C20" s="128"/>
      <c r="D20" s="128" t="s">
        <v>197</v>
      </c>
      <c r="E20" s="128"/>
      <c r="F20" s="128" t="s">
        <v>198</v>
      </c>
      <c r="G20" s="167"/>
      <c r="H20" s="128" t="s">
        <v>199</v>
      </c>
      <c r="I20" s="128"/>
      <c r="J20" s="128" t="s">
        <v>200</v>
      </c>
      <c r="K20" s="128"/>
      <c r="L20" s="128" t="s">
        <v>201</v>
      </c>
      <c r="M20" s="7"/>
      <c r="N20" s="7"/>
      <c r="O20" s="7"/>
      <c r="P20" s="7"/>
      <c r="Q20" s="7"/>
      <c r="R20" s="7"/>
      <c r="S20" s="7"/>
      <c r="T20" s="7"/>
      <c r="U20" s="7"/>
      <c r="V20" s="7"/>
      <c r="W20" s="7"/>
      <c r="X20" s="7"/>
      <c r="Y20" s="7"/>
      <c r="Z20" s="7"/>
    </row>
    <row r="21" customFormat="false" ht="13.8" hidden="false" customHeight="false" outlineLevel="0" collapsed="false">
      <c r="A21" s="128"/>
      <c r="B21" s="128" t="s">
        <v>203</v>
      </c>
      <c r="C21" s="128"/>
      <c r="D21" s="128" t="s">
        <v>204</v>
      </c>
      <c r="E21" s="128"/>
      <c r="F21" s="128" t="s">
        <v>205</v>
      </c>
      <c r="G21" s="167"/>
      <c r="H21" s="128" t="s">
        <v>206</v>
      </c>
      <c r="I21" s="128"/>
      <c r="J21" s="128" t="s">
        <v>207</v>
      </c>
      <c r="K21" s="128"/>
      <c r="L21" s="128" t="s">
        <v>208</v>
      </c>
      <c r="M21" s="7"/>
      <c r="N21" s="7"/>
      <c r="O21" s="7"/>
      <c r="P21" s="7"/>
      <c r="Q21" s="7"/>
      <c r="R21" s="7"/>
      <c r="S21" s="7"/>
      <c r="T21" s="7"/>
      <c r="U21" s="7"/>
      <c r="V21" s="7"/>
      <c r="W21" s="7"/>
      <c r="X21" s="7"/>
      <c r="Y21" s="7"/>
      <c r="Z21" s="7"/>
    </row>
    <row r="22" customFormat="false" ht="13.8" hidden="false" customHeight="false" outlineLevel="0" collapsed="false">
      <c r="A22" s="128"/>
      <c r="B22" s="128" t="s">
        <v>210</v>
      </c>
      <c r="C22" s="168"/>
      <c r="D22" s="128" t="s">
        <v>211</v>
      </c>
      <c r="E22" s="128"/>
      <c r="F22" s="128" t="s">
        <v>212</v>
      </c>
      <c r="G22" s="128"/>
      <c r="H22" s="128" t="s">
        <v>213</v>
      </c>
      <c r="I22" s="128"/>
      <c r="J22" s="128" t="s">
        <v>214</v>
      </c>
      <c r="K22" s="128"/>
      <c r="L22" s="128" t="s">
        <v>215</v>
      </c>
      <c r="M22" s="7"/>
      <c r="N22" s="7"/>
      <c r="O22" s="7"/>
      <c r="P22" s="7"/>
      <c r="Q22" s="7"/>
      <c r="R22" s="7"/>
      <c r="S22" s="7"/>
      <c r="T22" s="7"/>
      <c r="U22" s="7"/>
      <c r="V22" s="7"/>
      <c r="W22" s="7"/>
      <c r="X22" s="7"/>
      <c r="Y22" s="7"/>
      <c r="Z22" s="7"/>
    </row>
    <row r="23" customFormat="false" ht="15.75" hidden="false" customHeight="true" outlineLevel="0" collapsed="false">
      <c r="A23" s="128"/>
      <c r="B23" s="128" t="s">
        <v>217</v>
      </c>
      <c r="C23" s="128"/>
      <c r="D23" s="128" t="s">
        <v>218</v>
      </c>
      <c r="E23" s="128"/>
      <c r="F23" s="128" t="s">
        <v>219</v>
      </c>
      <c r="G23" s="128"/>
      <c r="H23" s="128" t="s">
        <v>220</v>
      </c>
      <c r="I23" s="128"/>
      <c r="J23" s="128" t="s">
        <v>221</v>
      </c>
      <c r="K23" s="128"/>
      <c r="L23" s="128" t="s">
        <v>222</v>
      </c>
      <c r="M23" s="7"/>
      <c r="N23" s="7"/>
      <c r="O23" s="7"/>
      <c r="P23" s="7"/>
      <c r="Q23" s="7"/>
      <c r="R23" s="7"/>
      <c r="S23" s="7"/>
      <c r="T23" s="7"/>
      <c r="U23" s="7"/>
      <c r="V23" s="7"/>
      <c r="W23" s="7"/>
      <c r="X23" s="7"/>
      <c r="Y23" s="7"/>
      <c r="Z23" s="7"/>
    </row>
    <row r="24" customFormat="false" ht="15.75" hidden="false" customHeight="true" outlineLevel="0" collapsed="false">
      <c r="A24" s="169"/>
      <c r="B24" s="169"/>
      <c r="C24" s="169"/>
      <c r="D24" s="169"/>
      <c r="E24" s="169"/>
      <c r="F24" s="169"/>
      <c r="G24" s="169"/>
      <c r="H24" s="169"/>
      <c r="I24" s="169"/>
      <c r="J24" s="169"/>
      <c r="K24" s="169"/>
      <c r="L24" s="169"/>
      <c r="M24" s="7"/>
      <c r="N24" s="7"/>
      <c r="O24" s="7"/>
      <c r="P24" s="7"/>
      <c r="Q24" s="7"/>
      <c r="R24" s="7"/>
      <c r="S24" s="7"/>
      <c r="T24" s="7"/>
      <c r="U24" s="7"/>
      <c r="V24" s="7"/>
      <c r="W24" s="7"/>
      <c r="X24" s="7"/>
      <c r="Y24" s="7"/>
      <c r="Z24" s="7"/>
    </row>
    <row r="25" customFormat="false" ht="15.75" hidden="false" customHeight="true" outlineLevel="0" collapsed="false">
      <c r="A25" s="128"/>
      <c r="B25" s="128" t="s">
        <v>224</v>
      </c>
      <c r="C25" s="128"/>
      <c r="D25" s="128" t="s">
        <v>225</v>
      </c>
      <c r="E25" s="128"/>
      <c r="F25" s="128" t="s">
        <v>226</v>
      </c>
      <c r="G25" s="128"/>
      <c r="H25" s="128" t="s">
        <v>227</v>
      </c>
      <c r="I25" s="128"/>
      <c r="J25" s="128" t="s">
        <v>228</v>
      </c>
      <c r="K25" s="128"/>
      <c r="L25" s="128" t="s">
        <v>229</v>
      </c>
      <c r="M25" s="7"/>
      <c r="N25" s="7"/>
      <c r="O25" s="7"/>
      <c r="P25" s="7"/>
      <c r="Q25" s="7"/>
      <c r="R25" s="7"/>
      <c r="S25" s="7"/>
      <c r="T25" s="7"/>
      <c r="U25" s="7"/>
      <c r="V25" s="7"/>
      <c r="W25" s="7"/>
      <c r="X25" s="7"/>
      <c r="Y25" s="7"/>
      <c r="Z25" s="7"/>
    </row>
    <row r="26" customFormat="false" ht="15.75" hidden="false" customHeight="true" outlineLevel="0" collapsed="false">
      <c r="A26" s="128"/>
      <c r="B26" s="128" t="s">
        <v>231</v>
      </c>
      <c r="C26" s="128"/>
      <c r="D26" s="128" t="s">
        <v>232</v>
      </c>
      <c r="E26" s="128"/>
      <c r="F26" s="128" t="s">
        <v>233</v>
      </c>
      <c r="G26" s="128"/>
      <c r="H26" s="128" t="s">
        <v>234</v>
      </c>
      <c r="I26" s="128"/>
      <c r="J26" s="128" t="s">
        <v>235</v>
      </c>
      <c r="K26" s="128"/>
      <c r="L26" s="128" t="s">
        <v>236</v>
      </c>
      <c r="M26" s="7"/>
      <c r="N26" s="7"/>
      <c r="O26" s="7"/>
      <c r="P26" s="7"/>
      <c r="Q26" s="7"/>
      <c r="R26" s="7"/>
      <c r="S26" s="7"/>
      <c r="T26" s="7"/>
      <c r="U26" s="7"/>
      <c r="V26" s="7"/>
      <c r="W26" s="7"/>
      <c r="X26" s="7"/>
      <c r="Y26" s="7"/>
      <c r="Z26" s="7"/>
    </row>
    <row r="27" customFormat="false" ht="15.75" hidden="false" customHeight="true" outlineLevel="0" collapsed="false">
      <c r="A27" s="128"/>
      <c r="B27" s="128" t="s">
        <v>238</v>
      </c>
      <c r="C27" s="128"/>
      <c r="D27" s="128" t="s">
        <v>239</v>
      </c>
      <c r="E27" s="128"/>
      <c r="F27" s="128" t="s">
        <v>240</v>
      </c>
      <c r="G27" s="128"/>
      <c r="H27" s="128" t="s">
        <v>241</v>
      </c>
      <c r="I27" s="128"/>
      <c r="J27" s="128" t="s">
        <v>242</v>
      </c>
      <c r="K27" s="128"/>
      <c r="L27" s="128" t="s">
        <v>243</v>
      </c>
      <c r="M27" s="7"/>
      <c r="N27" s="7"/>
      <c r="O27" s="7"/>
      <c r="P27" s="7"/>
      <c r="Q27" s="7"/>
      <c r="R27" s="7"/>
      <c r="S27" s="7"/>
      <c r="T27" s="7"/>
      <c r="U27" s="7"/>
      <c r="V27" s="7"/>
      <c r="W27" s="7"/>
      <c r="X27" s="7"/>
      <c r="Y27" s="7"/>
      <c r="Z27" s="7"/>
    </row>
    <row r="28" customFormat="false" ht="15.75" hidden="false" customHeight="true" outlineLevel="0" collapsed="false">
      <c r="A28" s="128"/>
      <c r="B28" s="128" t="s">
        <v>245</v>
      </c>
      <c r="C28" s="128"/>
      <c r="D28" s="128" t="s">
        <v>246</v>
      </c>
      <c r="E28" s="128"/>
      <c r="F28" s="128" t="s">
        <v>247</v>
      </c>
      <c r="G28" s="128"/>
      <c r="H28" s="128" t="s">
        <v>248</v>
      </c>
      <c r="I28" s="128"/>
      <c r="J28" s="128" t="s">
        <v>249</v>
      </c>
      <c r="K28" s="128"/>
      <c r="L28" s="128" t="s">
        <v>250</v>
      </c>
      <c r="M28" s="134"/>
      <c r="N28" s="134"/>
      <c r="O28" s="134"/>
      <c r="P28" s="134"/>
      <c r="Q28" s="134"/>
      <c r="R28" s="134"/>
      <c r="S28" s="134"/>
      <c r="T28" s="134"/>
      <c r="U28" s="134"/>
      <c r="V28" s="134"/>
      <c r="W28" s="134"/>
      <c r="X28" s="134"/>
      <c r="Y28" s="134"/>
      <c r="Z28" s="134"/>
    </row>
    <row r="29" customFormat="false" ht="15.75" hidden="false" customHeight="true" outlineLevel="0" collapsed="false">
      <c r="A29" s="128"/>
      <c r="B29" s="128" t="s">
        <v>252</v>
      </c>
      <c r="C29" s="128"/>
      <c r="D29" s="128" t="s">
        <v>253</v>
      </c>
      <c r="E29" s="128"/>
      <c r="F29" s="128" t="s">
        <v>254</v>
      </c>
      <c r="G29" s="128"/>
      <c r="H29" s="128" t="s">
        <v>255</v>
      </c>
      <c r="I29" s="128"/>
      <c r="J29" s="128" t="s">
        <v>256</v>
      </c>
      <c r="K29" s="128"/>
      <c r="L29" s="128" t="s">
        <v>257</v>
      </c>
      <c r="M29" s="7"/>
      <c r="N29" s="7"/>
      <c r="O29" s="7"/>
      <c r="P29" s="7"/>
      <c r="Q29" s="7"/>
      <c r="R29" s="7"/>
      <c r="S29" s="7"/>
      <c r="T29" s="7"/>
      <c r="U29" s="7"/>
      <c r="V29" s="7"/>
      <c r="W29" s="7"/>
      <c r="X29" s="7"/>
      <c r="Y29" s="7"/>
      <c r="Z29" s="7"/>
    </row>
    <row r="30" customFormat="false" ht="15.75" hidden="false" customHeight="true" outlineLevel="0" collapsed="false">
      <c r="A30" s="128"/>
      <c r="B30" s="128" t="s">
        <v>259</v>
      </c>
      <c r="C30" s="128"/>
      <c r="D30" s="128" t="s">
        <v>260</v>
      </c>
      <c r="E30" s="128"/>
      <c r="F30" s="128" t="s">
        <v>261</v>
      </c>
      <c r="G30" s="128"/>
      <c r="H30" s="128" t="s">
        <v>262</v>
      </c>
      <c r="I30" s="128"/>
      <c r="J30" s="128" t="s">
        <v>263</v>
      </c>
      <c r="K30" s="128"/>
      <c r="L30" s="128" t="s">
        <v>264</v>
      </c>
      <c r="M30" s="7"/>
      <c r="N30" s="7"/>
      <c r="O30" s="7"/>
      <c r="P30" s="7"/>
      <c r="Q30" s="7"/>
      <c r="R30" s="7"/>
      <c r="S30" s="7"/>
      <c r="T30" s="7"/>
      <c r="U30" s="7"/>
      <c r="V30" s="7"/>
      <c r="W30" s="7"/>
      <c r="X30" s="7"/>
      <c r="Y30" s="7"/>
      <c r="Z30" s="7"/>
    </row>
    <row r="31" customFormat="false" ht="15.75" hidden="false" customHeight="true" outlineLevel="0" collapsed="false">
      <c r="A31" s="128"/>
      <c r="B31" s="128" t="s">
        <v>266</v>
      </c>
      <c r="C31" s="128"/>
      <c r="D31" s="128" t="s">
        <v>267</v>
      </c>
      <c r="E31" s="128"/>
      <c r="F31" s="128" t="s">
        <v>268</v>
      </c>
      <c r="G31" s="128"/>
      <c r="H31" s="128" t="s">
        <v>269</v>
      </c>
      <c r="I31" s="128"/>
      <c r="J31" s="128" t="s">
        <v>270</v>
      </c>
      <c r="K31" s="128"/>
      <c r="L31" s="128" t="s">
        <v>271</v>
      </c>
      <c r="M31" s="7"/>
      <c r="N31" s="7"/>
      <c r="O31" s="7"/>
      <c r="P31" s="7"/>
      <c r="Q31" s="7"/>
      <c r="R31" s="7"/>
      <c r="S31" s="7"/>
      <c r="T31" s="7"/>
      <c r="U31" s="7"/>
      <c r="V31" s="7"/>
      <c r="W31" s="7"/>
      <c r="X31" s="7"/>
      <c r="Y31" s="7"/>
      <c r="Z31" s="7"/>
    </row>
    <row r="32" customFormat="false" ht="15.75" hidden="false" customHeight="true" outlineLevel="0" collapsed="false">
      <c r="A32" s="128"/>
      <c r="B32" s="128" t="s">
        <v>273</v>
      </c>
      <c r="C32" s="128"/>
      <c r="D32" s="128" t="s">
        <v>274</v>
      </c>
      <c r="E32" s="128"/>
      <c r="F32" s="128" t="s">
        <v>275</v>
      </c>
      <c r="G32" s="128"/>
      <c r="H32" s="128" t="s">
        <v>276</v>
      </c>
      <c r="I32" s="128"/>
      <c r="J32" s="128" t="s">
        <v>277</v>
      </c>
      <c r="K32" s="128"/>
      <c r="L32" s="128" t="s">
        <v>278</v>
      </c>
      <c r="M32" s="7"/>
      <c r="N32" s="7"/>
      <c r="O32" s="7"/>
      <c r="P32" s="7"/>
      <c r="Q32" s="7"/>
      <c r="R32" s="7"/>
      <c r="S32" s="7"/>
      <c r="T32" s="7"/>
      <c r="U32" s="7"/>
      <c r="V32" s="7"/>
      <c r="W32" s="7"/>
      <c r="X32" s="7"/>
      <c r="Y32" s="7"/>
      <c r="Z32" s="7"/>
    </row>
    <row r="33" customFormat="false" ht="15.75" hidden="false" customHeight="true" outlineLevel="0" collapsed="false">
      <c r="A33" s="135" t="s">
        <v>279</v>
      </c>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5.75" hidden="false" customHeight="true" outlineLevel="0" collapsed="false">
      <c r="A34" s="134" t="s">
        <v>280</v>
      </c>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5.75" hidden="false" customHeight="tru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5.75" hidden="false" customHeight="true" outlineLevel="0" collapsed="false">
      <c r="A36" s="136" t="s">
        <v>281</v>
      </c>
      <c r="B36" s="137"/>
      <c r="C36" s="7"/>
      <c r="D36" s="7"/>
      <c r="E36" s="7"/>
      <c r="F36" s="7"/>
      <c r="G36" s="7"/>
      <c r="H36" s="7"/>
      <c r="I36" s="7"/>
      <c r="J36" s="7"/>
      <c r="K36" s="7"/>
      <c r="L36" s="7"/>
      <c r="M36" s="7"/>
      <c r="N36" s="7"/>
      <c r="O36" s="7"/>
      <c r="P36" s="7"/>
      <c r="Q36" s="7"/>
      <c r="R36" s="7"/>
      <c r="S36" s="7"/>
      <c r="T36" s="7"/>
      <c r="U36" s="7"/>
      <c r="V36" s="7"/>
      <c r="W36" s="7"/>
      <c r="X36" s="7"/>
      <c r="Y36" s="7"/>
      <c r="Z36" s="7"/>
    </row>
    <row r="37" customFormat="false" ht="15.75" hidden="false" customHeight="true" outlineLevel="0" collapsed="false">
      <c r="A37" s="138" t="s">
        <v>282</v>
      </c>
      <c r="B37" s="139"/>
      <c r="C37" s="7"/>
      <c r="D37" s="7"/>
      <c r="E37" s="7"/>
      <c r="F37" s="7"/>
      <c r="G37" s="7"/>
      <c r="H37" s="7"/>
      <c r="I37" s="7"/>
      <c r="J37" s="7"/>
      <c r="K37" s="7"/>
      <c r="L37" s="7"/>
      <c r="M37" s="7"/>
      <c r="N37" s="7"/>
      <c r="O37" s="7"/>
      <c r="P37" s="7"/>
      <c r="Q37" s="7"/>
      <c r="R37" s="7"/>
      <c r="S37" s="7"/>
      <c r="T37" s="7"/>
      <c r="U37" s="7"/>
      <c r="V37" s="7"/>
      <c r="W37" s="7"/>
      <c r="X37" s="7"/>
      <c r="Y37" s="7"/>
      <c r="Z37" s="7"/>
    </row>
    <row r="38" customFormat="false" ht="15.75" hidden="false" customHeight="true" outlineLevel="0" collapsed="false">
      <c r="A38" s="14"/>
      <c r="B38" s="15" t="n">
        <v>1</v>
      </c>
      <c r="C38" s="15" t="n">
        <v>2</v>
      </c>
      <c r="D38" s="15" t="n">
        <v>3</v>
      </c>
      <c r="E38" s="15" t="n">
        <v>4</v>
      </c>
      <c r="F38" s="15" t="n">
        <v>5</v>
      </c>
      <c r="G38" s="15" t="n">
        <v>6</v>
      </c>
      <c r="H38" s="15" t="n">
        <v>7</v>
      </c>
      <c r="I38" s="15" t="n">
        <v>8</v>
      </c>
      <c r="J38" s="15" t="n">
        <v>9</v>
      </c>
      <c r="K38" s="15" t="n">
        <v>10</v>
      </c>
      <c r="L38" s="15" t="n">
        <v>11</v>
      </c>
      <c r="M38" s="15" t="n">
        <v>12</v>
      </c>
      <c r="N38" s="140"/>
      <c r="O38" s="7"/>
      <c r="P38" s="7"/>
      <c r="Q38" s="7"/>
      <c r="R38" s="7"/>
      <c r="S38" s="7"/>
      <c r="T38" s="7"/>
      <c r="U38" s="7"/>
      <c r="V38" s="7"/>
      <c r="W38" s="7"/>
      <c r="X38" s="7"/>
      <c r="Y38" s="7"/>
      <c r="Z38" s="7"/>
    </row>
    <row r="39" customFormat="false" ht="15.75" hidden="false" customHeight="true" outlineLevel="0" collapsed="false">
      <c r="A39" s="16" t="s">
        <v>16</v>
      </c>
      <c r="B39" s="18"/>
      <c r="C39" s="18"/>
      <c r="D39" s="18"/>
      <c r="E39" s="18"/>
      <c r="F39" s="18"/>
      <c r="G39" s="18"/>
      <c r="H39" s="18"/>
      <c r="I39" s="18"/>
      <c r="J39" s="18"/>
      <c r="K39" s="18"/>
      <c r="L39" s="18"/>
      <c r="M39" s="18"/>
      <c r="N39" s="128"/>
      <c r="O39" s="7"/>
      <c r="P39" s="7"/>
      <c r="Q39" s="7"/>
      <c r="R39" s="7"/>
      <c r="S39" s="7"/>
      <c r="T39" s="7"/>
      <c r="U39" s="7"/>
      <c r="V39" s="7"/>
      <c r="W39" s="7"/>
      <c r="X39" s="7"/>
      <c r="Y39" s="7"/>
      <c r="Z39" s="7"/>
    </row>
    <row r="40" customFormat="false" ht="15.75" hidden="false" customHeight="true" outlineLevel="0" collapsed="false">
      <c r="A40" s="16" t="s">
        <v>17</v>
      </c>
      <c r="B40" s="18"/>
      <c r="C40" s="18"/>
      <c r="D40" s="18"/>
      <c r="E40" s="18"/>
      <c r="F40" s="18"/>
      <c r="G40" s="18"/>
      <c r="H40" s="18"/>
      <c r="I40" s="18"/>
      <c r="J40" s="18"/>
      <c r="K40" s="18"/>
      <c r="L40" s="18"/>
      <c r="M40" s="18"/>
      <c r="N40" s="128"/>
      <c r="O40" s="7"/>
      <c r="P40" s="7"/>
      <c r="Q40" s="7"/>
      <c r="R40" s="7"/>
      <c r="S40" s="7"/>
      <c r="T40" s="7"/>
      <c r="U40" s="7"/>
      <c r="V40" s="7"/>
      <c r="W40" s="7"/>
      <c r="X40" s="7"/>
      <c r="Y40" s="7"/>
      <c r="Z40" s="7"/>
    </row>
    <row r="41" customFormat="false" ht="15.75" hidden="false" customHeight="true" outlineLevel="0" collapsed="false">
      <c r="A41" s="16" t="s">
        <v>23</v>
      </c>
      <c r="B41" s="18"/>
      <c r="C41" s="18"/>
      <c r="D41" s="18"/>
      <c r="E41" s="18"/>
      <c r="F41" s="18"/>
      <c r="G41" s="18"/>
      <c r="H41" s="18"/>
      <c r="I41" s="18"/>
      <c r="J41" s="18"/>
      <c r="K41" s="18"/>
      <c r="L41" s="18"/>
      <c r="M41" s="18"/>
      <c r="N41" s="128"/>
      <c r="O41" s="7"/>
      <c r="P41" s="7"/>
      <c r="Q41" s="7"/>
      <c r="R41" s="7"/>
      <c r="S41" s="7"/>
      <c r="T41" s="7"/>
      <c r="U41" s="7"/>
      <c r="V41" s="7"/>
      <c r="W41" s="7"/>
      <c r="X41" s="7"/>
      <c r="Y41" s="7"/>
      <c r="Z41" s="7"/>
    </row>
    <row r="42" customFormat="false" ht="15.75" hidden="false" customHeight="true" outlineLevel="0" collapsed="false">
      <c r="A42" s="16" t="s">
        <v>24</v>
      </c>
      <c r="B42" s="18"/>
      <c r="C42" s="18"/>
      <c r="D42" s="18"/>
      <c r="E42" s="18"/>
      <c r="F42" s="18"/>
      <c r="G42" s="18"/>
      <c r="H42" s="18"/>
      <c r="I42" s="18"/>
      <c r="J42" s="18"/>
      <c r="K42" s="18"/>
      <c r="L42" s="18"/>
      <c r="M42" s="18"/>
      <c r="N42" s="128"/>
      <c r="O42" s="7"/>
      <c r="P42" s="7"/>
      <c r="Q42" s="7"/>
      <c r="R42" s="7"/>
      <c r="S42" s="7"/>
      <c r="T42" s="7"/>
      <c r="U42" s="7"/>
      <c r="V42" s="7"/>
      <c r="W42" s="7"/>
      <c r="X42" s="7"/>
      <c r="Y42" s="7"/>
      <c r="Z42" s="7"/>
    </row>
    <row r="43" customFormat="false" ht="15.75" hidden="false" customHeight="true" outlineLevel="0" collapsed="false">
      <c r="A43" s="16" t="s">
        <v>25</v>
      </c>
      <c r="B43" s="18"/>
      <c r="C43" s="18"/>
      <c r="D43" s="18"/>
      <c r="E43" s="18"/>
      <c r="F43" s="18"/>
      <c r="G43" s="18"/>
      <c r="H43" s="18"/>
      <c r="I43" s="18"/>
      <c r="J43" s="18"/>
      <c r="K43" s="18"/>
      <c r="L43" s="18"/>
      <c r="M43" s="18"/>
      <c r="N43" s="128"/>
      <c r="O43" s="7"/>
      <c r="P43" s="7"/>
      <c r="Q43" s="7"/>
      <c r="R43" s="7"/>
      <c r="S43" s="7"/>
      <c r="T43" s="7"/>
      <c r="U43" s="7"/>
      <c r="V43" s="7"/>
      <c r="W43" s="7"/>
      <c r="X43" s="7"/>
      <c r="Y43" s="7"/>
      <c r="Z43" s="7"/>
    </row>
    <row r="44" customFormat="false" ht="15.75" hidden="false" customHeight="true" outlineLevel="0" collapsed="false">
      <c r="A44" s="16" t="s">
        <v>26</v>
      </c>
      <c r="B44" s="18"/>
      <c r="C44" s="18"/>
      <c r="D44" s="18"/>
      <c r="E44" s="18"/>
      <c r="F44" s="18"/>
      <c r="G44" s="18"/>
      <c r="H44" s="18"/>
      <c r="I44" s="18"/>
      <c r="J44" s="18"/>
      <c r="K44" s="18"/>
      <c r="L44" s="18"/>
      <c r="M44" s="18"/>
      <c r="N44" s="115"/>
      <c r="O44" s="7"/>
      <c r="P44" s="7"/>
      <c r="Q44" s="7"/>
      <c r="R44" s="7"/>
      <c r="S44" s="7"/>
      <c r="T44" s="7"/>
      <c r="U44" s="7"/>
      <c r="V44" s="7"/>
      <c r="W44" s="7"/>
      <c r="X44" s="7"/>
      <c r="Y44" s="7"/>
      <c r="Z44" s="7"/>
    </row>
    <row r="45" customFormat="false" ht="15.75" hidden="false" customHeight="true" outlineLevel="0" collapsed="false">
      <c r="A45" s="16" t="s">
        <v>27</v>
      </c>
      <c r="B45" s="18"/>
      <c r="C45" s="18"/>
      <c r="D45" s="18"/>
      <c r="E45" s="18"/>
      <c r="F45" s="18"/>
      <c r="G45" s="18"/>
      <c r="H45" s="18"/>
      <c r="I45" s="18"/>
      <c r="J45" s="18"/>
      <c r="K45" s="18"/>
      <c r="L45" s="18"/>
      <c r="M45" s="18"/>
      <c r="N45" s="115"/>
      <c r="O45" s="7"/>
      <c r="P45" s="7"/>
      <c r="Q45" s="7"/>
      <c r="R45" s="7"/>
      <c r="S45" s="7"/>
      <c r="T45" s="7"/>
      <c r="U45" s="7"/>
      <c r="V45" s="7"/>
      <c r="W45" s="7"/>
      <c r="X45" s="7"/>
      <c r="Y45" s="7"/>
      <c r="Z45" s="7"/>
    </row>
    <row r="46" customFormat="false" ht="15.75" hidden="false" customHeight="true" outlineLevel="0" collapsed="false">
      <c r="A46" s="16" t="s">
        <v>28</v>
      </c>
      <c r="B46" s="18"/>
      <c r="C46" s="18"/>
      <c r="D46" s="18"/>
      <c r="E46" s="18"/>
      <c r="F46" s="18"/>
      <c r="G46" s="18"/>
      <c r="H46" s="18"/>
      <c r="I46" s="18"/>
      <c r="J46" s="18"/>
      <c r="K46" s="18"/>
      <c r="L46" s="18"/>
      <c r="M46" s="18"/>
      <c r="N46" s="115"/>
      <c r="O46" s="7"/>
      <c r="P46" s="7"/>
      <c r="Q46" s="7"/>
      <c r="R46" s="7"/>
      <c r="S46" s="7"/>
      <c r="T46" s="7"/>
      <c r="U46" s="7"/>
      <c r="V46" s="7"/>
      <c r="W46" s="7"/>
      <c r="X46" s="7"/>
      <c r="Y46" s="7"/>
      <c r="Z46" s="7"/>
    </row>
    <row r="47" customFormat="false" ht="15.75" hidden="false" customHeight="tru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5.75" hidden="false" customHeight="true" outlineLevel="0" collapsed="false">
      <c r="A48" s="141" t="s">
        <v>283</v>
      </c>
      <c r="B48" s="142"/>
      <c r="C48" s="7"/>
      <c r="D48" s="7"/>
      <c r="E48" s="7"/>
      <c r="F48" s="7"/>
      <c r="G48" s="7"/>
      <c r="H48" s="7"/>
      <c r="I48" s="7"/>
      <c r="J48" s="7"/>
      <c r="K48" s="7"/>
      <c r="L48" s="7"/>
      <c r="M48" s="7"/>
      <c r="N48" s="7"/>
      <c r="O48" s="7"/>
      <c r="P48" s="7"/>
      <c r="Q48" s="7"/>
      <c r="R48" s="7"/>
      <c r="S48" s="7"/>
      <c r="T48" s="7"/>
      <c r="U48" s="7"/>
      <c r="V48" s="7"/>
      <c r="W48" s="7"/>
      <c r="X48" s="7"/>
      <c r="Y48" s="7"/>
      <c r="Z48" s="7"/>
    </row>
    <row r="49" customFormat="false" ht="15.75" hidden="false" customHeight="true" outlineLevel="0" collapsed="false">
      <c r="A49" s="143" t="s">
        <v>282</v>
      </c>
      <c r="B49" s="144"/>
      <c r="C49" s="7"/>
      <c r="D49" s="7"/>
      <c r="E49" s="7"/>
      <c r="F49" s="7"/>
      <c r="G49" s="7"/>
      <c r="H49" s="7"/>
      <c r="I49" s="7"/>
      <c r="J49" s="7"/>
      <c r="K49" s="7"/>
      <c r="L49" s="7"/>
      <c r="M49" s="7"/>
      <c r="N49" s="7"/>
      <c r="O49" s="7"/>
      <c r="P49" s="7"/>
      <c r="Q49" s="7"/>
      <c r="R49" s="7"/>
      <c r="S49" s="7"/>
      <c r="T49" s="7"/>
      <c r="U49" s="7"/>
      <c r="V49" s="7"/>
      <c r="W49" s="7"/>
      <c r="X49" s="7"/>
      <c r="Y49" s="7"/>
      <c r="Z49" s="7"/>
    </row>
    <row r="50" customFormat="false" ht="15.75" hidden="false" customHeight="true" outlineLevel="0" collapsed="false">
      <c r="A50" s="170"/>
      <c r="B50" s="140" t="n">
        <v>1</v>
      </c>
      <c r="C50" s="140" t="n">
        <v>2</v>
      </c>
      <c r="D50" s="140" t="n">
        <v>3</v>
      </c>
      <c r="E50" s="140" t="n">
        <v>4</v>
      </c>
      <c r="F50" s="140" t="n">
        <v>5</v>
      </c>
      <c r="G50" s="140" t="n">
        <v>6</v>
      </c>
      <c r="H50" s="140" t="n">
        <v>7</v>
      </c>
      <c r="I50" s="140" t="n">
        <v>8</v>
      </c>
      <c r="J50" s="140" t="n">
        <v>9</v>
      </c>
      <c r="K50" s="140" t="n">
        <v>10</v>
      </c>
      <c r="L50" s="140" t="n">
        <v>11</v>
      </c>
      <c r="M50" s="140" t="n">
        <v>12</v>
      </c>
      <c r="N50" s="140"/>
      <c r="O50" s="7"/>
      <c r="P50" s="7"/>
      <c r="Q50" s="7"/>
      <c r="R50" s="7"/>
      <c r="S50" s="7"/>
      <c r="T50" s="7"/>
      <c r="U50" s="7"/>
      <c r="V50" s="7"/>
      <c r="W50" s="7"/>
      <c r="X50" s="7"/>
      <c r="Y50" s="7"/>
      <c r="Z50" s="7"/>
    </row>
    <row r="51" customFormat="false" ht="15.75" hidden="false" customHeight="true" outlineLevel="0" collapsed="false">
      <c r="A51" s="147" t="s">
        <v>16</v>
      </c>
      <c r="B51" s="148"/>
      <c r="C51" s="148"/>
      <c r="D51" s="148"/>
      <c r="E51" s="148"/>
      <c r="F51" s="148"/>
      <c r="G51" s="148"/>
      <c r="H51" s="148"/>
      <c r="I51" s="148"/>
      <c r="J51" s="148"/>
      <c r="K51" s="148"/>
      <c r="L51" s="148"/>
      <c r="M51" s="148"/>
      <c r="N51" s="128"/>
      <c r="O51" s="7"/>
      <c r="P51" s="7"/>
      <c r="Q51" s="7"/>
      <c r="R51" s="7"/>
      <c r="S51" s="7"/>
      <c r="T51" s="7"/>
      <c r="U51" s="7"/>
      <c r="V51" s="7"/>
      <c r="W51" s="7"/>
      <c r="X51" s="7"/>
      <c r="Y51" s="7"/>
      <c r="Z51" s="7"/>
    </row>
    <row r="52" customFormat="false" ht="15.75" hidden="false" customHeight="true" outlineLevel="0" collapsed="false">
      <c r="A52" s="149" t="s">
        <v>17</v>
      </c>
      <c r="B52" s="148"/>
      <c r="C52" s="148"/>
      <c r="D52" s="148"/>
      <c r="E52" s="148"/>
      <c r="F52" s="148"/>
      <c r="G52" s="148"/>
      <c r="H52" s="148"/>
      <c r="I52" s="148"/>
      <c r="J52" s="148"/>
      <c r="K52" s="148"/>
      <c r="L52" s="148"/>
      <c r="M52" s="148"/>
      <c r="N52" s="128"/>
      <c r="O52" s="7"/>
      <c r="P52" s="7"/>
      <c r="Q52" s="7"/>
      <c r="R52" s="7"/>
      <c r="S52" s="7"/>
      <c r="T52" s="7"/>
      <c r="U52" s="7"/>
      <c r="V52" s="7"/>
      <c r="W52" s="7"/>
      <c r="X52" s="7"/>
      <c r="Y52" s="7"/>
      <c r="Z52" s="7"/>
    </row>
    <row r="53" customFormat="false" ht="15.75" hidden="false" customHeight="true" outlineLevel="0" collapsed="false">
      <c r="A53" s="149" t="s">
        <v>23</v>
      </c>
      <c r="B53" s="148"/>
      <c r="C53" s="148"/>
      <c r="D53" s="148"/>
      <c r="E53" s="148"/>
      <c r="F53" s="148"/>
      <c r="G53" s="148"/>
      <c r="H53" s="148"/>
      <c r="I53" s="148"/>
      <c r="J53" s="148"/>
      <c r="K53" s="148"/>
      <c r="L53" s="148"/>
      <c r="M53" s="148"/>
      <c r="N53" s="128"/>
      <c r="O53" s="7"/>
      <c r="P53" s="7"/>
      <c r="Q53" s="7"/>
      <c r="R53" s="7"/>
      <c r="S53" s="7"/>
      <c r="T53" s="7"/>
      <c r="U53" s="7"/>
      <c r="V53" s="7"/>
      <c r="W53" s="7"/>
      <c r="X53" s="7"/>
      <c r="Y53" s="7"/>
      <c r="Z53" s="7"/>
    </row>
    <row r="54" customFormat="false" ht="15.75" hidden="false" customHeight="true" outlineLevel="0" collapsed="false">
      <c r="A54" s="149" t="s">
        <v>24</v>
      </c>
      <c r="B54" s="148"/>
      <c r="C54" s="148"/>
      <c r="D54" s="148"/>
      <c r="E54" s="148"/>
      <c r="F54" s="148"/>
      <c r="G54" s="148"/>
      <c r="H54" s="148"/>
      <c r="I54" s="148"/>
      <c r="J54" s="148"/>
      <c r="K54" s="148"/>
      <c r="L54" s="148"/>
      <c r="M54" s="148"/>
      <c r="N54" s="128"/>
      <c r="O54" s="7"/>
      <c r="P54" s="7"/>
      <c r="Q54" s="7"/>
      <c r="R54" s="7"/>
      <c r="S54" s="7"/>
      <c r="T54" s="7"/>
      <c r="U54" s="7"/>
      <c r="V54" s="7"/>
      <c r="W54" s="7"/>
      <c r="X54" s="7"/>
      <c r="Y54" s="7"/>
      <c r="Z54" s="7"/>
    </row>
    <row r="55" customFormat="false" ht="15.75" hidden="false" customHeight="true" outlineLevel="0" collapsed="false">
      <c r="A55" s="149" t="s">
        <v>25</v>
      </c>
      <c r="B55" s="148"/>
      <c r="C55" s="148"/>
      <c r="D55" s="148"/>
      <c r="E55" s="148"/>
      <c r="F55" s="148"/>
      <c r="G55" s="148"/>
      <c r="H55" s="148"/>
      <c r="I55" s="148"/>
      <c r="J55" s="148"/>
      <c r="K55" s="148"/>
      <c r="L55" s="148"/>
      <c r="M55" s="148"/>
      <c r="N55" s="128"/>
      <c r="O55" s="7"/>
      <c r="P55" s="7"/>
      <c r="Q55" s="7"/>
      <c r="R55" s="7"/>
      <c r="S55" s="7"/>
      <c r="T55" s="7"/>
      <c r="U55" s="7"/>
      <c r="V55" s="7"/>
      <c r="W55" s="7"/>
      <c r="X55" s="7"/>
      <c r="Y55" s="7"/>
      <c r="Z55" s="7"/>
    </row>
    <row r="56" customFormat="false" ht="15.75" hidden="false" customHeight="true" outlineLevel="0" collapsed="false">
      <c r="A56" s="149" t="s">
        <v>26</v>
      </c>
      <c r="B56" s="148"/>
      <c r="C56" s="148"/>
      <c r="D56" s="148"/>
      <c r="E56" s="148"/>
      <c r="F56" s="148"/>
      <c r="G56" s="148"/>
      <c r="H56" s="148"/>
      <c r="I56" s="148"/>
      <c r="J56" s="148"/>
      <c r="K56" s="148"/>
      <c r="L56" s="148"/>
      <c r="M56" s="148"/>
      <c r="N56" s="115"/>
      <c r="O56" s="7"/>
      <c r="P56" s="7"/>
      <c r="Q56" s="7"/>
      <c r="R56" s="7"/>
      <c r="S56" s="7"/>
      <c r="T56" s="7"/>
      <c r="U56" s="7"/>
      <c r="V56" s="7"/>
      <c r="W56" s="7"/>
      <c r="X56" s="7"/>
      <c r="Y56" s="7"/>
      <c r="Z56" s="7"/>
    </row>
    <row r="57" customFormat="false" ht="15.75" hidden="false" customHeight="true" outlineLevel="0" collapsed="false">
      <c r="A57" s="149" t="s">
        <v>27</v>
      </c>
      <c r="B57" s="148"/>
      <c r="C57" s="148"/>
      <c r="D57" s="148"/>
      <c r="E57" s="148"/>
      <c r="F57" s="148"/>
      <c r="G57" s="148"/>
      <c r="H57" s="148"/>
      <c r="I57" s="148"/>
      <c r="J57" s="148"/>
      <c r="K57" s="148"/>
      <c r="L57" s="148"/>
      <c r="M57" s="148"/>
      <c r="N57" s="115"/>
      <c r="O57" s="7"/>
      <c r="P57" s="7"/>
      <c r="Q57" s="7"/>
      <c r="R57" s="7"/>
      <c r="S57" s="7"/>
      <c r="T57" s="7"/>
      <c r="U57" s="7"/>
      <c r="V57" s="7"/>
      <c r="W57" s="7"/>
      <c r="X57" s="7"/>
      <c r="Y57" s="7"/>
      <c r="Z57" s="7"/>
    </row>
    <row r="58" customFormat="false" ht="15.75" hidden="false" customHeight="true" outlineLevel="0" collapsed="false">
      <c r="A58" s="149" t="s">
        <v>28</v>
      </c>
      <c r="B58" s="148"/>
      <c r="C58" s="148"/>
      <c r="D58" s="148"/>
      <c r="E58" s="148"/>
      <c r="F58" s="148"/>
      <c r="G58" s="148"/>
      <c r="H58" s="148"/>
      <c r="I58" s="148"/>
      <c r="J58" s="148"/>
      <c r="K58" s="148"/>
      <c r="L58" s="148"/>
      <c r="M58" s="148"/>
      <c r="N58" s="115"/>
      <c r="O58" s="7"/>
      <c r="P58" s="7"/>
      <c r="Q58" s="7"/>
      <c r="R58" s="7"/>
      <c r="S58" s="7"/>
      <c r="T58" s="7"/>
      <c r="U58" s="7"/>
      <c r="V58" s="7"/>
      <c r="W58" s="7"/>
      <c r="X58" s="7"/>
      <c r="Y58" s="7"/>
      <c r="Z58" s="7"/>
    </row>
    <row r="59" customFormat="false" ht="15.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5.75" hidden="false" customHeight="tru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5.75" hidden="false" customHeight="true" outlineLevel="0" collapsed="false">
      <c r="A61" s="150" t="s">
        <v>284</v>
      </c>
      <c r="B61" s="151"/>
      <c r="C61" s="7"/>
      <c r="D61" s="7"/>
      <c r="E61" s="7"/>
      <c r="F61" s="7"/>
      <c r="G61" s="7"/>
      <c r="H61" s="7"/>
      <c r="I61" s="7"/>
      <c r="J61" s="7"/>
      <c r="K61" s="7"/>
      <c r="L61" s="7"/>
      <c r="M61" s="7"/>
      <c r="N61" s="7"/>
      <c r="O61" s="7"/>
      <c r="P61" s="7"/>
      <c r="Q61" s="7"/>
      <c r="R61" s="7"/>
      <c r="S61" s="7"/>
      <c r="T61" s="7"/>
      <c r="U61" s="7"/>
      <c r="V61" s="7"/>
      <c r="W61" s="7"/>
      <c r="X61" s="7"/>
      <c r="Y61" s="7"/>
      <c r="Z61" s="7"/>
    </row>
    <row r="62" customFormat="false" ht="15.75" hidden="false" customHeight="true" outlineLevel="0" collapsed="false">
      <c r="A62" s="152" t="s">
        <v>35</v>
      </c>
      <c r="B62" s="153"/>
      <c r="C62" s="7"/>
      <c r="D62" s="7"/>
      <c r="E62" s="7"/>
      <c r="F62" s="7"/>
      <c r="G62" s="7"/>
      <c r="H62" s="7"/>
      <c r="I62" s="7"/>
      <c r="J62" s="7"/>
      <c r="K62" s="7"/>
      <c r="L62" s="7"/>
      <c r="M62" s="7"/>
      <c r="N62" s="7"/>
      <c r="O62" s="7"/>
      <c r="P62" s="7"/>
      <c r="Q62" s="7"/>
      <c r="R62" s="7"/>
      <c r="S62" s="7"/>
      <c r="T62" s="7"/>
      <c r="U62" s="7"/>
      <c r="V62" s="7"/>
      <c r="W62" s="7"/>
      <c r="X62" s="7"/>
      <c r="Y62" s="7"/>
      <c r="Z62" s="7"/>
    </row>
    <row r="63" customFormat="false" ht="15.75" hidden="false" customHeight="true" outlineLevel="0" collapsed="false">
      <c r="A63" s="145"/>
      <c r="B63" s="146" t="n">
        <v>1</v>
      </c>
      <c r="C63" s="140" t="n">
        <v>2</v>
      </c>
      <c r="D63" s="140" t="n">
        <v>3</v>
      </c>
      <c r="E63" s="140" t="n">
        <v>4</v>
      </c>
      <c r="F63" s="140" t="n">
        <v>5</v>
      </c>
      <c r="G63" s="140" t="n">
        <v>6</v>
      </c>
      <c r="H63" s="140" t="n">
        <v>7</v>
      </c>
      <c r="I63" s="140" t="n">
        <v>8</v>
      </c>
      <c r="J63" s="140" t="n">
        <v>9</v>
      </c>
      <c r="K63" s="140" t="n">
        <v>10</v>
      </c>
      <c r="L63" s="140" t="n">
        <v>11</v>
      </c>
      <c r="M63" s="140" t="n">
        <v>12</v>
      </c>
      <c r="N63" s="140"/>
      <c r="O63" s="7"/>
      <c r="P63" s="7"/>
      <c r="Q63" s="7"/>
      <c r="R63" s="7"/>
      <c r="S63" s="7"/>
      <c r="T63" s="7"/>
      <c r="U63" s="7"/>
      <c r="V63" s="7"/>
      <c r="W63" s="7"/>
      <c r="X63" s="7"/>
      <c r="Y63" s="7"/>
      <c r="Z63" s="7"/>
    </row>
    <row r="64" customFormat="false" ht="15.75" hidden="false" customHeight="true" outlineLevel="0" collapsed="false">
      <c r="A64" s="147" t="s">
        <v>16</v>
      </c>
      <c r="B64" s="148"/>
      <c r="C64" s="132"/>
      <c r="D64" s="115"/>
      <c r="E64" s="154"/>
      <c r="F64" s="128"/>
      <c r="G64" s="115"/>
      <c r="H64" s="115"/>
      <c r="I64" s="115"/>
      <c r="J64" s="115"/>
      <c r="K64" s="115"/>
      <c r="L64" s="115"/>
      <c r="M64" s="115"/>
      <c r="N64" s="128"/>
      <c r="O64" s="7"/>
      <c r="P64" s="7"/>
      <c r="Q64" s="7"/>
      <c r="R64" s="7"/>
      <c r="S64" s="7"/>
      <c r="T64" s="7"/>
      <c r="U64" s="7"/>
      <c r="V64" s="7"/>
      <c r="W64" s="7"/>
      <c r="X64" s="7"/>
      <c r="Y64" s="7"/>
      <c r="Z64" s="7"/>
    </row>
    <row r="65" customFormat="false" ht="15.75" hidden="false" customHeight="true" outlineLevel="0" collapsed="false">
      <c r="A65" s="149" t="s">
        <v>17</v>
      </c>
      <c r="B65" s="148"/>
      <c r="C65" s="132"/>
      <c r="D65" s="115"/>
      <c r="E65" s="115"/>
      <c r="F65" s="115"/>
      <c r="G65" s="115"/>
      <c r="H65" s="115"/>
      <c r="I65" s="115"/>
      <c r="J65" s="115"/>
      <c r="K65" s="115"/>
      <c r="L65" s="115"/>
      <c r="M65" s="115"/>
      <c r="N65" s="128"/>
      <c r="O65" s="7"/>
      <c r="P65" s="7"/>
      <c r="Q65" s="7"/>
      <c r="R65" s="7"/>
      <c r="S65" s="7"/>
      <c r="T65" s="7"/>
      <c r="U65" s="7"/>
      <c r="V65" s="7"/>
      <c r="W65" s="7"/>
      <c r="X65" s="7"/>
      <c r="Y65" s="7"/>
      <c r="Z65" s="7"/>
    </row>
    <row r="66" customFormat="false" ht="15.75" hidden="false" customHeight="true" outlineLevel="0" collapsed="false">
      <c r="A66" s="149" t="s">
        <v>23</v>
      </c>
      <c r="B66" s="148"/>
      <c r="C66" s="132"/>
      <c r="D66" s="115"/>
      <c r="E66" s="115"/>
      <c r="F66" s="115"/>
      <c r="G66" s="115"/>
      <c r="H66" s="115"/>
      <c r="I66" s="115"/>
      <c r="J66" s="115"/>
      <c r="K66" s="115"/>
      <c r="L66" s="115"/>
      <c r="M66" s="115"/>
      <c r="N66" s="128"/>
      <c r="O66" s="7"/>
      <c r="P66" s="7"/>
      <c r="Q66" s="7"/>
      <c r="R66" s="7"/>
      <c r="S66" s="7"/>
      <c r="T66" s="7"/>
      <c r="U66" s="7"/>
      <c r="V66" s="7"/>
      <c r="W66" s="7"/>
      <c r="X66" s="7"/>
      <c r="Y66" s="7"/>
      <c r="Z66" s="7"/>
    </row>
    <row r="67" customFormat="false" ht="15.75" hidden="false" customHeight="true" outlineLevel="0" collapsed="false">
      <c r="A67" s="149" t="s">
        <v>24</v>
      </c>
      <c r="B67" s="148"/>
      <c r="C67" s="133"/>
      <c r="D67" s="115"/>
      <c r="E67" s="115"/>
      <c r="F67" s="115"/>
      <c r="G67" s="115"/>
      <c r="H67" s="115"/>
      <c r="I67" s="115"/>
      <c r="J67" s="115"/>
      <c r="K67" s="115"/>
      <c r="L67" s="115"/>
      <c r="M67" s="115"/>
      <c r="N67" s="128"/>
      <c r="O67" s="7"/>
      <c r="P67" s="7"/>
      <c r="Q67" s="7"/>
      <c r="R67" s="7"/>
      <c r="S67" s="7"/>
      <c r="T67" s="7"/>
      <c r="U67" s="7"/>
      <c r="V67" s="7"/>
      <c r="W67" s="7"/>
      <c r="X67" s="7"/>
      <c r="Y67" s="7"/>
      <c r="Z67" s="7"/>
    </row>
    <row r="68" customFormat="false" ht="15.75" hidden="false" customHeight="true" outlineLevel="0" collapsed="false">
      <c r="A68" s="149" t="s">
        <v>25</v>
      </c>
      <c r="B68" s="148"/>
      <c r="C68" s="128"/>
      <c r="D68" s="128"/>
      <c r="E68" s="128"/>
      <c r="F68" s="128"/>
      <c r="G68" s="115"/>
      <c r="H68" s="115"/>
      <c r="I68" s="115"/>
      <c r="J68" s="115"/>
      <c r="K68" s="115"/>
      <c r="L68" s="115"/>
      <c r="M68" s="115"/>
      <c r="N68" s="128"/>
      <c r="O68" s="7"/>
      <c r="P68" s="7"/>
      <c r="Q68" s="7"/>
      <c r="R68" s="7"/>
      <c r="S68" s="7"/>
      <c r="T68" s="7"/>
      <c r="U68" s="7"/>
      <c r="V68" s="7"/>
      <c r="W68" s="7"/>
      <c r="X68" s="7"/>
      <c r="Y68" s="7"/>
      <c r="Z68" s="7"/>
    </row>
    <row r="69" customFormat="false" ht="15.75" hidden="false" customHeight="true" outlineLevel="0" collapsed="false">
      <c r="A69" s="149" t="s">
        <v>26</v>
      </c>
      <c r="B69" s="148"/>
      <c r="C69" s="128"/>
      <c r="D69" s="128"/>
      <c r="E69" s="128"/>
      <c r="F69" s="128"/>
      <c r="G69" s="115"/>
      <c r="H69" s="115"/>
      <c r="I69" s="115"/>
      <c r="J69" s="115"/>
      <c r="K69" s="115"/>
      <c r="L69" s="115"/>
      <c r="M69" s="115"/>
      <c r="N69" s="115"/>
      <c r="O69" s="7"/>
      <c r="P69" s="7"/>
      <c r="Q69" s="7"/>
      <c r="R69" s="7"/>
      <c r="S69" s="7"/>
      <c r="T69" s="7"/>
      <c r="U69" s="7"/>
      <c r="V69" s="7"/>
      <c r="W69" s="7"/>
      <c r="X69" s="7"/>
      <c r="Y69" s="7"/>
      <c r="Z69" s="7"/>
    </row>
    <row r="70" customFormat="false" ht="15.75" hidden="false" customHeight="true" outlineLevel="0" collapsed="false">
      <c r="A70" s="149" t="s">
        <v>27</v>
      </c>
      <c r="B70" s="148"/>
      <c r="C70" s="128"/>
      <c r="D70" s="128"/>
      <c r="E70" s="128"/>
      <c r="F70" s="128"/>
      <c r="G70" s="115"/>
      <c r="H70" s="115"/>
      <c r="I70" s="115"/>
      <c r="J70" s="115"/>
      <c r="K70" s="115"/>
      <c r="L70" s="115"/>
      <c r="M70" s="115"/>
      <c r="N70" s="115"/>
      <c r="O70" s="7"/>
      <c r="P70" s="7"/>
      <c r="Q70" s="7"/>
      <c r="R70" s="7"/>
      <c r="S70" s="7"/>
      <c r="T70" s="7"/>
      <c r="U70" s="7"/>
      <c r="V70" s="7"/>
      <c r="W70" s="7"/>
      <c r="X70" s="7"/>
      <c r="Y70" s="7"/>
      <c r="Z70" s="7"/>
    </row>
    <row r="71" customFormat="false" ht="15.75" hidden="false" customHeight="true" outlineLevel="0" collapsed="false">
      <c r="A71" s="149" t="s">
        <v>28</v>
      </c>
      <c r="B71" s="148"/>
      <c r="C71" s="115"/>
      <c r="D71" s="115"/>
      <c r="E71" s="115"/>
      <c r="F71" s="115"/>
      <c r="G71" s="115"/>
      <c r="H71" s="115"/>
      <c r="I71" s="115"/>
      <c r="J71" s="115"/>
      <c r="K71" s="115"/>
      <c r="L71" s="115"/>
      <c r="M71" s="115"/>
      <c r="N71" s="115"/>
      <c r="O71" s="7"/>
      <c r="P71" s="7"/>
      <c r="Q71" s="7"/>
      <c r="R71" s="7"/>
      <c r="S71" s="7"/>
      <c r="T71" s="7"/>
      <c r="U71" s="7"/>
      <c r="V71" s="7"/>
      <c r="W71" s="7"/>
      <c r="X71" s="7"/>
      <c r="Y71" s="7"/>
      <c r="Z71" s="7"/>
    </row>
    <row r="72" customFormat="false" ht="15.75" hidden="false" customHeight="true" outlineLevel="0" collapsed="false">
      <c r="A72" s="171"/>
      <c r="B72" s="172"/>
      <c r="C72" s="163"/>
      <c r="D72" s="163"/>
      <c r="E72" s="163"/>
      <c r="F72" s="163"/>
      <c r="G72" s="163"/>
      <c r="H72" s="163"/>
      <c r="I72" s="163"/>
      <c r="J72" s="163"/>
      <c r="K72" s="163"/>
      <c r="L72" s="163"/>
      <c r="M72" s="163"/>
      <c r="N72" s="163"/>
      <c r="O72" s="7"/>
      <c r="P72" s="7"/>
      <c r="Q72" s="7"/>
      <c r="R72" s="7"/>
      <c r="S72" s="7"/>
      <c r="T72" s="7"/>
      <c r="U72" s="7"/>
      <c r="V72" s="7"/>
      <c r="W72" s="7"/>
      <c r="X72" s="7"/>
      <c r="Y72" s="7"/>
      <c r="Z72" s="7"/>
    </row>
    <row r="73" customFormat="false" ht="15.75" hidden="false" customHeight="true" outlineLevel="0" collapsed="false">
      <c r="A73" s="173" t="s">
        <v>283</v>
      </c>
      <c r="B73" s="174"/>
      <c r="C73" s="7"/>
      <c r="D73" s="7"/>
      <c r="E73" s="7"/>
      <c r="F73" s="7"/>
      <c r="G73" s="7"/>
      <c r="H73" s="7"/>
      <c r="I73" s="7"/>
      <c r="J73" s="7"/>
      <c r="K73" s="7"/>
      <c r="L73" s="7"/>
      <c r="M73" s="7"/>
      <c r="N73" s="7"/>
      <c r="O73" s="7"/>
      <c r="P73" s="7"/>
      <c r="Q73" s="7"/>
      <c r="R73" s="7"/>
      <c r="S73" s="7"/>
      <c r="T73" s="7"/>
      <c r="U73" s="7"/>
      <c r="V73" s="7"/>
      <c r="W73" s="7"/>
      <c r="X73" s="7"/>
      <c r="Y73" s="7"/>
      <c r="Z73" s="7"/>
    </row>
    <row r="74" customFormat="false" ht="15.75" hidden="false" customHeight="true" outlineLevel="0" collapsed="false">
      <c r="A74" s="175" t="s">
        <v>35</v>
      </c>
      <c r="B74" s="176"/>
      <c r="C74" s="7"/>
      <c r="D74" s="7"/>
      <c r="E74" s="7"/>
      <c r="F74" s="7"/>
      <c r="G74" s="7"/>
      <c r="H74" s="7"/>
      <c r="I74" s="7"/>
      <c r="J74" s="7"/>
      <c r="K74" s="7"/>
      <c r="L74" s="7"/>
      <c r="M74" s="7"/>
      <c r="N74" s="7"/>
      <c r="O74" s="7"/>
      <c r="P74" s="7"/>
      <c r="Q74" s="7"/>
      <c r="R74" s="7"/>
      <c r="S74" s="7"/>
      <c r="T74" s="7"/>
      <c r="U74" s="7"/>
      <c r="V74" s="7"/>
      <c r="W74" s="7"/>
      <c r="X74" s="7"/>
      <c r="Y74" s="7"/>
      <c r="Z74" s="7"/>
    </row>
    <row r="75" customFormat="false" ht="15.75" hidden="false" customHeight="true" outlineLevel="0" collapsed="false">
      <c r="A75" s="145"/>
      <c r="B75" s="146" t="n">
        <v>1</v>
      </c>
      <c r="C75" s="140" t="n">
        <v>2</v>
      </c>
      <c r="D75" s="140" t="n">
        <v>3</v>
      </c>
      <c r="E75" s="140" t="n">
        <v>4</v>
      </c>
      <c r="F75" s="140" t="n">
        <v>5</v>
      </c>
      <c r="G75" s="140" t="n">
        <v>6</v>
      </c>
      <c r="H75" s="140" t="n">
        <v>7</v>
      </c>
      <c r="I75" s="140" t="n">
        <v>8</v>
      </c>
      <c r="J75" s="140" t="n">
        <v>9</v>
      </c>
      <c r="K75" s="140" t="n">
        <v>10</v>
      </c>
      <c r="L75" s="140" t="n">
        <v>11</v>
      </c>
      <c r="M75" s="140" t="n">
        <v>12</v>
      </c>
      <c r="N75" s="140"/>
      <c r="O75" s="7"/>
      <c r="P75" s="7"/>
      <c r="Q75" s="7"/>
      <c r="R75" s="7"/>
      <c r="S75" s="7"/>
      <c r="T75" s="7"/>
      <c r="U75" s="7"/>
      <c r="V75" s="7"/>
      <c r="W75" s="7"/>
      <c r="X75" s="7"/>
      <c r="Y75" s="7"/>
      <c r="Z75" s="7"/>
    </row>
    <row r="76" customFormat="false" ht="15.75" hidden="false" customHeight="true" outlineLevel="0" collapsed="false">
      <c r="A76" s="147" t="s">
        <v>16</v>
      </c>
      <c r="B76" s="148"/>
      <c r="C76" s="132"/>
      <c r="D76" s="115"/>
      <c r="E76" s="154"/>
      <c r="F76" s="128"/>
      <c r="G76" s="115"/>
      <c r="H76" s="115"/>
      <c r="I76" s="115"/>
      <c r="J76" s="115"/>
      <c r="K76" s="115"/>
      <c r="L76" s="115"/>
      <c r="M76" s="115"/>
      <c r="N76" s="128"/>
      <c r="O76" s="7"/>
      <c r="P76" s="7"/>
      <c r="Q76" s="7"/>
      <c r="R76" s="7"/>
      <c r="S76" s="7"/>
      <c r="T76" s="7"/>
      <c r="U76" s="7"/>
      <c r="V76" s="7"/>
      <c r="W76" s="7"/>
      <c r="X76" s="7"/>
      <c r="Y76" s="7"/>
      <c r="Z76" s="7"/>
    </row>
    <row r="77" customFormat="false" ht="15.75" hidden="false" customHeight="true" outlineLevel="0" collapsed="false">
      <c r="A77" s="149" t="s">
        <v>17</v>
      </c>
      <c r="B77" s="148"/>
      <c r="C77" s="132"/>
      <c r="D77" s="115"/>
      <c r="E77" s="115"/>
      <c r="F77" s="115"/>
      <c r="G77" s="115"/>
      <c r="H77" s="115"/>
      <c r="I77" s="115"/>
      <c r="J77" s="115"/>
      <c r="K77" s="115"/>
      <c r="L77" s="115"/>
      <c r="M77" s="115"/>
      <c r="N77" s="128"/>
      <c r="O77" s="7"/>
      <c r="P77" s="7"/>
      <c r="Q77" s="7"/>
      <c r="R77" s="7"/>
      <c r="S77" s="7"/>
      <c r="T77" s="7"/>
      <c r="U77" s="7"/>
      <c r="V77" s="7"/>
      <c r="W77" s="7"/>
      <c r="X77" s="7"/>
      <c r="Y77" s="7"/>
      <c r="Z77" s="7"/>
    </row>
    <row r="78" customFormat="false" ht="15.75" hidden="false" customHeight="true" outlineLevel="0" collapsed="false">
      <c r="A78" s="149" t="s">
        <v>23</v>
      </c>
      <c r="B78" s="148"/>
      <c r="C78" s="132"/>
      <c r="D78" s="115"/>
      <c r="E78" s="115"/>
      <c r="F78" s="115"/>
      <c r="G78" s="115"/>
      <c r="H78" s="115"/>
      <c r="I78" s="115"/>
      <c r="J78" s="115"/>
      <c r="K78" s="115"/>
      <c r="L78" s="115"/>
      <c r="M78" s="115"/>
      <c r="N78" s="128"/>
      <c r="O78" s="7"/>
      <c r="P78" s="7"/>
      <c r="Q78" s="7"/>
      <c r="R78" s="7"/>
      <c r="S78" s="7"/>
      <c r="T78" s="7"/>
      <c r="U78" s="7"/>
      <c r="V78" s="7"/>
      <c r="W78" s="7"/>
      <c r="X78" s="7"/>
      <c r="Y78" s="7"/>
      <c r="Z78" s="7"/>
    </row>
    <row r="79" customFormat="false" ht="15.75" hidden="false" customHeight="true" outlineLevel="0" collapsed="false">
      <c r="A79" s="149" t="s">
        <v>24</v>
      </c>
      <c r="B79" s="148"/>
      <c r="C79" s="133"/>
      <c r="D79" s="115"/>
      <c r="E79" s="115"/>
      <c r="F79" s="115"/>
      <c r="G79" s="115"/>
      <c r="H79" s="115"/>
      <c r="I79" s="115"/>
      <c r="J79" s="115"/>
      <c r="K79" s="115"/>
      <c r="L79" s="115"/>
      <c r="M79" s="115"/>
      <c r="N79" s="128"/>
      <c r="O79" s="7"/>
      <c r="P79" s="7"/>
      <c r="Q79" s="7"/>
      <c r="R79" s="7"/>
      <c r="S79" s="7"/>
      <c r="T79" s="7"/>
      <c r="U79" s="7"/>
      <c r="V79" s="7"/>
      <c r="W79" s="7"/>
      <c r="X79" s="7"/>
      <c r="Y79" s="7"/>
      <c r="Z79" s="7"/>
    </row>
    <row r="80" customFormat="false" ht="15.75" hidden="false" customHeight="true" outlineLevel="0" collapsed="false">
      <c r="A80" s="149" t="s">
        <v>25</v>
      </c>
      <c r="B80" s="148"/>
      <c r="C80" s="128"/>
      <c r="D80" s="128"/>
      <c r="E80" s="128"/>
      <c r="F80" s="128"/>
      <c r="G80" s="115"/>
      <c r="H80" s="115"/>
      <c r="I80" s="115"/>
      <c r="J80" s="115"/>
      <c r="K80" s="115"/>
      <c r="L80" s="115"/>
      <c r="M80" s="115"/>
      <c r="N80" s="128"/>
      <c r="O80" s="7"/>
      <c r="P80" s="7"/>
      <c r="Q80" s="7"/>
      <c r="R80" s="7"/>
      <c r="S80" s="7"/>
      <c r="T80" s="7"/>
      <c r="U80" s="7"/>
      <c r="V80" s="7"/>
      <c r="W80" s="7"/>
      <c r="X80" s="7"/>
      <c r="Y80" s="7"/>
      <c r="Z80" s="7"/>
    </row>
    <row r="81" customFormat="false" ht="15.75" hidden="false" customHeight="true" outlineLevel="0" collapsed="false">
      <c r="A81" s="149" t="s">
        <v>26</v>
      </c>
      <c r="B81" s="148"/>
      <c r="C81" s="128"/>
      <c r="D81" s="128"/>
      <c r="E81" s="128"/>
      <c r="F81" s="128"/>
      <c r="G81" s="115"/>
      <c r="H81" s="115"/>
      <c r="I81" s="115"/>
      <c r="J81" s="115"/>
      <c r="K81" s="115"/>
      <c r="L81" s="115"/>
      <c r="M81" s="115"/>
      <c r="N81" s="115"/>
      <c r="O81" s="7"/>
      <c r="P81" s="7"/>
      <c r="Q81" s="7"/>
      <c r="R81" s="7"/>
      <c r="S81" s="7"/>
      <c r="T81" s="7"/>
      <c r="U81" s="7"/>
      <c r="V81" s="7"/>
      <c r="W81" s="7"/>
      <c r="X81" s="7"/>
      <c r="Y81" s="7"/>
      <c r="Z81" s="7"/>
    </row>
    <row r="82" customFormat="false" ht="15.75" hidden="false" customHeight="true" outlineLevel="0" collapsed="false">
      <c r="A82" s="149" t="s">
        <v>27</v>
      </c>
      <c r="B82" s="148"/>
      <c r="C82" s="128"/>
      <c r="D82" s="128"/>
      <c r="E82" s="128"/>
      <c r="F82" s="128"/>
      <c r="G82" s="115"/>
      <c r="H82" s="115"/>
      <c r="I82" s="115"/>
      <c r="J82" s="115"/>
      <c r="K82" s="115"/>
      <c r="L82" s="115"/>
      <c r="M82" s="115"/>
      <c r="N82" s="115"/>
      <c r="O82" s="7"/>
      <c r="P82" s="7"/>
      <c r="Q82" s="7"/>
      <c r="R82" s="7"/>
      <c r="S82" s="7"/>
      <c r="T82" s="7"/>
      <c r="U82" s="7"/>
      <c r="V82" s="7"/>
      <c r="W82" s="7"/>
      <c r="X82" s="7"/>
      <c r="Y82" s="7"/>
      <c r="Z82" s="7"/>
    </row>
    <row r="83" customFormat="false" ht="15.75" hidden="false" customHeight="true" outlineLevel="0" collapsed="false">
      <c r="A83" s="149" t="s">
        <v>28</v>
      </c>
      <c r="B83" s="148"/>
      <c r="C83" s="115"/>
      <c r="D83" s="115"/>
      <c r="E83" s="115"/>
      <c r="F83" s="115"/>
      <c r="G83" s="115"/>
      <c r="H83" s="115"/>
      <c r="I83" s="115"/>
      <c r="J83" s="115"/>
      <c r="K83" s="115"/>
      <c r="L83" s="115"/>
      <c r="M83" s="115"/>
      <c r="N83" s="115"/>
      <c r="O83" s="7"/>
      <c r="P83" s="7"/>
      <c r="Q83" s="7"/>
      <c r="R83" s="7"/>
      <c r="S83" s="7"/>
      <c r="T83" s="7"/>
      <c r="U83" s="7"/>
      <c r="V83" s="7"/>
      <c r="W83" s="7"/>
      <c r="X83" s="7"/>
      <c r="Y83" s="7"/>
      <c r="Z83" s="7"/>
    </row>
    <row r="84" customFormat="false" ht="15.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5.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5.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5.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5.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5.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5.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5.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5.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5.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5.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5.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5.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5.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5.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5.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5.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5.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5.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5.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5.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5.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5.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5.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5.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5.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5.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5.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5.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5.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5.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5.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5.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5.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5.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5.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5.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5.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5.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5.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5.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5.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5.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5.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5.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5.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5.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5.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5.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5.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5.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5.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5.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5.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5.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5.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5.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5.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5.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5.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5.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5.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5.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5.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5.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5.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5.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5.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5.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5.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5.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5.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5.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5.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5.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5.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5.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5.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5.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5.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5.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5.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5.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5.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5.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5.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5.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5.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5.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5.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5.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5.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5.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5.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5.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5.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5.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5.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5.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5.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5.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5.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5.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5.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5.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5.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5.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5.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5.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5.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5.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5.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5.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5.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5.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5.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5.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5.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5.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5.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5.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5.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5.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5.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5.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5.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5.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5.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5.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5.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5.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5.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5.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5.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5.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5.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5.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5.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5.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5.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5.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5.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5.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5.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5.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5.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5.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5.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5.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5.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5.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5.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5.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5.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5.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5.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5.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5.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5.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5.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5.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5.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5.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5.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5.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5.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5.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5.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5.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5.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5.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5.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5.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5.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5.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5.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5.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5.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5.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5.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5.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5.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5.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5.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5.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5.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5.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5.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5.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5.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5.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5.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5.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5.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5.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5.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5.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5.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5.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5.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5.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5.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5.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5.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5.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5.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5.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5.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5.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5.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5.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5.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5.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5.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5.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5.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5.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5.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5.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5.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5.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5.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5.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5.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5.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5.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5.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5.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5.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5.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5.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5.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5.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5.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5.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5.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5.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5.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5.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5.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5.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5.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5.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5.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5.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5.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5.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5.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5.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5.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5.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5.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5.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5.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5.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5.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5.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5.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5.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5.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5.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5.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5.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5.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5.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5.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5.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5.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5.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5.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5.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5.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5.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5.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5.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5.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5.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5.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5.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5.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5.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5.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5.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5.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5.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5.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5.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5.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5.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5.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5.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5.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5.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5.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5.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5.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5.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5.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5.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5.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5.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5.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5.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5.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5.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5.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5.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5.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5.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5.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5.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5.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5.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5.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5.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5.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5.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5.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5.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5.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5.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5.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5.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5.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5.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5.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5.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5.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5.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5.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5.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5.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5.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5.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5.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5.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5.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5.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5.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5.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5.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5.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5.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5.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5.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5.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5.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5.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5.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5.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5.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5.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5.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5.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5.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5.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5.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5.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5.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5.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5.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5.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5.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5.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5.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5.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5.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5.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5.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5.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5.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5.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5.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5.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5.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5.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5.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5.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5.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5.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5.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5.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5.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5.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5.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5.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5.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5.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5.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5.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5.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5.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5.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5.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5.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5.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5.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5.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5.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5.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5.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5.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5.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5.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5.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5.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5.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5.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5.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5.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5.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5.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5.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5.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5.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5.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5.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5.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5.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5.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5.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5.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5.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5.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5.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5.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5.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5.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5.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5.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5.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5.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5.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5.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5.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5.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5.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5.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5.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5.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5.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5.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5.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5.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5.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5.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5.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5.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5.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5.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5.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5.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5.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5.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5.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5.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5.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5.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5.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5.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5.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5.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5.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5.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5.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5.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5.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5.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5.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5.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5.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5.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5.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5.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5.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5.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5.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5.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5.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5.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5.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5.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5.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5.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5.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5.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5.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5.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5.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5.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5.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5.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5.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5.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5.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5.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5.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5.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5.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5.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5.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5.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5.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5.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5.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5.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5.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5.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5.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5.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5.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5.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5.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5.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5.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5.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5.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5.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5.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5.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5.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5.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5.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5.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5.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5.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5.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5.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5.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5.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5.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5.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5.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5.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5.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5.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5.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5.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5.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5.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5.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5.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5.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5.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5.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5.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5.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5.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5.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5.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5.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5.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5.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5.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5.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5.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5.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5.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5.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5.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5.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5.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5.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5.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5.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5.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5.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5.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5.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5.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5.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5.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5.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5.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5.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5.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5.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5.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5.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5.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5.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5.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5.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5.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5.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5.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5.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5.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5.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5.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5.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5.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5.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5.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5.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5.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5.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5.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5.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5.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5.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5.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5.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5.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5.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5.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5.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5.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5.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5.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5.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5.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5.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5.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5.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5.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5.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5.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5.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5.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5.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5.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5.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5.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5.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5.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5.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5.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5.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5.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5.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5.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5.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5.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5.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5.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5.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5.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5.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5.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5.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5.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5.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5.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5.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5.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5.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5.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5.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5.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5.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5.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5.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5.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5.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5.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5.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5.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5.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5.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5.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5.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5.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5.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5.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5.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5.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5.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5.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5.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5.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5.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5.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5.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5.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5.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5.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5.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5.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5.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5.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5.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5.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5.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5.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5.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5.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5.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5.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5.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5.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5.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5.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5.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5.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5.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5.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5.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5.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5.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5.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5.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5.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5.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5.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5.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5.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5.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5.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5.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5.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5.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5.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5.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5.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5.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5.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5.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5.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5.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5.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5.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5.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5.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5.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5.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5.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5.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5.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5.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5.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5.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5.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5.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5.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5.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5.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5.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5.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5.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5.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5.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5.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5.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5.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5.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5.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5.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5.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5.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5.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5.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5.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5.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5.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5.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5.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5.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5.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5.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5.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5.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5.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5.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5.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5.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5.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5.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5.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5.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5.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5.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5.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5.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5.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5.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5.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5.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5.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5.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5.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5.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5.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5.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5.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5.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5.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5.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5.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5.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5.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5.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5.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5.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5.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5.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5.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5.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5.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5.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5.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5.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5.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5.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5.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5.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5.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5.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5.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5.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5.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5.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5.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5.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5.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5.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5.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5.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5.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5.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5.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5.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5.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5.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5.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5.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5.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5.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5.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5.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5.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5.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5.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5.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5.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5.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5.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5.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5.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5.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5.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5.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5.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5.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5.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5.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5.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5.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5.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5.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5.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5.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5.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5.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5.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5.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5.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5.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5.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5.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5.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5.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5.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5.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5.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5.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5.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5.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5.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5.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5.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5.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5.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5.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5.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5.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5.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5.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5.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5.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5.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5.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5.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5.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5.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5.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5.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5.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5.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5.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5.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5.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5.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5.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5.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5.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5.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5.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5.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5.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5.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5.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5.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5.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5.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5.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5.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5.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5.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5.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5.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5.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5.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5.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5.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5.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5.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ustomFormat="false" ht="15.75" hidden="false" customHeight="true" outlineLevel="0" collapsed="false">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ustomFormat="false" ht="15.75" hidden="false" customHeight="true" outlineLevel="0" collapsed="false">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ustomFormat="false" ht="15.75" hidden="false" customHeight="true" outlineLevel="0" collapsed="false">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ustomFormat="false" ht="15.75" hidden="false" customHeight="true" outlineLevel="0" collapsed="false">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customFormat="false" ht="15.75" hidden="false" customHeight="true" outlineLevel="0" collapsed="false">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customFormat="false" ht="15.75" hidden="false" customHeight="true" outlineLevel="0" collapsed="false">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customFormat="false" ht="15.75" hidden="false" customHeight="true" outlineLevel="0" collapsed="false">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customFormat="false" ht="15.75" hidden="false" customHeight="true" outlineLevel="0" collapsed="false">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customFormat="false" ht="15.75" hidden="false" customHeight="true" outlineLevel="0" collapsed="false">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customFormat="false" ht="15.75" hidden="false" customHeight="true" outlineLevel="0" collapsed="false">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customFormat="false" ht="15.75" hidden="false" customHeight="true" outlineLevel="0" collapsed="false">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customFormat="false" ht="15.75" hidden="false" customHeight="true" outlineLevel="0" collapsed="false">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customFormat="false" ht="15.75" hidden="false" customHeight="true" outlineLevel="0" collapsed="false">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customFormat="false" ht="15.75" hidden="false" customHeight="true" outlineLevel="0" collapsed="false">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customFormat="false" ht="15.75" hidden="false" customHeight="true" outlineLevel="0" collapsed="false">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customFormat="false" ht="15.75" hidden="false" customHeight="true" outlineLevel="0" collapsed="false">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sheetData>
  <conditionalFormatting sqref="G20:G21">
    <cfRule type="colorScale" priority="2">
      <colorScale>
        <cfvo type="min" val="0"/>
        <cfvo type="percentile" val="50"/>
        <cfvo type="max" val="0"/>
        <color rgb="FF63BE7B"/>
        <color rgb="FFFFEB84"/>
        <color rgb="FFF8696B"/>
      </colorScale>
    </cfRule>
  </conditionalFormatting>
  <conditionalFormatting sqref="N70">
    <cfRule type="colorScale" priority="3">
      <colorScale>
        <cfvo type="min" val="0"/>
        <cfvo type="percentile" val="50"/>
        <cfvo type="max" val="0"/>
        <color rgb="FF63BE7B"/>
        <color rgb="FFFFEB84"/>
        <color rgb="FFF8696B"/>
      </colorScale>
    </cfRule>
  </conditionalFormatting>
  <conditionalFormatting sqref="C64:N72">
    <cfRule type="colorScale" priority="4">
      <colorScale>
        <cfvo type="min" val="0"/>
        <cfvo type="percentile" val="50"/>
        <cfvo type="max" val="0"/>
        <color rgb="FF63BE7B"/>
        <color rgb="FFFFEB84"/>
        <color rgb="FFF8696B"/>
      </colorScale>
    </cfRule>
  </conditionalFormatting>
  <conditionalFormatting sqref="N82">
    <cfRule type="colorScale" priority="5">
      <colorScale>
        <cfvo type="min" val="0"/>
        <cfvo type="percentile" val="50"/>
        <cfvo type="max" val="0"/>
        <color rgb="FF63BE7B"/>
        <color rgb="FFFFEB84"/>
        <color rgb="FFF8696B"/>
      </colorScale>
    </cfRule>
  </conditionalFormatting>
  <conditionalFormatting sqref="C76:N83">
    <cfRule type="colorScale" priority="6">
      <colorScale>
        <cfvo type="min" val="0"/>
        <cfvo type="percentile" val="50"/>
        <cfvo type="max" val="0"/>
        <color rgb="FF63BE7B"/>
        <color rgb="FFFFEB84"/>
        <color rgb="FFF8696B"/>
      </colorScale>
    </cfRule>
  </conditionalFormatting>
  <conditionalFormatting sqref="N57">
    <cfRule type="colorScale" priority="7">
      <colorScale>
        <cfvo type="min" val="0"/>
        <cfvo type="percentile" val="50"/>
        <cfvo type="max" val="0"/>
        <color rgb="FF63BE7B"/>
        <color rgb="FFFFEB84"/>
        <color rgb="FFF8696B"/>
      </colorScale>
    </cfRule>
  </conditionalFormatting>
  <conditionalFormatting sqref="N51:N58">
    <cfRule type="colorScale" priority="8">
      <colorScale>
        <cfvo type="min" val="0"/>
        <cfvo type="percentile" val="50"/>
        <cfvo type="max" val="0"/>
        <color rgb="FF63BE7B"/>
        <color rgb="FFFFEB84"/>
        <color rgb="FFF8696B"/>
      </colorScale>
    </cfRule>
  </conditionalFormatting>
  <conditionalFormatting sqref="N45">
    <cfRule type="colorScale" priority="9">
      <colorScale>
        <cfvo type="min" val="0"/>
        <cfvo type="percentile" val="50"/>
        <cfvo type="max" val="0"/>
        <color rgb="FF63BE7B"/>
        <color rgb="FFFFEB84"/>
        <color rgb="FFF8696B"/>
      </colorScale>
    </cfRule>
  </conditionalFormatting>
  <conditionalFormatting sqref="N39:N46">
    <cfRule type="colorScale" priority="10">
      <colorScale>
        <cfvo type="min" val="0"/>
        <cfvo type="percentile" val="50"/>
        <cfvo type="max" val="0"/>
        <color rgb="FF63BE7B"/>
        <color rgb="FFFFEB84"/>
        <color rgb="FFF8696B"/>
      </colorScale>
    </cfRule>
  </conditionalFormatting>
  <conditionalFormatting sqref="K31">
    <cfRule type="colorScale" priority="11">
      <colorScale>
        <cfvo type="min" val="0"/>
        <cfvo type="percentile" val="50"/>
        <cfvo type="max" val="0"/>
        <color rgb="FF63BE7B"/>
        <color rgb="FFFFEB84"/>
        <color rgb="FFF8696B"/>
      </colorScale>
    </cfRule>
  </conditionalFormatting>
  <conditionalFormatting sqref="K25:K32">
    <cfRule type="colorScale" priority="12">
      <colorScale>
        <cfvo type="min" val="0"/>
        <cfvo type="percentile" val="50"/>
        <cfvo type="max" val="0"/>
        <color rgb="FF63BE7B"/>
        <color rgb="FFFFEB84"/>
        <color rgb="FFF8696B"/>
      </colorScale>
    </cfRule>
  </conditionalFormatting>
  <conditionalFormatting sqref="K16:K23">
    <cfRule type="colorScale" priority="13">
      <colorScale>
        <cfvo type="min" val="0"/>
        <cfvo type="percentile" val="50"/>
        <cfvo type="max" val="0"/>
        <color rgb="FF63BE7B"/>
        <color rgb="FFFFEB84"/>
        <color rgb="FFF8696B"/>
      </colorScale>
    </cfRule>
  </conditionalFormatting>
  <conditionalFormatting sqref="I25:I32">
    <cfRule type="colorScale" priority="14">
      <colorScale>
        <cfvo type="min" val="0"/>
        <cfvo type="percentile" val="50"/>
        <cfvo type="max" val="0"/>
        <color rgb="FF63BE7B"/>
        <color rgb="FFFFEB84"/>
        <color rgb="FFF8696B"/>
      </colorScale>
    </cfRule>
  </conditionalFormatting>
  <conditionalFormatting sqref="I16:I23">
    <cfRule type="colorScale" priority="15">
      <colorScale>
        <cfvo type="min" val="0"/>
        <cfvo type="percentile" val="50"/>
        <cfvo type="max" val="0"/>
        <color rgb="FF63BE7B"/>
        <color rgb="FFFFEB84"/>
        <color rgb="FFF8696B"/>
      </colorScale>
    </cfRule>
  </conditionalFormatting>
  <conditionalFormatting sqref="G25:G32">
    <cfRule type="colorScale" priority="16">
      <colorScale>
        <cfvo type="min" val="0"/>
        <cfvo type="percentile" val="50"/>
        <cfvo type="max" val="0"/>
        <color rgb="FF63BE7B"/>
        <color rgb="FFFFEB84"/>
        <color rgb="FFF8696B"/>
      </colorScale>
    </cfRule>
  </conditionalFormatting>
  <conditionalFormatting sqref="G16:G19 G22:G23">
    <cfRule type="colorScale" priority="17">
      <colorScale>
        <cfvo type="min" val="0"/>
        <cfvo type="percentile" val="50"/>
        <cfvo type="max" val="0"/>
        <color rgb="FF63BE7B"/>
        <color rgb="FFFFEB84"/>
        <color rgb="FFF8696B"/>
      </colorScale>
    </cfRule>
  </conditionalFormatting>
  <conditionalFormatting sqref="E25:E32">
    <cfRule type="colorScale" priority="18">
      <colorScale>
        <cfvo type="min" val="0"/>
        <cfvo type="percentile" val="50"/>
        <cfvo type="max" val="0"/>
        <color rgb="FF63BE7B"/>
        <color rgb="FFFFEB84"/>
        <color rgb="FFF8696B"/>
      </colorScale>
    </cfRule>
  </conditionalFormatting>
  <conditionalFormatting sqref="E16:E23">
    <cfRule type="colorScale" priority="19">
      <colorScale>
        <cfvo type="min" val="0"/>
        <cfvo type="percentile" val="50"/>
        <cfvo type="max" val="0"/>
        <color rgb="FF63BE7B"/>
        <color rgb="FFFFEB84"/>
        <color rgb="FFF8696B"/>
      </colorScale>
    </cfRule>
  </conditionalFormatting>
  <conditionalFormatting sqref="C25:C32">
    <cfRule type="colorScale" priority="20">
      <colorScale>
        <cfvo type="min" val="0"/>
        <cfvo type="percentile" val="50"/>
        <cfvo type="max" val="0"/>
        <color rgb="FF63BE7B"/>
        <color rgb="FFFFEB84"/>
        <color rgb="FFF8696B"/>
      </colorScale>
    </cfRule>
  </conditionalFormatting>
  <conditionalFormatting sqref="C16:C23">
    <cfRule type="colorScale" priority="21">
      <colorScale>
        <cfvo type="min" val="0"/>
        <cfvo type="percentile" val="50"/>
        <cfvo type="max" val="0"/>
        <color rgb="FF63BE7B"/>
        <color rgb="FFFFEB84"/>
        <color rgb="FFF8696B"/>
      </colorScale>
    </cfRule>
  </conditionalFormatting>
  <conditionalFormatting sqref="A25:A32">
    <cfRule type="colorScale" priority="22">
      <colorScale>
        <cfvo type="min" val="0"/>
        <cfvo type="percentile" val="50"/>
        <cfvo type="max" val="0"/>
        <color rgb="FF63BE7B"/>
        <color rgb="FFFFEB84"/>
        <color rgb="FFF8696B"/>
      </colorScale>
    </cfRule>
  </conditionalFormatting>
  <conditionalFormatting sqref="A16:A23">
    <cfRule type="colorScale" priority="23">
      <colorScale>
        <cfvo type="min" val="0"/>
        <cfvo type="percentile" val="50"/>
        <cfvo type="max" val="0"/>
        <color rgb="FF63BE7B"/>
        <color rgb="FFFFEB84"/>
        <color rgb="FFF8696B"/>
      </colorScale>
    </cfRule>
  </conditionalFormatting>
  <conditionalFormatting sqref="C13:H13">
    <cfRule type="colorScale" priority="24">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45" right="0.2" top="1" bottom="0.2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80373"/>
    <pageSetUpPr fitToPage="false"/>
  </sheetPr>
  <dimension ref="A1:J10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2" activeCellId="1" sqref="B:C F2"/>
    </sheetView>
  </sheetViews>
  <sheetFormatPr defaultColWidth="9.24609375" defaultRowHeight="12.8" zeroHeight="false" outlineLevelRow="0" outlineLevelCol="0"/>
  <cols>
    <col collapsed="false" customWidth="true" hidden="false" outlineLevel="0" max="1" min="1" style="1" width="11.17"/>
    <col collapsed="false" customWidth="true" hidden="false" outlineLevel="0" max="2" min="2" style="1" width="18.87"/>
    <col collapsed="false" customWidth="true" hidden="false" outlineLevel="0" max="3" min="3" style="1" width="20.24"/>
    <col collapsed="false" customWidth="true" hidden="false" outlineLevel="0" max="6" min="6" style="1" width="25.19"/>
    <col collapsed="false" customWidth="true" hidden="false" outlineLevel="0" max="7" min="7" style="1" width="26.66"/>
    <col collapsed="false" customWidth="true" hidden="false" outlineLevel="0" max="8" min="8" style="1" width="32.88"/>
    <col collapsed="false" customWidth="true" hidden="false" outlineLevel="0" max="9" min="9" style="1" width="16.77"/>
  </cols>
  <sheetData>
    <row r="1" s="179" customFormat="true" ht="39.55" hidden="false" customHeight="false" outlineLevel="0" collapsed="false">
      <c r="A1" s="177" t="s">
        <v>594</v>
      </c>
      <c r="B1" s="177" t="s">
        <v>595</v>
      </c>
      <c r="C1" s="178" t="s">
        <v>596</v>
      </c>
      <c r="D1" s="177" t="s">
        <v>597</v>
      </c>
      <c r="E1" s="177" t="s">
        <v>598</v>
      </c>
      <c r="F1" s="177" t="s">
        <v>599</v>
      </c>
      <c r="G1" s="177" t="s">
        <v>600</v>
      </c>
      <c r="H1" s="177" t="s">
        <v>601</v>
      </c>
      <c r="I1" s="177" t="s">
        <v>602</v>
      </c>
      <c r="J1" s="177"/>
    </row>
    <row r="2" customFormat="false" ht="13.8" hidden="false" customHeight="false" outlineLevel="0" collapsed="false">
      <c r="A2" s="180" t="s">
        <v>603</v>
      </c>
      <c r="B2" s="163" t="s">
        <v>604</v>
      </c>
      <c r="C2" s="1" t="s">
        <v>499</v>
      </c>
      <c r="D2" s="126" t="s">
        <v>391</v>
      </c>
      <c r="E2" s="126" t="s">
        <v>124</v>
      </c>
      <c r="F2" s="1" t="str">
        <f aca="false">INDEX('List of Barcodes'!$C$2:$C$40,MATCH(D2,'List of Barcodes'!$A$2:$A$40,0))</f>
        <v>AAGTCGAG</v>
      </c>
      <c r="G2" s="1" t="str">
        <f aca="false">INDEX('List of Barcodes'!$C$2:$C$40,MATCH(E2,'List of Barcodes'!$A$2:$A$40,0))</f>
        <v>CTACTATA</v>
      </c>
      <c r="H2" s="1" t="str">
        <f aca="false">F2&amp;G2</f>
        <v>AAGTCGAGCTACTATA</v>
      </c>
      <c r="I2" s="1" t="str">
        <f aca="false">IF(COUNTIF($H$2:$H$193,H2)&gt;1, "Duplicate","Unique")</f>
        <v>Unique</v>
      </c>
    </row>
    <row r="3" customFormat="false" ht="13.8" hidden="false" customHeight="false" outlineLevel="0" collapsed="false">
      <c r="A3" s="180" t="s">
        <v>603</v>
      </c>
      <c r="B3" s="163" t="s">
        <v>605</v>
      </c>
      <c r="C3" s="1" t="s">
        <v>511</v>
      </c>
      <c r="D3" s="126" t="s">
        <v>391</v>
      </c>
      <c r="E3" s="126" t="s">
        <v>129</v>
      </c>
      <c r="F3" s="1" t="str">
        <f aca="false">INDEX('List of Barcodes'!$C$2:$C$40,MATCH(D3,'List of Barcodes'!$A$2:$A$40,0))</f>
        <v>AAGTCGAG</v>
      </c>
      <c r="G3" s="1" t="str">
        <f aca="false">INDEX('List of Barcodes'!$C$2:$C$40,MATCH(E3,'List of Barcodes'!$A$2:$A$40,0))</f>
        <v>CGTTACTA</v>
      </c>
      <c r="H3" s="1" t="str">
        <f aca="false">F3&amp;G3</f>
        <v>AAGTCGAGCGTTACTA</v>
      </c>
      <c r="I3" s="1" t="str">
        <f aca="false">IF(COUNTIF($H$2:$H$193,H3)&gt;1, "Duplicate","Unique")</f>
        <v>Unique</v>
      </c>
    </row>
    <row r="4" customFormat="false" ht="13.8" hidden="false" customHeight="false" outlineLevel="0" collapsed="false">
      <c r="A4" s="180" t="s">
        <v>603</v>
      </c>
      <c r="B4" s="163" t="s">
        <v>606</v>
      </c>
      <c r="C4" s="1" t="s">
        <v>523</v>
      </c>
      <c r="D4" s="126" t="s">
        <v>391</v>
      </c>
      <c r="E4" s="126" t="s">
        <v>134</v>
      </c>
      <c r="F4" s="1" t="str">
        <f aca="false">INDEX('List of Barcodes'!$C$2:$C$40,MATCH(D4,'List of Barcodes'!$A$2:$A$40,0))</f>
        <v>AAGTCGAG</v>
      </c>
      <c r="G4" s="1" t="str">
        <f aca="false">INDEX('List of Barcodes'!$C$2:$C$40,MATCH(E4,'List of Barcodes'!$A$2:$A$40,0))</f>
        <v>AGAGTCAC</v>
      </c>
      <c r="H4" s="1" t="str">
        <f aca="false">F4&amp;G4</f>
        <v>AAGTCGAGAGAGTCAC</v>
      </c>
      <c r="I4" s="1" t="str">
        <f aca="false">IF(COUNTIF($H$2:$H$193,H4)&gt;1, "Duplicate","Unique")</f>
        <v>Unique</v>
      </c>
    </row>
    <row r="5" customFormat="false" ht="13.8" hidden="false" customHeight="false" outlineLevel="0" collapsed="false">
      <c r="A5" s="180" t="s">
        <v>603</v>
      </c>
      <c r="B5" s="163" t="s">
        <v>607</v>
      </c>
      <c r="C5" s="1" t="s">
        <v>535</v>
      </c>
      <c r="D5" s="126" t="s">
        <v>391</v>
      </c>
      <c r="E5" s="126" t="s">
        <v>140</v>
      </c>
      <c r="F5" s="1" t="str">
        <f aca="false">INDEX('List of Barcodes'!$C$2:$C$40,MATCH(D5,'List of Barcodes'!$A$2:$A$40,0))</f>
        <v>AAGTCGAG</v>
      </c>
      <c r="G5" s="1" t="str">
        <f aca="false">INDEX('List of Barcodes'!$C$2:$C$40,MATCH(E5,'List of Barcodes'!$A$2:$A$40,0))</f>
        <v>TACGAGAC</v>
      </c>
      <c r="H5" s="1" t="str">
        <f aca="false">F5&amp;G5</f>
        <v>AAGTCGAGTACGAGAC</v>
      </c>
      <c r="I5" s="1" t="str">
        <f aca="false">IF(COUNTIF($H$2:$H$193,H5)&gt;1, "Duplicate","Unique")</f>
        <v>Unique</v>
      </c>
    </row>
    <row r="6" customFormat="false" ht="13.8" hidden="false" customHeight="false" outlineLevel="0" collapsed="false">
      <c r="A6" s="180" t="s">
        <v>603</v>
      </c>
      <c r="B6" s="163" t="s">
        <v>608</v>
      </c>
      <c r="C6" s="1" t="s">
        <v>546</v>
      </c>
      <c r="D6" s="126" t="s">
        <v>391</v>
      </c>
      <c r="E6" s="126" t="s">
        <v>145</v>
      </c>
      <c r="F6" s="1" t="str">
        <f aca="false">INDEX('List of Barcodes'!$C$2:$C$40,MATCH(D6,'List of Barcodes'!$A$2:$A$40,0))</f>
        <v>AAGTCGAG</v>
      </c>
      <c r="G6" s="1" t="str">
        <f aca="false">INDEX('List of Barcodes'!$C$2:$C$40,MATCH(E6,'List of Barcodes'!$A$2:$A$40,0))</f>
        <v>ACGTCTCG</v>
      </c>
      <c r="H6" s="1" t="str">
        <f aca="false">F6&amp;G6</f>
        <v>AAGTCGAGACGTCTCG</v>
      </c>
      <c r="I6" s="1" t="str">
        <f aca="false">IF(COUNTIF($H$2:$H$193,H6)&gt;1, "Duplicate","Unique")</f>
        <v>Unique</v>
      </c>
    </row>
    <row r="7" customFormat="false" ht="13.8" hidden="false" customHeight="false" outlineLevel="0" collapsed="false">
      <c r="A7" s="180" t="s">
        <v>603</v>
      </c>
      <c r="B7" s="163" t="s">
        <v>609</v>
      </c>
      <c r="C7" s="1" t="s">
        <v>558</v>
      </c>
      <c r="D7" s="126" t="s">
        <v>391</v>
      </c>
      <c r="E7" s="126" t="s">
        <v>150</v>
      </c>
      <c r="F7" s="1" t="str">
        <f aca="false">INDEX('List of Barcodes'!$C$2:$C$40,MATCH(D7,'List of Barcodes'!$A$2:$A$40,0))</f>
        <v>AAGTCGAG</v>
      </c>
      <c r="G7" s="1" t="str">
        <f aca="false">INDEX('List of Barcodes'!$C$2:$C$40,MATCH(E7,'List of Barcodes'!$A$2:$A$40,0))</f>
        <v>TCGACGAG</v>
      </c>
      <c r="H7" s="1" t="str">
        <f aca="false">F7&amp;G7</f>
        <v>AAGTCGAGTCGACGAG</v>
      </c>
      <c r="I7" s="1" t="str">
        <f aca="false">IF(COUNTIF($H$2:$H$193,H7)&gt;1, "Duplicate","Unique")</f>
        <v>Unique</v>
      </c>
    </row>
    <row r="8" customFormat="false" ht="13.8" hidden="false" customHeight="false" outlineLevel="0" collapsed="false">
      <c r="A8" s="180" t="s">
        <v>603</v>
      </c>
      <c r="B8" s="163" t="s">
        <v>610</v>
      </c>
      <c r="C8" s="1" t="s">
        <v>570</v>
      </c>
      <c r="D8" s="126" t="s">
        <v>391</v>
      </c>
      <c r="E8" s="126" t="s">
        <v>155</v>
      </c>
      <c r="F8" s="1" t="str">
        <f aca="false">INDEX('List of Barcodes'!$C$2:$C$40,MATCH(D8,'List of Barcodes'!$A$2:$A$40,0))</f>
        <v>AAGTCGAG</v>
      </c>
      <c r="G8" s="1" t="str">
        <f aca="false">INDEX('List of Barcodes'!$C$2:$C$40,MATCH(E8,'List of Barcodes'!$A$2:$A$40,0))</f>
        <v>GATCGTGT</v>
      </c>
      <c r="H8" s="1" t="str">
        <f aca="false">F8&amp;G8</f>
        <v>AAGTCGAGGATCGTGT</v>
      </c>
      <c r="I8" s="1" t="str">
        <f aca="false">IF(COUNTIF($H$2:$H$193,H8)&gt;1, "Duplicate","Unique")</f>
        <v>Unique</v>
      </c>
    </row>
    <row r="9" customFormat="false" ht="13.8" hidden="false" customHeight="false" outlineLevel="0" collapsed="false">
      <c r="A9" s="180" t="s">
        <v>603</v>
      </c>
      <c r="B9" s="163" t="s">
        <v>611</v>
      </c>
      <c r="C9" s="1" t="s">
        <v>582</v>
      </c>
      <c r="D9" s="126" t="s">
        <v>391</v>
      </c>
      <c r="E9" s="126" t="s">
        <v>160</v>
      </c>
      <c r="F9" s="1" t="str">
        <f aca="false">INDEX('List of Barcodes'!$C$2:$C$40,MATCH(D9,'List of Barcodes'!$A$2:$A$40,0))</f>
        <v>AAGTCGAG</v>
      </c>
      <c r="G9" s="1" t="str">
        <f aca="false">INDEX('List of Barcodes'!$C$2:$C$40,MATCH(E9,'List of Barcodes'!$A$2:$A$40,0))</f>
        <v>GTCAGATA</v>
      </c>
      <c r="H9" s="1" t="str">
        <f aca="false">F9&amp;G9</f>
        <v>AAGTCGAGGTCAGATA</v>
      </c>
      <c r="I9" s="1" t="str">
        <f aca="false">IF(COUNTIF($H$2:$H$193,H9)&gt;1, "Duplicate","Unique")</f>
        <v>Unique</v>
      </c>
    </row>
    <row r="10" customFormat="false" ht="13.8" hidden="false" customHeight="false" outlineLevel="0" collapsed="false">
      <c r="A10" s="180" t="s">
        <v>603</v>
      </c>
      <c r="B10" s="163" t="s">
        <v>612</v>
      </c>
      <c r="C10" s="1" t="s">
        <v>500</v>
      </c>
      <c r="D10" s="126" t="s">
        <v>392</v>
      </c>
      <c r="E10" s="126" t="s">
        <v>124</v>
      </c>
      <c r="F10" s="1" t="str">
        <f aca="false">INDEX('List of Barcodes'!$C$2:$C$40,MATCH(D10,'List of Barcodes'!$A$2:$A$40,0))</f>
        <v>ATACTTCG</v>
      </c>
      <c r="G10" s="1" t="str">
        <f aca="false">INDEX('List of Barcodes'!$C$2:$C$40,MATCH(E10,'List of Barcodes'!$A$2:$A$40,0))</f>
        <v>CTACTATA</v>
      </c>
      <c r="H10" s="1" t="str">
        <f aca="false">F10&amp;G10</f>
        <v>ATACTTCGCTACTATA</v>
      </c>
      <c r="I10" s="1" t="str">
        <f aca="false">IF(COUNTIF($H$2:$H$193,H10)&gt;1, "Duplicate","Unique")</f>
        <v>Unique</v>
      </c>
      <c r="J10" s="181"/>
    </row>
    <row r="11" customFormat="false" ht="13.8" hidden="false" customHeight="false" outlineLevel="0" collapsed="false">
      <c r="A11" s="180" t="s">
        <v>603</v>
      </c>
      <c r="B11" s="163" t="s">
        <v>613</v>
      </c>
      <c r="C11" s="1" t="s">
        <v>512</v>
      </c>
      <c r="D11" s="126" t="s">
        <v>392</v>
      </c>
      <c r="E11" s="126" t="s">
        <v>129</v>
      </c>
      <c r="F11" s="1" t="str">
        <f aca="false">INDEX('List of Barcodes'!$C$2:$C$40,MATCH(D11,'List of Barcodes'!$A$2:$A$40,0))</f>
        <v>ATACTTCG</v>
      </c>
      <c r="G11" s="1" t="str">
        <f aca="false">INDEX('List of Barcodes'!$C$2:$C$40,MATCH(E11,'List of Barcodes'!$A$2:$A$40,0))</f>
        <v>CGTTACTA</v>
      </c>
      <c r="H11" s="1" t="str">
        <f aca="false">F11&amp;G11</f>
        <v>ATACTTCGCGTTACTA</v>
      </c>
      <c r="I11" s="1" t="str">
        <f aca="false">IF(COUNTIF($H$2:$H$193,H11)&gt;1, "Duplicate","Unique")</f>
        <v>Unique</v>
      </c>
      <c r="J11" s="181"/>
    </row>
    <row r="12" customFormat="false" ht="13.8" hidden="false" customHeight="false" outlineLevel="0" collapsed="false">
      <c r="A12" s="180" t="s">
        <v>603</v>
      </c>
      <c r="B12" s="163" t="s">
        <v>614</v>
      </c>
      <c r="C12" s="1" t="s">
        <v>524</v>
      </c>
      <c r="D12" s="126" t="s">
        <v>392</v>
      </c>
      <c r="E12" s="126" t="s">
        <v>134</v>
      </c>
      <c r="F12" s="1" t="str">
        <f aca="false">INDEX('List of Barcodes'!$C$2:$C$40,MATCH(D12,'List of Barcodes'!$A$2:$A$40,0))</f>
        <v>ATACTTCG</v>
      </c>
      <c r="G12" s="1" t="str">
        <f aca="false">INDEX('List of Barcodes'!$C$2:$C$40,MATCH(E12,'List of Barcodes'!$A$2:$A$40,0))</f>
        <v>AGAGTCAC</v>
      </c>
      <c r="H12" s="1" t="str">
        <f aca="false">F12&amp;G12</f>
        <v>ATACTTCGAGAGTCAC</v>
      </c>
      <c r="I12" s="1" t="str">
        <f aca="false">IF(COUNTIF($H$2:$H$193,H12)&gt;1, "Duplicate","Unique")</f>
        <v>Unique</v>
      </c>
      <c r="J12" s="181"/>
    </row>
    <row r="13" customFormat="false" ht="13.8" hidden="false" customHeight="false" outlineLevel="0" collapsed="false">
      <c r="A13" s="180" t="s">
        <v>603</v>
      </c>
      <c r="B13" s="163" t="s">
        <v>615</v>
      </c>
      <c r="C13" s="1" t="s">
        <v>536</v>
      </c>
      <c r="D13" s="126" t="s">
        <v>392</v>
      </c>
      <c r="E13" s="126" t="s">
        <v>140</v>
      </c>
      <c r="F13" s="1" t="str">
        <f aca="false">INDEX('List of Barcodes'!$C$2:$C$40,MATCH(D13,'List of Barcodes'!$A$2:$A$40,0))</f>
        <v>ATACTTCG</v>
      </c>
      <c r="G13" s="1" t="str">
        <f aca="false">INDEX('List of Barcodes'!$C$2:$C$40,MATCH(E13,'List of Barcodes'!$A$2:$A$40,0))</f>
        <v>TACGAGAC</v>
      </c>
      <c r="H13" s="1" t="str">
        <f aca="false">F13&amp;G13</f>
        <v>ATACTTCGTACGAGAC</v>
      </c>
      <c r="I13" s="1" t="str">
        <f aca="false">IF(COUNTIF($H$2:$H$193,H13)&gt;1, "Duplicate","Unique")</f>
        <v>Unique</v>
      </c>
      <c r="J13" s="181"/>
    </row>
    <row r="14" customFormat="false" ht="13.8" hidden="false" customHeight="false" outlineLevel="0" collapsed="false">
      <c r="A14" s="180" t="s">
        <v>603</v>
      </c>
      <c r="B14" s="163" t="s">
        <v>616</v>
      </c>
      <c r="C14" s="1" t="s">
        <v>547</v>
      </c>
      <c r="D14" s="126" t="s">
        <v>392</v>
      </c>
      <c r="E14" s="126" t="s">
        <v>145</v>
      </c>
      <c r="F14" s="1" t="str">
        <f aca="false">INDEX('List of Barcodes'!$C$2:$C$40,MATCH(D14,'List of Barcodes'!$A$2:$A$40,0))</f>
        <v>ATACTTCG</v>
      </c>
      <c r="G14" s="1" t="str">
        <f aca="false">INDEX('List of Barcodes'!$C$2:$C$40,MATCH(E14,'List of Barcodes'!$A$2:$A$40,0))</f>
        <v>ACGTCTCG</v>
      </c>
      <c r="H14" s="1" t="str">
        <f aca="false">F14&amp;G14</f>
        <v>ATACTTCGACGTCTCG</v>
      </c>
      <c r="I14" s="1" t="str">
        <f aca="false">IF(COUNTIF($H$2:$H$193,H14)&gt;1, "Duplicate","Unique")</f>
        <v>Unique</v>
      </c>
      <c r="J14" s="181"/>
    </row>
    <row r="15" customFormat="false" ht="13.8" hidden="false" customHeight="false" outlineLevel="0" collapsed="false">
      <c r="A15" s="180" t="s">
        <v>603</v>
      </c>
      <c r="B15" s="163" t="s">
        <v>617</v>
      </c>
      <c r="C15" s="1" t="s">
        <v>559</v>
      </c>
      <c r="D15" s="126" t="s">
        <v>392</v>
      </c>
      <c r="E15" s="126" t="s">
        <v>150</v>
      </c>
      <c r="F15" s="1" t="str">
        <f aca="false">INDEX('List of Barcodes'!$C$2:$C$40,MATCH(D15,'List of Barcodes'!$A$2:$A$40,0))</f>
        <v>ATACTTCG</v>
      </c>
      <c r="G15" s="1" t="str">
        <f aca="false">INDEX('List of Barcodes'!$C$2:$C$40,MATCH(E15,'List of Barcodes'!$A$2:$A$40,0))</f>
        <v>TCGACGAG</v>
      </c>
      <c r="H15" s="1" t="str">
        <f aca="false">F15&amp;G15</f>
        <v>ATACTTCGTCGACGAG</v>
      </c>
      <c r="I15" s="1" t="str">
        <f aca="false">IF(COUNTIF($H$2:$H$193,H15)&gt;1, "Duplicate","Unique")</f>
        <v>Unique</v>
      </c>
      <c r="J15" s="181"/>
    </row>
    <row r="16" customFormat="false" ht="13.8" hidden="false" customHeight="false" outlineLevel="0" collapsed="false">
      <c r="A16" s="180" t="s">
        <v>603</v>
      </c>
      <c r="B16" s="163" t="s">
        <v>618</v>
      </c>
      <c r="C16" s="1" t="s">
        <v>571</v>
      </c>
      <c r="D16" s="126" t="s">
        <v>392</v>
      </c>
      <c r="E16" s="126" t="s">
        <v>155</v>
      </c>
      <c r="F16" s="1" t="str">
        <f aca="false">INDEX('List of Barcodes'!$C$2:$C$40,MATCH(D16,'List of Barcodes'!$A$2:$A$40,0))</f>
        <v>ATACTTCG</v>
      </c>
      <c r="G16" s="1" t="str">
        <f aca="false">INDEX('List of Barcodes'!$C$2:$C$40,MATCH(E16,'List of Barcodes'!$A$2:$A$40,0))</f>
        <v>GATCGTGT</v>
      </c>
      <c r="H16" s="1" t="str">
        <f aca="false">F16&amp;G16</f>
        <v>ATACTTCGGATCGTGT</v>
      </c>
      <c r="I16" s="1" t="str">
        <f aca="false">IF(COUNTIF($H$2:$H$193,H16)&gt;1, "Duplicate","Unique")</f>
        <v>Unique</v>
      </c>
      <c r="J16" s="181"/>
    </row>
    <row r="17" customFormat="false" ht="13.8" hidden="false" customHeight="false" outlineLevel="0" collapsed="false">
      <c r="A17" s="180" t="s">
        <v>603</v>
      </c>
      <c r="B17" s="163" t="s">
        <v>619</v>
      </c>
      <c r="C17" s="1" t="s">
        <v>583</v>
      </c>
      <c r="D17" s="126" t="s">
        <v>392</v>
      </c>
      <c r="E17" s="126" t="s">
        <v>160</v>
      </c>
      <c r="F17" s="1" t="str">
        <f aca="false">INDEX('List of Barcodes'!$C$2:$C$40,MATCH(D17,'List of Barcodes'!$A$2:$A$40,0))</f>
        <v>ATACTTCG</v>
      </c>
      <c r="G17" s="1" t="str">
        <f aca="false">INDEX('List of Barcodes'!$C$2:$C$40,MATCH(E17,'List of Barcodes'!$A$2:$A$40,0))</f>
        <v>GTCAGATA</v>
      </c>
      <c r="H17" s="1" t="str">
        <f aca="false">F17&amp;G17</f>
        <v>ATACTTCGGTCAGATA</v>
      </c>
      <c r="I17" s="1" t="str">
        <f aca="false">IF(COUNTIF($H$2:$H$193,H17)&gt;1, "Duplicate","Unique")</f>
        <v>Unique</v>
      </c>
      <c r="J17" s="181"/>
    </row>
    <row r="18" customFormat="false" ht="13.8" hidden="false" customHeight="false" outlineLevel="0" collapsed="false">
      <c r="A18" s="180" t="s">
        <v>603</v>
      </c>
      <c r="B18" s="163" t="s">
        <v>620</v>
      </c>
      <c r="C18" s="1" t="s">
        <v>501</v>
      </c>
      <c r="D18" s="126" t="s">
        <v>393</v>
      </c>
      <c r="E18" s="126" t="s">
        <v>124</v>
      </c>
      <c r="F18" s="1" t="str">
        <f aca="false">INDEX('List of Barcodes'!$C$2:$C$40,MATCH(D18,'List of Barcodes'!$A$2:$A$40,0))</f>
        <v>AGCTGCTA</v>
      </c>
      <c r="G18" s="1" t="str">
        <f aca="false">INDEX('List of Barcodes'!$C$2:$C$40,MATCH(E18,'List of Barcodes'!$A$2:$A$40,0))</f>
        <v>CTACTATA</v>
      </c>
      <c r="H18" s="1" t="str">
        <f aca="false">F18&amp;G18</f>
        <v>AGCTGCTACTACTATA</v>
      </c>
      <c r="I18" s="1" t="str">
        <f aca="false">IF(COUNTIF($H$2:$H$193,H18)&gt;1, "Duplicate","Unique")</f>
        <v>Unique</v>
      </c>
    </row>
    <row r="19" customFormat="false" ht="13.8" hidden="false" customHeight="false" outlineLevel="0" collapsed="false">
      <c r="A19" s="180" t="s">
        <v>603</v>
      </c>
      <c r="B19" s="163" t="s">
        <v>621</v>
      </c>
      <c r="C19" s="1" t="s">
        <v>513</v>
      </c>
      <c r="D19" s="126" t="s">
        <v>393</v>
      </c>
      <c r="E19" s="126" t="s">
        <v>129</v>
      </c>
      <c r="F19" s="1" t="str">
        <f aca="false">INDEX('List of Barcodes'!$C$2:$C$40,MATCH(D19,'List of Barcodes'!$A$2:$A$40,0))</f>
        <v>AGCTGCTA</v>
      </c>
      <c r="G19" s="1" t="str">
        <f aca="false">INDEX('List of Barcodes'!$C$2:$C$40,MATCH(E19,'List of Barcodes'!$A$2:$A$40,0))</f>
        <v>CGTTACTA</v>
      </c>
      <c r="H19" s="1" t="str">
        <f aca="false">F19&amp;G19</f>
        <v>AGCTGCTACGTTACTA</v>
      </c>
      <c r="I19" s="1" t="str">
        <f aca="false">IF(COUNTIF($H$2:$H$193,H19)&gt;1, "Duplicate","Unique")</f>
        <v>Unique</v>
      </c>
    </row>
    <row r="20" customFormat="false" ht="13.8" hidden="false" customHeight="false" outlineLevel="0" collapsed="false">
      <c r="A20" s="180" t="s">
        <v>603</v>
      </c>
      <c r="B20" s="163" t="s">
        <v>622</v>
      </c>
      <c r="C20" s="1" t="s">
        <v>525</v>
      </c>
      <c r="D20" s="126" t="s">
        <v>393</v>
      </c>
      <c r="E20" s="126" t="s">
        <v>134</v>
      </c>
      <c r="F20" s="1" t="str">
        <f aca="false">INDEX('List of Barcodes'!$C$2:$C$40,MATCH(D20,'List of Barcodes'!$A$2:$A$40,0))</f>
        <v>AGCTGCTA</v>
      </c>
      <c r="G20" s="1" t="str">
        <f aca="false">INDEX('List of Barcodes'!$C$2:$C$40,MATCH(E20,'List of Barcodes'!$A$2:$A$40,0))</f>
        <v>AGAGTCAC</v>
      </c>
      <c r="H20" s="1" t="str">
        <f aca="false">F20&amp;G20</f>
        <v>AGCTGCTAAGAGTCAC</v>
      </c>
      <c r="I20" s="1" t="str">
        <f aca="false">IF(COUNTIF($H$2:$H$193,H20)&gt;1, "Duplicate","Unique")</f>
        <v>Unique</v>
      </c>
    </row>
    <row r="21" customFormat="false" ht="13.8" hidden="false" customHeight="false" outlineLevel="0" collapsed="false">
      <c r="A21" s="180" t="s">
        <v>603</v>
      </c>
      <c r="B21" s="163" t="s">
        <v>623</v>
      </c>
      <c r="C21" s="1" t="s">
        <v>537</v>
      </c>
      <c r="D21" s="126" t="s">
        <v>393</v>
      </c>
      <c r="E21" s="126" t="s">
        <v>140</v>
      </c>
      <c r="F21" s="1" t="str">
        <f aca="false">INDEX('List of Barcodes'!$C$2:$C$40,MATCH(D21,'List of Barcodes'!$A$2:$A$40,0))</f>
        <v>AGCTGCTA</v>
      </c>
      <c r="G21" s="1" t="str">
        <f aca="false">INDEX('List of Barcodes'!$C$2:$C$40,MATCH(E21,'List of Barcodes'!$A$2:$A$40,0))</f>
        <v>TACGAGAC</v>
      </c>
      <c r="H21" s="1" t="str">
        <f aca="false">F21&amp;G21</f>
        <v>AGCTGCTATACGAGAC</v>
      </c>
      <c r="I21" s="1" t="str">
        <f aca="false">IF(COUNTIF($H$2:$H$193,H21)&gt;1, "Duplicate","Unique")</f>
        <v>Unique</v>
      </c>
    </row>
    <row r="22" customFormat="false" ht="13.8" hidden="false" customHeight="false" outlineLevel="0" collapsed="false">
      <c r="A22" s="180" t="s">
        <v>603</v>
      </c>
      <c r="B22" s="163" t="s">
        <v>624</v>
      </c>
      <c r="C22" s="1" t="s">
        <v>548</v>
      </c>
      <c r="D22" s="126" t="s">
        <v>393</v>
      </c>
      <c r="E22" s="126" t="s">
        <v>145</v>
      </c>
      <c r="F22" s="1" t="str">
        <f aca="false">INDEX('List of Barcodes'!$C$2:$C$40,MATCH(D22,'List of Barcodes'!$A$2:$A$40,0))</f>
        <v>AGCTGCTA</v>
      </c>
      <c r="G22" s="1" t="str">
        <f aca="false">INDEX('List of Barcodes'!$C$2:$C$40,MATCH(E22,'List of Barcodes'!$A$2:$A$40,0))</f>
        <v>ACGTCTCG</v>
      </c>
      <c r="H22" s="1" t="str">
        <f aca="false">F22&amp;G22</f>
        <v>AGCTGCTAACGTCTCG</v>
      </c>
      <c r="I22" s="1" t="str">
        <f aca="false">IF(COUNTIF($H$2:$H$193,H22)&gt;1, "Duplicate","Unique")</f>
        <v>Unique</v>
      </c>
    </row>
    <row r="23" customFormat="false" ht="13.8" hidden="false" customHeight="false" outlineLevel="0" collapsed="false">
      <c r="A23" s="180" t="s">
        <v>603</v>
      </c>
      <c r="B23" s="163" t="s">
        <v>625</v>
      </c>
      <c r="C23" s="1" t="s">
        <v>560</v>
      </c>
      <c r="D23" s="126" t="s">
        <v>393</v>
      </c>
      <c r="E23" s="126" t="s">
        <v>150</v>
      </c>
      <c r="F23" s="1" t="str">
        <f aca="false">INDEX('List of Barcodes'!$C$2:$C$40,MATCH(D23,'List of Barcodes'!$A$2:$A$40,0))</f>
        <v>AGCTGCTA</v>
      </c>
      <c r="G23" s="1" t="str">
        <f aca="false">INDEX('List of Barcodes'!$C$2:$C$40,MATCH(E23,'List of Barcodes'!$A$2:$A$40,0))</f>
        <v>TCGACGAG</v>
      </c>
      <c r="H23" s="1" t="str">
        <f aca="false">F23&amp;G23</f>
        <v>AGCTGCTATCGACGAG</v>
      </c>
      <c r="I23" s="1" t="str">
        <f aca="false">IF(COUNTIF($H$2:$H$193,H23)&gt;1, "Duplicate","Unique")</f>
        <v>Unique</v>
      </c>
    </row>
    <row r="24" customFormat="false" ht="13.8" hidden="false" customHeight="false" outlineLevel="0" collapsed="false">
      <c r="A24" s="180" t="s">
        <v>603</v>
      </c>
      <c r="B24" s="163" t="s">
        <v>626</v>
      </c>
      <c r="C24" s="1" t="s">
        <v>572</v>
      </c>
      <c r="D24" s="126" t="s">
        <v>393</v>
      </c>
      <c r="E24" s="126" t="s">
        <v>155</v>
      </c>
      <c r="F24" s="1" t="str">
        <f aca="false">INDEX('List of Barcodes'!$C$2:$C$40,MATCH(D24,'List of Barcodes'!$A$2:$A$40,0))</f>
        <v>AGCTGCTA</v>
      </c>
      <c r="G24" s="1" t="str">
        <f aca="false">INDEX('List of Barcodes'!$C$2:$C$40,MATCH(E24,'List of Barcodes'!$A$2:$A$40,0))</f>
        <v>GATCGTGT</v>
      </c>
      <c r="H24" s="1" t="str">
        <f aca="false">F24&amp;G24</f>
        <v>AGCTGCTAGATCGTGT</v>
      </c>
      <c r="I24" s="1" t="str">
        <f aca="false">IF(COUNTIF($H$2:$H$193,H24)&gt;1, "Duplicate","Unique")</f>
        <v>Unique</v>
      </c>
    </row>
    <row r="25" customFormat="false" ht="13.8" hidden="false" customHeight="false" outlineLevel="0" collapsed="false">
      <c r="A25" s="180" t="s">
        <v>603</v>
      </c>
      <c r="B25" s="163" t="s">
        <v>627</v>
      </c>
      <c r="C25" s="1" t="s">
        <v>584</v>
      </c>
      <c r="D25" s="126" t="s">
        <v>393</v>
      </c>
      <c r="E25" s="126" t="s">
        <v>160</v>
      </c>
      <c r="F25" s="1" t="str">
        <f aca="false">INDEX('List of Barcodes'!$C$2:$C$40,MATCH(D25,'List of Barcodes'!$A$2:$A$40,0))</f>
        <v>AGCTGCTA</v>
      </c>
      <c r="G25" s="1" t="str">
        <f aca="false">INDEX('List of Barcodes'!$C$2:$C$40,MATCH(E25,'List of Barcodes'!$A$2:$A$40,0))</f>
        <v>GTCAGATA</v>
      </c>
      <c r="H25" s="1" t="str">
        <f aca="false">F25&amp;G25</f>
        <v>AGCTGCTAGTCAGATA</v>
      </c>
      <c r="I25" s="1" t="str">
        <f aca="false">IF(COUNTIF($H$2:$H$193,H25)&gt;1, "Duplicate","Unique")</f>
        <v>Unique</v>
      </c>
    </row>
    <row r="26" customFormat="false" ht="13.8" hidden="false" customHeight="false" outlineLevel="0" collapsed="false">
      <c r="A26" s="180" t="s">
        <v>603</v>
      </c>
      <c r="B26" s="163" t="s">
        <v>628</v>
      </c>
      <c r="C26" s="1" t="s">
        <v>502</v>
      </c>
      <c r="D26" s="126" t="s">
        <v>394</v>
      </c>
      <c r="E26" s="126" t="s">
        <v>124</v>
      </c>
      <c r="F26" s="1" t="str">
        <f aca="false">INDEX('List of Barcodes'!$C$2:$C$40,MATCH(D26,'List of Barcodes'!$A$2:$A$40,0))</f>
        <v>CATAGAGA</v>
      </c>
      <c r="G26" s="1" t="str">
        <f aca="false">INDEX('List of Barcodes'!$C$2:$C$40,MATCH(E26,'List of Barcodes'!$A$2:$A$40,0))</f>
        <v>CTACTATA</v>
      </c>
      <c r="H26" s="1" t="str">
        <f aca="false">F26&amp;G26</f>
        <v>CATAGAGACTACTATA</v>
      </c>
      <c r="I26" s="1" t="str">
        <f aca="false">IF(COUNTIF($H$2:$H$193,H26)&gt;1, "Duplicate","Unique")</f>
        <v>Unique</v>
      </c>
    </row>
    <row r="27" customFormat="false" ht="13.8" hidden="false" customHeight="false" outlineLevel="0" collapsed="false">
      <c r="A27" s="180" t="s">
        <v>603</v>
      </c>
      <c r="B27" s="163" t="s">
        <v>629</v>
      </c>
      <c r="C27" s="1" t="s">
        <v>514</v>
      </c>
      <c r="D27" s="126" t="s">
        <v>394</v>
      </c>
      <c r="E27" s="126" t="s">
        <v>129</v>
      </c>
      <c r="F27" s="1" t="str">
        <f aca="false">INDEX('List of Barcodes'!$C$2:$C$40,MATCH(D27,'List of Barcodes'!$A$2:$A$40,0))</f>
        <v>CATAGAGA</v>
      </c>
      <c r="G27" s="1" t="str">
        <f aca="false">INDEX('List of Barcodes'!$C$2:$C$40,MATCH(E27,'List of Barcodes'!$A$2:$A$40,0))</f>
        <v>CGTTACTA</v>
      </c>
      <c r="H27" s="1" t="str">
        <f aca="false">F27&amp;G27</f>
        <v>CATAGAGACGTTACTA</v>
      </c>
      <c r="I27" s="1" t="str">
        <f aca="false">IF(COUNTIF($H$2:$H$193,H27)&gt;1, "Duplicate","Unique")</f>
        <v>Unique</v>
      </c>
    </row>
    <row r="28" customFormat="false" ht="13.8" hidden="false" customHeight="false" outlineLevel="0" collapsed="false">
      <c r="A28" s="180" t="s">
        <v>603</v>
      </c>
      <c r="B28" s="163" t="s">
        <v>630</v>
      </c>
      <c r="C28" s="1" t="s">
        <v>526</v>
      </c>
      <c r="D28" s="126" t="s">
        <v>394</v>
      </c>
      <c r="E28" s="126" t="s">
        <v>134</v>
      </c>
      <c r="F28" s="1" t="str">
        <f aca="false">INDEX('List of Barcodes'!$C$2:$C$40,MATCH(D28,'List of Barcodes'!$A$2:$A$40,0))</f>
        <v>CATAGAGA</v>
      </c>
      <c r="G28" s="1" t="str">
        <f aca="false">INDEX('List of Barcodes'!$C$2:$C$40,MATCH(E28,'List of Barcodes'!$A$2:$A$40,0))</f>
        <v>AGAGTCAC</v>
      </c>
      <c r="H28" s="1" t="str">
        <f aca="false">F28&amp;G28</f>
        <v>CATAGAGAAGAGTCAC</v>
      </c>
      <c r="I28" s="1" t="str">
        <f aca="false">IF(COUNTIF($H$2:$H$193,H28)&gt;1, "Duplicate","Unique")</f>
        <v>Unique</v>
      </c>
    </row>
    <row r="29" customFormat="false" ht="13.8" hidden="false" customHeight="false" outlineLevel="0" collapsed="false">
      <c r="A29" s="180" t="s">
        <v>603</v>
      </c>
      <c r="B29" s="163" t="s">
        <v>631</v>
      </c>
      <c r="C29" s="1" t="s">
        <v>538</v>
      </c>
      <c r="D29" s="126" t="s">
        <v>394</v>
      </c>
      <c r="E29" s="126" t="s">
        <v>140</v>
      </c>
      <c r="F29" s="1" t="str">
        <f aca="false">INDEX('List of Barcodes'!$C$2:$C$40,MATCH(D29,'List of Barcodes'!$A$2:$A$40,0))</f>
        <v>CATAGAGA</v>
      </c>
      <c r="G29" s="1" t="str">
        <f aca="false">INDEX('List of Barcodes'!$C$2:$C$40,MATCH(E29,'List of Barcodes'!$A$2:$A$40,0))</f>
        <v>TACGAGAC</v>
      </c>
      <c r="H29" s="1" t="str">
        <f aca="false">F29&amp;G29</f>
        <v>CATAGAGATACGAGAC</v>
      </c>
      <c r="I29" s="1" t="str">
        <f aca="false">IF(COUNTIF($H$2:$H$193,H29)&gt;1, "Duplicate","Unique")</f>
        <v>Unique</v>
      </c>
    </row>
    <row r="30" customFormat="false" ht="13.8" hidden="false" customHeight="false" outlineLevel="0" collapsed="false">
      <c r="A30" s="180" t="s">
        <v>603</v>
      </c>
      <c r="B30" s="163" t="s">
        <v>632</v>
      </c>
      <c r="C30" s="1" t="s">
        <v>549</v>
      </c>
      <c r="D30" s="126" t="s">
        <v>394</v>
      </c>
      <c r="E30" s="126" t="s">
        <v>145</v>
      </c>
      <c r="F30" s="1" t="str">
        <f aca="false">INDEX('List of Barcodes'!$C$2:$C$40,MATCH(D30,'List of Barcodes'!$A$2:$A$40,0))</f>
        <v>CATAGAGA</v>
      </c>
      <c r="G30" s="1" t="str">
        <f aca="false">INDEX('List of Barcodes'!$C$2:$C$40,MATCH(E30,'List of Barcodes'!$A$2:$A$40,0))</f>
        <v>ACGTCTCG</v>
      </c>
      <c r="H30" s="1" t="str">
        <f aca="false">F30&amp;G30</f>
        <v>CATAGAGAACGTCTCG</v>
      </c>
      <c r="I30" s="1" t="str">
        <f aca="false">IF(COUNTIF($H$2:$H$193,H30)&gt;1, "Duplicate","Unique")</f>
        <v>Unique</v>
      </c>
    </row>
    <row r="31" customFormat="false" ht="13.8" hidden="false" customHeight="false" outlineLevel="0" collapsed="false">
      <c r="A31" s="180" t="s">
        <v>603</v>
      </c>
      <c r="B31" s="163" t="s">
        <v>633</v>
      </c>
      <c r="C31" s="1" t="s">
        <v>561</v>
      </c>
      <c r="D31" s="126" t="s">
        <v>394</v>
      </c>
      <c r="E31" s="126" t="s">
        <v>150</v>
      </c>
      <c r="F31" s="1" t="str">
        <f aca="false">INDEX('List of Barcodes'!$C$2:$C$40,MATCH(D31,'List of Barcodes'!$A$2:$A$40,0))</f>
        <v>CATAGAGA</v>
      </c>
      <c r="G31" s="1" t="str">
        <f aca="false">INDEX('List of Barcodes'!$C$2:$C$40,MATCH(E31,'List of Barcodes'!$A$2:$A$40,0))</f>
        <v>TCGACGAG</v>
      </c>
      <c r="H31" s="1" t="str">
        <f aca="false">F31&amp;G31</f>
        <v>CATAGAGATCGACGAG</v>
      </c>
      <c r="I31" s="1" t="str">
        <f aca="false">IF(COUNTIF($H$2:$H$193,H31)&gt;1, "Duplicate","Unique")</f>
        <v>Unique</v>
      </c>
    </row>
    <row r="32" customFormat="false" ht="13.8" hidden="false" customHeight="false" outlineLevel="0" collapsed="false">
      <c r="A32" s="180" t="s">
        <v>603</v>
      </c>
      <c r="B32" s="163" t="s">
        <v>634</v>
      </c>
      <c r="C32" s="1" t="s">
        <v>573</v>
      </c>
      <c r="D32" s="126" t="s">
        <v>394</v>
      </c>
      <c r="E32" s="126" t="s">
        <v>155</v>
      </c>
      <c r="F32" s="1" t="str">
        <f aca="false">INDEX('List of Barcodes'!$C$2:$C$40,MATCH(D32,'List of Barcodes'!$A$2:$A$40,0))</f>
        <v>CATAGAGA</v>
      </c>
      <c r="G32" s="1" t="str">
        <f aca="false">INDEX('List of Barcodes'!$C$2:$C$40,MATCH(E32,'List of Barcodes'!$A$2:$A$40,0))</f>
        <v>GATCGTGT</v>
      </c>
      <c r="H32" s="1" t="str">
        <f aca="false">F32&amp;G32</f>
        <v>CATAGAGAGATCGTGT</v>
      </c>
      <c r="I32" s="1" t="str">
        <f aca="false">IF(COUNTIF($H$2:$H$193,H32)&gt;1, "Duplicate","Unique")</f>
        <v>Unique</v>
      </c>
    </row>
    <row r="33" customFormat="false" ht="13.8" hidden="false" customHeight="false" outlineLevel="0" collapsed="false">
      <c r="A33" s="180" t="s">
        <v>603</v>
      </c>
      <c r="B33" s="163" t="s">
        <v>635</v>
      </c>
      <c r="C33" s="1" t="s">
        <v>585</v>
      </c>
      <c r="D33" s="126" t="s">
        <v>394</v>
      </c>
      <c r="E33" s="126" t="s">
        <v>160</v>
      </c>
      <c r="F33" s="1" t="str">
        <f aca="false">INDEX('List of Barcodes'!$C$2:$C$40,MATCH(D33,'List of Barcodes'!$A$2:$A$40,0))</f>
        <v>CATAGAGA</v>
      </c>
      <c r="G33" s="1" t="str">
        <f aca="false">INDEX('List of Barcodes'!$C$2:$C$40,MATCH(E33,'List of Barcodes'!$A$2:$A$40,0))</f>
        <v>GTCAGATA</v>
      </c>
      <c r="H33" s="1" t="str">
        <f aca="false">F33&amp;G33</f>
        <v>CATAGAGAGTCAGATA</v>
      </c>
      <c r="I33" s="1" t="str">
        <f aca="false">IF(COUNTIF($H$2:$H$193,H33)&gt;1, "Duplicate","Unique")</f>
        <v>Unique</v>
      </c>
    </row>
    <row r="34" customFormat="false" ht="13.8" hidden="false" customHeight="false" outlineLevel="0" collapsed="false">
      <c r="A34" s="180" t="s">
        <v>603</v>
      </c>
      <c r="B34" s="163" t="s">
        <v>636</v>
      </c>
      <c r="C34" s="1" t="s">
        <v>503</v>
      </c>
      <c r="D34" s="126" t="s">
        <v>395</v>
      </c>
      <c r="E34" s="126" t="s">
        <v>124</v>
      </c>
      <c r="F34" s="1" t="str">
        <f aca="false">INDEX('List of Barcodes'!$C$2:$C$40,MATCH(D34,'List of Barcodes'!$A$2:$A$40,0))</f>
        <v>CGTAGATC</v>
      </c>
      <c r="G34" s="1" t="str">
        <f aca="false">INDEX('List of Barcodes'!$C$2:$C$40,MATCH(E34,'List of Barcodes'!$A$2:$A$40,0))</f>
        <v>CTACTATA</v>
      </c>
      <c r="H34" s="1" t="str">
        <f aca="false">F34&amp;G34</f>
        <v>CGTAGATCCTACTATA</v>
      </c>
      <c r="I34" s="1" t="str">
        <f aca="false">IF(COUNTIF($H$2:$H$193,H34)&gt;1, "Duplicate","Unique")</f>
        <v>Unique</v>
      </c>
    </row>
    <row r="35" customFormat="false" ht="13.8" hidden="false" customHeight="false" outlineLevel="0" collapsed="false">
      <c r="A35" s="180" t="s">
        <v>603</v>
      </c>
      <c r="B35" s="163" t="s">
        <v>637</v>
      </c>
      <c r="C35" s="1" t="s">
        <v>515</v>
      </c>
      <c r="D35" s="126" t="s">
        <v>395</v>
      </c>
      <c r="E35" s="126" t="s">
        <v>129</v>
      </c>
      <c r="F35" s="1" t="str">
        <f aca="false">INDEX('List of Barcodes'!$C$2:$C$40,MATCH(D35,'List of Barcodes'!$A$2:$A$40,0))</f>
        <v>CGTAGATC</v>
      </c>
      <c r="G35" s="1" t="str">
        <f aca="false">INDEX('List of Barcodes'!$C$2:$C$40,MATCH(E35,'List of Barcodes'!$A$2:$A$40,0))</f>
        <v>CGTTACTA</v>
      </c>
      <c r="H35" s="1" t="str">
        <f aca="false">F35&amp;G35</f>
        <v>CGTAGATCCGTTACTA</v>
      </c>
      <c r="I35" s="1" t="str">
        <f aca="false">IF(COUNTIF($H$2:$H$193,H35)&gt;1, "Duplicate","Unique")</f>
        <v>Unique</v>
      </c>
    </row>
    <row r="36" customFormat="false" ht="13.8" hidden="false" customHeight="false" outlineLevel="0" collapsed="false">
      <c r="A36" s="180" t="s">
        <v>603</v>
      </c>
      <c r="B36" s="163" t="s">
        <v>638</v>
      </c>
      <c r="C36" s="1" t="s">
        <v>527</v>
      </c>
      <c r="D36" s="126" t="s">
        <v>395</v>
      </c>
      <c r="E36" s="126" t="s">
        <v>134</v>
      </c>
      <c r="F36" s="1" t="str">
        <f aca="false">INDEX('List of Barcodes'!$C$2:$C$40,MATCH(D36,'List of Barcodes'!$A$2:$A$40,0))</f>
        <v>CGTAGATC</v>
      </c>
      <c r="G36" s="1" t="str">
        <f aca="false">INDEX('List of Barcodes'!$C$2:$C$40,MATCH(E36,'List of Barcodes'!$A$2:$A$40,0))</f>
        <v>AGAGTCAC</v>
      </c>
      <c r="H36" s="1" t="str">
        <f aca="false">F36&amp;G36</f>
        <v>CGTAGATCAGAGTCAC</v>
      </c>
      <c r="I36" s="1" t="str">
        <f aca="false">IF(COUNTIF($H$2:$H$193,H36)&gt;1, "Duplicate","Unique")</f>
        <v>Unique</v>
      </c>
    </row>
    <row r="37" customFormat="false" ht="13.8" hidden="false" customHeight="false" outlineLevel="0" collapsed="false">
      <c r="A37" s="180" t="s">
        <v>603</v>
      </c>
      <c r="B37" s="163" t="s">
        <v>639</v>
      </c>
      <c r="C37" s="1" t="s">
        <v>447</v>
      </c>
      <c r="D37" s="126" t="s">
        <v>395</v>
      </c>
      <c r="E37" s="126" t="s">
        <v>140</v>
      </c>
      <c r="F37" s="1" t="str">
        <f aca="false">INDEX('List of Barcodes'!$C$2:$C$40,MATCH(D37,'List of Barcodes'!$A$2:$A$40,0))</f>
        <v>CGTAGATC</v>
      </c>
      <c r="G37" s="1" t="str">
        <f aca="false">INDEX('List of Barcodes'!$C$2:$C$40,MATCH(E37,'List of Barcodes'!$A$2:$A$40,0))</f>
        <v>TACGAGAC</v>
      </c>
      <c r="H37" s="1" t="str">
        <f aca="false">F37&amp;G37</f>
        <v>CGTAGATCTACGAGAC</v>
      </c>
      <c r="I37" s="1" t="str">
        <f aca="false">IF(COUNTIF($H$2:$H$193,H37)&gt;1, "Duplicate","Unique")</f>
        <v>Unique</v>
      </c>
    </row>
    <row r="38" customFormat="false" ht="13.8" hidden="false" customHeight="false" outlineLevel="0" collapsed="false">
      <c r="A38" s="180" t="s">
        <v>603</v>
      </c>
      <c r="B38" s="163" t="s">
        <v>640</v>
      </c>
      <c r="C38" s="1" t="s">
        <v>550</v>
      </c>
      <c r="D38" s="126" t="s">
        <v>395</v>
      </c>
      <c r="E38" s="126" t="s">
        <v>145</v>
      </c>
      <c r="F38" s="1" t="str">
        <f aca="false">INDEX('List of Barcodes'!$C$2:$C$40,MATCH(D38,'List of Barcodes'!$A$2:$A$40,0))</f>
        <v>CGTAGATC</v>
      </c>
      <c r="G38" s="1" t="str">
        <f aca="false">INDEX('List of Barcodes'!$C$2:$C$40,MATCH(E38,'List of Barcodes'!$A$2:$A$40,0))</f>
        <v>ACGTCTCG</v>
      </c>
      <c r="H38" s="1" t="str">
        <f aca="false">F38&amp;G38</f>
        <v>CGTAGATCACGTCTCG</v>
      </c>
      <c r="I38" s="1" t="str">
        <f aca="false">IF(COUNTIF($H$2:$H$193,H38)&gt;1, "Duplicate","Unique")</f>
        <v>Unique</v>
      </c>
    </row>
    <row r="39" customFormat="false" ht="13.8" hidden="false" customHeight="false" outlineLevel="0" collapsed="false">
      <c r="A39" s="180" t="s">
        <v>603</v>
      </c>
      <c r="B39" s="163" t="s">
        <v>641</v>
      </c>
      <c r="C39" s="1" t="s">
        <v>562</v>
      </c>
      <c r="D39" s="126" t="s">
        <v>395</v>
      </c>
      <c r="E39" s="182" t="s">
        <v>160</v>
      </c>
      <c r="F39" s="1" t="str">
        <f aca="false">INDEX('List of Barcodes'!$C$2:$C$40,MATCH(D39,'List of Barcodes'!$A$2:$A$40,0))</f>
        <v>CGTAGATC</v>
      </c>
      <c r="G39" s="183" t="str">
        <f aca="false">INDEX('List of Barcodes'!$C$2:$C$40,MATCH(E39,'List of Barcodes'!$A$2:$A$40,0))</f>
        <v>GTCAGATA</v>
      </c>
      <c r="H39" s="1" t="str">
        <f aca="false">F39&amp;G39</f>
        <v>CGTAGATCGTCAGATA</v>
      </c>
      <c r="I39" s="1" t="str">
        <f aca="false">IF(COUNTIF($H$2:$H$193,H39)&gt;1, "Duplicate","Unique")</f>
        <v>Unique</v>
      </c>
    </row>
    <row r="40" customFormat="false" ht="13.8" hidden="false" customHeight="false" outlineLevel="0" collapsed="false">
      <c r="A40" s="180" t="s">
        <v>603</v>
      </c>
      <c r="B40" s="163" t="s">
        <v>642</v>
      </c>
      <c r="C40" s="1" t="s">
        <v>574</v>
      </c>
      <c r="D40" s="126" t="s">
        <v>395</v>
      </c>
      <c r="E40" s="126" t="s">
        <v>155</v>
      </c>
      <c r="F40" s="1" t="str">
        <f aca="false">INDEX('List of Barcodes'!$C$2:$C$40,MATCH(D40,'List of Barcodes'!$A$2:$A$40,0))</f>
        <v>CGTAGATC</v>
      </c>
      <c r="G40" s="1" t="str">
        <f aca="false">INDEX('List of Barcodes'!$C$2:$C$40,MATCH(E40,'List of Barcodes'!$A$2:$A$40,0))</f>
        <v>GATCGTGT</v>
      </c>
      <c r="H40" s="1" t="str">
        <f aca="false">F40&amp;G40</f>
        <v>CGTAGATCGATCGTGT</v>
      </c>
      <c r="I40" s="1" t="str">
        <f aca="false">IF(COUNTIF($H$2:$H$193,H40)&gt;1, "Duplicate","Unique")</f>
        <v>Unique</v>
      </c>
    </row>
    <row r="41" customFormat="false" ht="13.8" hidden="false" customHeight="false" outlineLevel="0" collapsed="false">
      <c r="A41" s="180" t="s">
        <v>603</v>
      </c>
      <c r="B41" s="163" t="s">
        <v>643</v>
      </c>
      <c r="C41" s="1" t="s">
        <v>586</v>
      </c>
      <c r="D41" s="126" t="s">
        <v>395</v>
      </c>
      <c r="E41" s="182" t="s">
        <v>150</v>
      </c>
      <c r="F41" s="1" t="str">
        <f aca="false">INDEX('List of Barcodes'!$C$2:$C$40,MATCH(D41,'List of Barcodes'!$A$2:$A$40,0))</f>
        <v>CGTAGATC</v>
      </c>
      <c r="G41" s="183" t="str">
        <f aca="false">INDEX('List of Barcodes'!$C$2:$C$40,MATCH(E41,'List of Barcodes'!$A$2:$A$40,0))</f>
        <v>TCGACGAG</v>
      </c>
      <c r="H41" s="1" t="str">
        <f aca="false">F41&amp;G41</f>
        <v>CGTAGATCTCGACGAG</v>
      </c>
      <c r="I41" s="1" t="str">
        <f aca="false">IF(COUNTIF($H$2:$H$193,H41)&gt;1, "Duplicate","Unique")</f>
        <v>Unique</v>
      </c>
    </row>
    <row r="42" customFormat="false" ht="13.8" hidden="false" customHeight="false" outlineLevel="0" collapsed="false">
      <c r="A42" s="180" t="s">
        <v>603</v>
      </c>
      <c r="B42" s="163" t="s">
        <v>644</v>
      </c>
      <c r="C42" s="1" t="s">
        <v>504</v>
      </c>
      <c r="D42" s="126" t="s">
        <v>396</v>
      </c>
      <c r="E42" s="126" t="s">
        <v>124</v>
      </c>
      <c r="F42" s="1" t="str">
        <f aca="false">INDEX('List of Barcodes'!$C$2:$C$40,MATCH(D42,'List of Barcodes'!$A$2:$A$40,0))</f>
        <v>CTCGTTAC</v>
      </c>
      <c r="G42" s="1" t="str">
        <f aca="false">INDEX('List of Barcodes'!$C$2:$C$40,MATCH(E42,'List of Barcodes'!$A$2:$A$40,0))</f>
        <v>CTACTATA</v>
      </c>
      <c r="H42" s="1" t="str">
        <f aca="false">F42&amp;G42</f>
        <v>CTCGTTACCTACTATA</v>
      </c>
      <c r="I42" s="1" t="str">
        <f aca="false">IF(COUNTIF($H$2:$H$193,H42)&gt;1, "Duplicate","Unique")</f>
        <v>Unique</v>
      </c>
    </row>
    <row r="43" customFormat="false" ht="13.8" hidden="false" customHeight="false" outlineLevel="0" collapsed="false">
      <c r="A43" s="180" t="s">
        <v>603</v>
      </c>
      <c r="B43" s="163" t="s">
        <v>645</v>
      </c>
      <c r="C43" s="1" t="s">
        <v>516</v>
      </c>
      <c r="D43" s="126" t="s">
        <v>396</v>
      </c>
      <c r="E43" s="126" t="s">
        <v>129</v>
      </c>
      <c r="F43" s="1" t="str">
        <f aca="false">INDEX('List of Barcodes'!$C$2:$C$40,MATCH(D43,'List of Barcodes'!$A$2:$A$40,0))</f>
        <v>CTCGTTAC</v>
      </c>
      <c r="G43" s="1" t="str">
        <f aca="false">INDEX('List of Barcodes'!$C$2:$C$40,MATCH(E43,'List of Barcodes'!$A$2:$A$40,0))</f>
        <v>CGTTACTA</v>
      </c>
      <c r="H43" s="1" t="str">
        <f aca="false">F43&amp;G43</f>
        <v>CTCGTTACCGTTACTA</v>
      </c>
      <c r="I43" s="1" t="str">
        <f aca="false">IF(COUNTIF($H$2:$H$193,H43)&gt;1, "Duplicate","Unique")</f>
        <v>Unique</v>
      </c>
    </row>
    <row r="44" customFormat="false" ht="13.8" hidden="false" customHeight="false" outlineLevel="0" collapsed="false">
      <c r="A44" s="180" t="s">
        <v>603</v>
      </c>
      <c r="B44" s="163" t="s">
        <v>646</v>
      </c>
      <c r="C44" s="1" t="s">
        <v>528</v>
      </c>
      <c r="D44" s="126" t="s">
        <v>396</v>
      </c>
      <c r="E44" s="126" t="s">
        <v>134</v>
      </c>
      <c r="F44" s="1" t="str">
        <f aca="false">INDEX('List of Barcodes'!$C$2:$C$40,MATCH(D44,'List of Barcodes'!$A$2:$A$40,0))</f>
        <v>CTCGTTAC</v>
      </c>
      <c r="G44" s="1" t="str">
        <f aca="false">INDEX('List of Barcodes'!$C$2:$C$40,MATCH(E44,'List of Barcodes'!$A$2:$A$40,0))</f>
        <v>AGAGTCAC</v>
      </c>
      <c r="H44" s="1" t="str">
        <f aca="false">F44&amp;G44</f>
        <v>CTCGTTACAGAGTCAC</v>
      </c>
      <c r="I44" s="1" t="str">
        <f aca="false">IF(COUNTIF($H$2:$H$193,H44)&gt;1, "Duplicate","Unique")</f>
        <v>Unique</v>
      </c>
    </row>
    <row r="45" customFormat="false" ht="13.8" hidden="false" customHeight="false" outlineLevel="0" collapsed="false">
      <c r="A45" s="180" t="s">
        <v>603</v>
      </c>
      <c r="B45" s="163" t="s">
        <v>647</v>
      </c>
      <c r="C45" s="1" t="s">
        <v>539</v>
      </c>
      <c r="D45" s="126" t="s">
        <v>396</v>
      </c>
      <c r="E45" s="126" t="s">
        <v>140</v>
      </c>
      <c r="F45" s="1" t="str">
        <f aca="false">INDEX('List of Barcodes'!$C$2:$C$40,MATCH(D45,'List of Barcodes'!$A$2:$A$40,0))</f>
        <v>CTCGTTAC</v>
      </c>
      <c r="G45" s="1" t="str">
        <f aca="false">INDEX('List of Barcodes'!$C$2:$C$40,MATCH(E45,'List of Barcodes'!$A$2:$A$40,0))</f>
        <v>TACGAGAC</v>
      </c>
      <c r="H45" s="1" t="str">
        <f aca="false">F45&amp;G45</f>
        <v>CTCGTTACTACGAGAC</v>
      </c>
      <c r="I45" s="1" t="str">
        <f aca="false">IF(COUNTIF($H$2:$H$193,H45)&gt;1, "Duplicate","Unique")</f>
        <v>Unique</v>
      </c>
    </row>
    <row r="46" customFormat="false" ht="13.8" hidden="false" customHeight="false" outlineLevel="0" collapsed="false">
      <c r="A46" s="180" t="s">
        <v>603</v>
      </c>
      <c r="B46" s="163" t="s">
        <v>648</v>
      </c>
      <c r="C46" s="1" t="s">
        <v>551</v>
      </c>
      <c r="D46" s="126" t="s">
        <v>396</v>
      </c>
      <c r="E46" s="126" t="s">
        <v>145</v>
      </c>
      <c r="F46" s="1" t="str">
        <f aca="false">INDEX('List of Barcodes'!$C$2:$C$40,MATCH(D46,'List of Barcodes'!$A$2:$A$40,0))</f>
        <v>CTCGTTAC</v>
      </c>
      <c r="G46" s="1" t="str">
        <f aca="false">INDEX('List of Barcodes'!$C$2:$C$40,MATCH(E46,'List of Barcodes'!$A$2:$A$40,0))</f>
        <v>ACGTCTCG</v>
      </c>
      <c r="H46" s="1" t="str">
        <f aca="false">F46&amp;G46</f>
        <v>CTCGTTACACGTCTCG</v>
      </c>
      <c r="I46" s="1" t="str">
        <f aca="false">IF(COUNTIF($H$2:$H$193,H46)&gt;1, "Duplicate","Unique")</f>
        <v>Unique</v>
      </c>
    </row>
    <row r="47" customFormat="false" ht="13.8" hidden="false" customHeight="false" outlineLevel="0" collapsed="false">
      <c r="A47" s="180" t="s">
        <v>603</v>
      </c>
      <c r="B47" s="163" t="s">
        <v>649</v>
      </c>
      <c r="C47" s="1" t="s">
        <v>563</v>
      </c>
      <c r="D47" s="126" t="s">
        <v>396</v>
      </c>
      <c r="E47" s="126" t="s">
        <v>150</v>
      </c>
      <c r="F47" s="1" t="str">
        <f aca="false">INDEX('List of Barcodes'!$C$2:$C$40,MATCH(D47,'List of Barcodes'!$A$2:$A$40,0))</f>
        <v>CTCGTTAC</v>
      </c>
      <c r="G47" s="1" t="str">
        <f aca="false">INDEX('List of Barcodes'!$C$2:$C$40,MATCH(E47,'List of Barcodes'!$A$2:$A$40,0))</f>
        <v>TCGACGAG</v>
      </c>
      <c r="H47" s="1" t="str">
        <f aca="false">F47&amp;G47</f>
        <v>CTCGTTACTCGACGAG</v>
      </c>
      <c r="I47" s="1" t="str">
        <f aca="false">IF(COUNTIF($H$2:$H$193,H47)&gt;1, "Duplicate","Unique")</f>
        <v>Unique</v>
      </c>
    </row>
    <row r="48" customFormat="false" ht="13.8" hidden="false" customHeight="false" outlineLevel="0" collapsed="false">
      <c r="A48" s="180" t="s">
        <v>603</v>
      </c>
      <c r="B48" s="163" t="s">
        <v>650</v>
      </c>
      <c r="C48" s="1" t="s">
        <v>575</v>
      </c>
      <c r="D48" s="126" t="s">
        <v>396</v>
      </c>
      <c r="E48" s="126" t="s">
        <v>155</v>
      </c>
      <c r="F48" s="1" t="str">
        <f aca="false">INDEX('List of Barcodes'!$C$2:$C$40,MATCH(D48,'List of Barcodes'!$A$2:$A$40,0))</f>
        <v>CTCGTTAC</v>
      </c>
      <c r="G48" s="1" t="str">
        <f aca="false">INDEX('List of Barcodes'!$C$2:$C$40,MATCH(E48,'List of Barcodes'!$A$2:$A$40,0))</f>
        <v>GATCGTGT</v>
      </c>
      <c r="H48" s="1" t="str">
        <f aca="false">F48&amp;G48</f>
        <v>CTCGTTACGATCGTGT</v>
      </c>
      <c r="I48" s="1" t="str">
        <f aca="false">IF(COUNTIF($H$2:$H$193,H48)&gt;1, "Duplicate","Unique")</f>
        <v>Unique</v>
      </c>
    </row>
    <row r="49" customFormat="false" ht="13.8" hidden="false" customHeight="false" outlineLevel="0" collapsed="false">
      <c r="A49" s="180" t="s">
        <v>603</v>
      </c>
      <c r="B49" s="163" t="s">
        <v>651</v>
      </c>
      <c r="C49" s="1" t="s">
        <v>587</v>
      </c>
      <c r="D49" s="126" t="s">
        <v>396</v>
      </c>
      <c r="E49" s="126" t="s">
        <v>160</v>
      </c>
      <c r="F49" s="1" t="str">
        <f aca="false">INDEX('List of Barcodes'!$C$2:$C$40,MATCH(D49,'List of Barcodes'!$A$2:$A$40,0))</f>
        <v>CTCGTTAC</v>
      </c>
      <c r="G49" s="1" t="str">
        <f aca="false">INDEX('List of Barcodes'!$C$2:$C$40,MATCH(E49,'List of Barcodes'!$A$2:$A$40,0))</f>
        <v>GTCAGATA</v>
      </c>
      <c r="H49" s="1" t="str">
        <f aca="false">F49&amp;G49</f>
        <v>CTCGTTACGTCAGATA</v>
      </c>
      <c r="I49" s="1" t="str">
        <f aca="false">IF(COUNTIF($H$2:$H$193,H49)&gt;1, "Duplicate","Unique")</f>
        <v>Unique</v>
      </c>
    </row>
    <row r="50" customFormat="false" ht="13.8" hidden="false" customHeight="false" outlineLevel="0" collapsed="false">
      <c r="A50" s="180" t="s">
        <v>603</v>
      </c>
      <c r="B50" s="163" t="s">
        <v>652</v>
      </c>
      <c r="C50" s="1" t="s">
        <v>505</v>
      </c>
      <c r="D50" s="126" t="s">
        <v>397</v>
      </c>
      <c r="E50" s="126" t="s">
        <v>124</v>
      </c>
      <c r="F50" s="1" t="str">
        <f aca="false">INDEX('List of Barcodes'!$C$2:$C$40,MATCH(D50,'List of Barcodes'!$A$2:$A$40,0))</f>
        <v>GCGCACGT</v>
      </c>
      <c r="G50" s="1" t="str">
        <f aca="false">INDEX('List of Barcodes'!$C$2:$C$40,MATCH(E50,'List of Barcodes'!$A$2:$A$40,0))</f>
        <v>CTACTATA</v>
      </c>
      <c r="H50" s="1" t="str">
        <f aca="false">F50&amp;G50</f>
        <v>GCGCACGTCTACTATA</v>
      </c>
      <c r="I50" s="1" t="str">
        <f aca="false">IF(COUNTIF($H$2:$H$193,H50)&gt;1, "Duplicate","Unique")</f>
        <v>Unique</v>
      </c>
    </row>
    <row r="51" customFormat="false" ht="13.8" hidden="false" customHeight="false" outlineLevel="0" collapsed="false">
      <c r="A51" s="180" t="s">
        <v>603</v>
      </c>
      <c r="B51" s="163" t="s">
        <v>653</v>
      </c>
      <c r="C51" s="1" t="s">
        <v>517</v>
      </c>
      <c r="D51" s="126" t="s">
        <v>397</v>
      </c>
      <c r="E51" s="126" t="s">
        <v>129</v>
      </c>
      <c r="F51" s="1" t="str">
        <f aca="false">INDEX('List of Barcodes'!$C$2:$C$40,MATCH(D51,'List of Barcodes'!$A$2:$A$40,0))</f>
        <v>GCGCACGT</v>
      </c>
      <c r="G51" s="1" t="str">
        <f aca="false">INDEX('List of Barcodes'!$C$2:$C$40,MATCH(E51,'List of Barcodes'!$A$2:$A$40,0))</f>
        <v>CGTTACTA</v>
      </c>
      <c r="H51" s="1" t="str">
        <f aca="false">F51&amp;G51</f>
        <v>GCGCACGTCGTTACTA</v>
      </c>
      <c r="I51" s="1" t="str">
        <f aca="false">IF(COUNTIF($H$2:$H$193,H51)&gt;1, "Duplicate","Unique")</f>
        <v>Unique</v>
      </c>
    </row>
    <row r="52" customFormat="false" ht="13.8" hidden="false" customHeight="false" outlineLevel="0" collapsed="false">
      <c r="A52" s="180" t="s">
        <v>603</v>
      </c>
      <c r="B52" s="163" t="s">
        <v>654</v>
      </c>
      <c r="C52" s="1" t="s">
        <v>529</v>
      </c>
      <c r="D52" s="126" t="s">
        <v>397</v>
      </c>
      <c r="E52" s="126" t="s">
        <v>134</v>
      </c>
      <c r="F52" s="1" t="str">
        <f aca="false">INDEX('List of Barcodes'!$C$2:$C$40,MATCH(D52,'List of Barcodes'!$A$2:$A$40,0))</f>
        <v>GCGCACGT</v>
      </c>
      <c r="G52" s="1" t="str">
        <f aca="false">INDEX('List of Barcodes'!$C$2:$C$40,MATCH(E52,'List of Barcodes'!$A$2:$A$40,0))</f>
        <v>AGAGTCAC</v>
      </c>
      <c r="H52" s="1" t="str">
        <f aca="false">F52&amp;G52</f>
        <v>GCGCACGTAGAGTCAC</v>
      </c>
      <c r="I52" s="1" t="str">
        <f aca="false">IF(COUNTIF($H$2:$H$193,H52)&gt;1, "Duplicate","Unique")</f>
        <v>Unique</v>
      </c>
    </row>
    <row r="53" customFormat="false" ht="13.8" hidden="false" customHeight="false" outlineLevel="0" collapsed="false">
      <c r="A53" s="180" t="s">
        <v>603</v>
      </c>
      <c r="B53" s="163" t="s">
        <v>655</v>
      </c>
      <c r="C53" s="1" t="s">
        <v>540</v>
      </c>
      <c r="D53" s="126" t="s">
        <v>397</v>
      </c>
      <c r="E53" s="126" t="s">
        <v>140</v>
      </c>
      <c r="F53" s="1" t="str">
        <f aca="false">INDEX('List of Barcodes'!$C$2:$C$40,MATCH(D53,'List of Barcodes'!$A$2:$A$40,0))</f>
        <v>GCGCACGT</v>
      </c>
      <c r="G53" s="1" t="str">
        <f aca="false">INDEX('List of Barcodes'!$C$2:$C$40,MATCH(E53,'List of Barcodes'!$A$2:$A$40,0))</f>
        <v>TACGAGAC</v>
      </c>
      <c r="H53" s="1" t="str">
        <f aca="false">F53&amp;G53</f>
        <v>GCGCACGTTACGAGAC</v>
      </c>
      <c r="I53" s="1" t="str">
        <f aca="false">IF(COUNTIF($H$2:$H$193,H53)&gt;1, "Duplicate","Unique")</f>
        <v>Unique</v>
      </c>
    </row>
    <row r="54" customFormat="false" ht="13.8" hidden="false" customHeight="false" outlineLevel="0" collapsed="false">
      <c r="A54" s="180" t="s">
        <v>603</v>
      </c>
      <c r="B54" s="163" t="s">
        <v>656</v>
      </c>
      <c r="C54" s="1" t="s">
        <v>552</v>
      </c>
      <c r="D54" s="126" t="s">
        <v>397</v>
      </c>
      <c r="E54" s="126" t="s">
        <v>145</v>
      </c>
      <c r="F54" s="1" t="str">
        <f aca="false">INDEX('List of Barcodes'!$C$2:$C$40,MATCH(D54,'List of Barcodes'!$A$2:$A$40,0))</f>
        <v>GCGCACGT</v>
      </c>
      <c r="G54" s="1" t="str">
        <f aca="false">INDEX('List of Barcodes'!$C$2:$C$40,MATCH(E54,'List of Barcodes'!$A$2:$A$40,0))</f>
        <v>ACGTCTCG</v>
      </c>
      <c r="H54" s="1" t="str">
        <f aca="false">F54&amp;G54</f>
        <v>GCGCACGTACGTCTCG</v>
      </c>
      <c r="I54" s="1" t="str">
        <f aca="false">IF(COUNTIF($H$2:$H$193,H54)&gt;1, "Duplicate","Unique")</f>
        <v>Unique</v>
      </c>
    </row>
    <row r="55" customFormat="false" ht="13.8" hidden="false" customHeight="false" outlineLevel="0" collapsed="false">
      <c r="A55" s="180" t="s">
        <v>603</v>
      </c>
      <c r="B55" s="163" t="s">
        <v>657</v>
      </c>
      <c r="C55" s="1" t="s">
        <v>564</v>
      </c>
      <c r="D55" s="126" t="s">
        <v>397</v>
      </c>
      <c r="E55" s="126" t="s">
        <v>150</v>
      </c>
      <c r="F55" s="1" t="str">
        <f aca="false">INDEX('List of Barcodes'!$C$2:$C$40,MATCH(D55,'List of Barcodes'!$A$2:$A$40,0))</f>
        <v>GCGCACGT</v>
      </c>
      <c r="G55" s="1" t="str">
        <f aca="false">INDEX('List of Barcodes'!$C$2:$C$40,MATCH(E55,'List of Barcodes'!$A$2:$A$40,0))</f>
        <v>TCGACGAG</v>
      </c>
      <c r="H55" s="1" t="str">
        <f aca="false">F55&amp;G55</f>
        <v>GCGCACGTTCGACGAG</v>
      </c>
      <c r="I55" s="1" t="str">
        <f aca="false">IF(COUNTIF($H$2:$H$193,H55)&gt;1, "Duplicate","Unique")</f>
        <v>Unique</v>
      </c>
    </row>
    <row r="56" customFormat="false" ht="13.8" hidden="false" customHeight="false" outlineLevel="0" collapsed="false">
      <c r="A56" s="180" t="s">
        <v>603</v>
      </c>
      <c r="B56" s="163" t="s">
        <v>658</v>
      </c>
      <c r="C56" s="1" t="s">
        <v>576</v>
      </c>
      <c r="D56" s="126" t="s">
        <v>397</v>
      </c>
      <c r="E56" s="126" t="s">
        <v>155</v>
      </c>
      <c r="F56" s="1" t="str">
        <f aca="false">INDEX('List of Barcodes'!$C$2:$C$40,MATCH(D56,'List of Barcodes'!$A$2:$A$40,0))</f>
        <v>GCGCACGT</v>
      </c>
      <c r="G56" s="1" t="str">
        <f aca="false">INDEX('List of Barcodes'!$C$2:$C$40,MATCH(E56,'List of Barcodes'!$A$2:$A$40,0))</f>
        <v>GATCGTGT</v>
      </c>
      <c r="H56" s="1" t="str">
        <f aca="false">F56&amp;G56</f>
        <v>GCGCACGTGATCGTGT</v>
      </c>
      <c r="I56" s="1" t="str">
        <f aca="false">IF(COUNTIF($H$2:$H$193,H56)&gt;1, "Duplicate","Unique")</f>
        <v>Unique</v>
      </c>
    </row>
    <row r="57" customFormat="false" ht="13.8" hidden="false" customHeight="false" outlineLevel="0" collapsed="false">
      <c r="A57" s="180" t="s">
        <v>603</v>
      </c>
      <c r="B57" s="163" t="s">
        <v>659</v>
      </c>
      <c r="C57" s="1" t="s">
        <v>588</v>
      </c>
      <c r="D57" s="126" t="s">
        <v>397</v>
      </c>
      <c r="E57" s="126" t="s">
        <v>160</v>
      </c>
      <c r="F57" s="1" t="str">
        <f aca="false">INDEX('List of Barcodes'!$C$2:$C$40,MATCH(D57,'List of Barcodes'!$A$2:$A$40,0))</f>
        <v>GCGCACGT</v>
      </c>
      <c r="G57" s="1" t="str">
        <f aca="false">INDEX('List of Barcodes'!$C$2:$C$40,MATCH(E57,'List of Barcodes'!$A$2:$A$40,0))</f>
        <v>GTCAGATA</v>
      </c>
      <c r="H57" s="1" t="str">
        <f aca="false">F57&amp;G57</f>
        <v>GCGCACGTGTCAGATA</v>
      </c>
      <c r="I57" s="1" t="str">
        <f aca="false">IF(COUNTIF($H$2:$H$193,H57)&gt;1, "Duplicate","Unique")</f>
        <v>Unique</v>
      </c>
    </row>
    <row r="58" customFormat="false" ht="13.8" hidden="false" customHeight="false" outlineLevel="0" collapsed="false">
      <c r="A58" s="180" t="s">
        <v>603</v>
      </c>
      <c r="B58" s="163" t="s">
        <v>660</v>
      </c>
      <c r="C58" s="1" t="s">
        <v>506</v>
      </c>
      <c r="D58" s="126" t="s">
        <v>398</v>
      </c>
      <c r="E58" s="126" t="s">
        <v>124</v>
      </c>
      <c r="F58" s="1" t="str">
        <f aca="false">INDEX('List of Barcodes'!$C$2:$C$40,MATCH(D58,'List of Barcodes'!$A$2:$A$40,0))</f>
        <v>GGTACTAT</v>
      </c>
      <c r="G58" s="1" t="str">
        <f aca="false">INDEX('List of Barcodes'!$C$2:$C$40,MATCH(E58,'List of Barcodes'!$A$2:$A$40,0))</f>
        <v>CTACTATA</v>
      </c>
      <c r="H58" s="1" t="str">
        <f aca="false">F58&amp;G58</f>
        <v>GGTACTATCTACTATA</v>
      </c>
      <c r="I58" s="1" t="str">
        <f aca="false">IF(COUNTIF($H$2:$H$193,H58)&gt;1, "Duplicate","Unique")</f>
        <v>Unique</v>
      </c>
    </row>
    <row r="59" customFormat="false" ht="13.8" hidden="false" customHeight="false" outlineLevel="0" collapsed="false">
      <c r="A59" s="180" t="s">
        <v>603</v>
      </c>
      <c r="B59" s="163" t="s">
        <v>661</v>
      </c>
      <c r="C59" s="1" t="s">
        <v>518</v>
      </c>
      <c r="D59" s="126" t="s">
        <v>398</v>
      </c>
      <c r="E59" s="126" t="s">
        <v>129</v>
      </c>
      <c r="F59" s="1" t="str">
        <f aca="false">INDEX('List of Barcodes'!$C$2:$C$40,MATCH(D59,'List of Barcodes'!$A$2:$A$40,0))</f>
        <v>GGTACTAT</v>
      </c>
      <c r="G59" s="1" t="str">
        <f aca="false">INDEX('List of Barcodes'!$C$2:$C$40,MATCH(E59,'List of Barcodes'!$A$2:$A$40,0))</f>
        <v>CGTTACTA</v>
      </c>
      <c r="H59" s="1" t="str">
        <f aca="false">F59&amp;G59</f>
        <v>GGTACTATCGTTACTA</v>
      </c>
      <c r="I59" s="1" t="str">
        <f aca="false">IF(COUNTIF($H$2:$H$193,H59)&gt;1, "Duplicate","Unique")</f>
        <v>Unique</v>
      </c>
    </row>
    <row r="60" customFormat="false" ht="13.8" hidden="false" customHeight="false" outlineLevel="0" collapsed="false">
      <c r="A60" s="180" t="s">
        <v>603</v>
      </c>
      <c r="B60" s="163" t="s">
        <v>662</v>
      </c>
      <c r="C60" s="1" t="s">
        <v>530</v>
      </c>
      <c r="D60" s="126" t="s">
        <v>398</v>
      </c>
      <c r="E60" s="126" t="s">
        <v>134</v>
      </c>
      <c r="F60" s="1" t="str">
        <f aca="false">INDEX('List of Barcodes'!$C$2:$C$40,MATCH(D60,'List of Barcodes'!$A$2:$A$40,0))</f>
        <v>GGTACTAT</v>
      </c>
      <c r="G60" s="1" t="str">
        <f aca="false">INDEX('List of Barcodes'!$C$2:$C$40,MATCH(E60,'List of Barcodes'!$A$2:$A$40,0))</f>
        <v>AGAGTCAC</v>
      </c>
      <c r="H60" s="1" t="str">
        <f aca="false">F60&amp;G60</f>
        <v>GGTACTATAGAGTCAC</v>
      </c>
      <c r="I60" s="1" t="str">
        <f aca="false">IF(COUNTIF($H$2:$H$193,H60)&gt;1, "Duplicate","Unique")</f>
        <v>Unique</v>
      </c>
    </row>
    <row r="61" customFormat="false" ht="13.8" hidden="false" customHeight="false" outlineLevel="0" collapsed="false">
      <c r="A61" s="180" t="s">
        <v>603</v>
      </c>
      <c r="B61" s="163" t="s">
        <v>663</v>
      </c>
      <c r="C61" s="1" t="s">
        <v>541</v>
      </c>
      <c r="D61" s="126" t="s">
        <v>398</v>
      </c>
      <c r="E61" s="126" t="s">
        <v>140</v>
      </c>
      <c r="F61" s="1" t="str">
        <f aca="false">INDEX('List of Barcodes'!$C$2:$C$40,MATCH(D61,'List of Barcodes'!$A$2:$A$40,0))</f>
        <v>GGTACTAT</v>
      </c>
      <c r="G61" s="1" t="str">
        <f aca="false">INDEX('List of Barcodes'!$C$2:$C$40,MATCH(E61,'List of Barcodes'!$A$2:$A$40,0))</f>
        <v>TACGAGAC</v>
      </c>
      <c r="H61" s="1" t="str">
        <f aca="false">F61&amp;G61</f>
        <v>GGTACTATTACGAGAC</v>
      </c>
      <c r="I61" s="1" t="str">
        <f aca="false">IF(COUNTIF($H$2:$H$193,H61)&gt;1, "Duplicate","Unique")</f>
        <v>Unique</v>
      </c>
    </row>
    <row r="62" customFormat="false" ht="13.8" hidden="false" customHeight="false" outlineLevel="0" collapsed="false">
      <c r="A62" s="180" t="s">
        <v>603</v>
      </c>
      <c r="B62" s="163" t="s">
        <v>664</v>
      </c>
      <c r="C62" s="1" t="s">
        <v>553</v>
      </c>
      <c r="D62" s="126" t="s">
        <v>398</v>
      </c>
      <c r="E62" s="126" t="s">
        <v>145</v>
      </c>
      <c r="F62" s="1" t="str">
        <f aca="false">INDEX('List of Barcodes'!$C$2:$C$40,MATCH(D62,'List of Barcodes'!$A$2:$A$40,0))</f>
        <v>GGTACTAT</v>
      </c>
      <c r="G62" s="1" t="str">
        <f aca="false">INDEX('List of Barcodes'!$C$2:$C$40,MATCH(E62,'List of Barcodes'!$A$2:$A$40,0))</f>
        <v>ACGTCTCG</v>
      </c>
      <c r="H62" s="1" t="str">
        <f aca="false">F62&amp;G62</f>
        <v>GGTACTATACGTCTCG</v>
      </c>
      <c r="I62" s="1" t="str">
        <f aca="false">IF(COUNTIF($H$2:$H$193,H62)&gt;1, "Duplicate","Unique")</f>
        <v>Unique</v>
      </c>
    </row>
    <row r="63" customFormat="false" ht="13.8" hidden="false" customHeight="false" outlineLevel="0" collapsed="false">
      <c r="A63" s="180" t="s">
        <v>603</v>
      </c>
      <c r="B63" s="163" t="s">
        <v>665</v>
      </c>
      <c r="C63" s="1" t="s">
        <v>565</v>
      </c>
      <c r="D63" s="126" t="s">
        <v>398</v>
      </c>
      <c r="E63" s="126" t="s">
        <v>150</v>
      </c>
      <c r="F63" s="1" t="str">
        <f aca="false">INDEX('List of Barcodes'!$C$2:$C$40,MATCH(D63,'List of Barcodes'!$A$2:$A$40,0))</f>
        <v>GGTACTAT</v>
      </c>
      <c r="G63" s="1" t="str">
        <f aca="false">INDEX('List of Barcodes'!$C$2:$C$40,MATCH(E63,'List of Barcodes'!$A$2:$A$40,0))</f>
        <v>TCGACGAG</v>
      </c>
      <c r="H63" s="1" t="str">
        <f aca="false">F63&amp;G63</f>
        <v>GGTACTATTCGACGAG</v>
      </c>
      <c r="I63" s="1" t="str">
        <f aca="false">IF(COUNTIF($H$2:$H$193,H63)&gt;1, "Duplicate","Unique")</f>
        <v>Unique</v>
      </c>
    </row>
    <row r="64" customFormat="false" ht="13.8" hidden="false" customHeight="false" outlineLevel="0" collapsed="false">
      <c r="A64" s="180" t="s">
        <v>603</v>
      </c>
      <c r="B64" s="163" t="s">
        <v>666</v>
      </c>
      <c r="C64" s="1" t="s">
        <v>577</v>
      </c>
      <c r="D64" s="126" t="s">
        <v>398</v>
      </c>
      <c r="E64" s="126" t="s">
        <v>155</v>
      </c>
      <c r="F64" s="1" t="str">
        <f aca="false">INDEX('List of Barcodes'!$C$2:$C$40,MATCH(D64,'List of Barcodes'!$A$2:$A$40,0))</f>
        <v>GGTACTAT</v>
      </c>
      <c r="G64" s="1" t="str">
        <f aca="false">INDEX('List of Barcodes'!$C$2:$C$40,MATCH(E64,'List of Barcodes'!$A$2:$A$40,0))</f>
        <v>GATCGTGT</v>
      </c>
      <c r="H64" s="1" t="str">
        <f aca="false">F64&amp;G64</f>
        <v>GGTACTATGATCGTGT</v>
      </c>
      <c r="I64" s="1" t="str">
        <f aca="false">IF(COUNTIF($H$2:$H$193,H64)&gt;1, "Duplicate","Unique")</f>
        <v>Unique</v>
      </c>
    </row>
    <row r="65" customFormat="false" ht="13.8" hidden="false" customHeight="false" outlineLevel="0" collapsed="false">
      <c r="A65" s="180" t="s">
        <v>603</v>
      </c>
      <c r="B65" s="163" t="s">
        <v>667</v>
      </c>
      <c r="C65" s="1" t="s">
        <v>589</v>
      </c>
      <c r="D65" s="126" t="s">
        <v>398</v>
      </c>
      <c r="E65" s="126" t="s">
        <v>160</v>
      </c>
      <c r="F65" s="1" t="str">
        <f aca="false">INDEX('List of Barcodes'!$C$2:$C$40,MATCH(D65,'List of Barcodes'!$A$2:$A$40,0))</f>
        <v>GGTACTAT</v>
      </c>
      <c r="G65" s="1" t="str">
        <f aca="false">INDEX('List of Barcodes'!$C$2:$C$40,MATCH(E65,'List of Barcodes'!$A$2:$A$40,0))</f>
        <v>GTCAGATA</v>
      </c>
      <c r="H65" s="1" t="str">
        <f aca="false">F65&amp;G65</f>
        <v>GGTACTATGTCAGATA</v>
      </c>
      <c r="I65" s="1" t="str">
        <f aca="false">IF(COUNTIF($H$2:$H$193,H65)&gt;1, "Duplicate","Unique")</f>
        <v>Unique</v>
      </c>
    </row>
    <row r="66" customFormat="false" ht="13.8" hidden="false" customHeight="false" outlineLevel="0" collapsed="false">
      <c r="A66" s="180" t="s">
        <v>603</v>
      </c>
      <c r="B66" s="163" t="s">
        <v>668</v>
      </c>
      <c r="C66" s="1" t="s">
        <v>507</v>
      </c>
      <c r="D66" s="184" t="s">
        <v>399</v>
      </c>
      <c r="E66" s="126" t="s">
        <v>124</v>
      </c>
      <c r="F66" s="1" t="str">
        <f aca="false">INDEX('List of Barcodes'!$C$2:$C$40,MATCH(D66,'List of Barcodes'!$A$2:$A$40,0))</f>
        <v>GTCGTAGT</v>
      </c>
      <c r="G66" s="1" t="str">
        <f aca="false">INDEX('List of Barcodes'!$C$2:$C$40,MATCH(E66,'List of Barcodes'!$A$2:$A$40,0))</f>
        <v>CTACTATA</v>
      </c>
      <c r="H66" s="1" t="str">
        <f aca="false">F66&amp;G66</f>
        <v>GTCGTAGTCTACTATA</v>
      </c>
      <c r="I66" s="1" t="str">
        <f aca="false">IF(COUNTIF($H$2:$H$193,H66)&gt;1, "Duplicate","Unique")</f>
        <v>Unique</v>
      </c>
    </row>
    <row r="67" customFormat="false" ht="13.8" hidden="false" customHeight="false" outlineLevel="0" collapsed="false">
      <c r="A67" s="180" t="s">
        <v>603</v>
      </c>
      <c r="B67" s="163" t="s">
        <v>669</v>
      </c>
      <c r="C67" s="1" t="s">
        <v>519</v>
      </c>
      <c r="D67" s="184" t="s">
        <v>399</v>
      </c>
      <c r="E67" s="126" t="s">
        <v>129</v>
      </c>
      <c r="F67" s="1" t="str">
        <f aca="false">INDEX('List of Barcodes'!$C$2:$C$40,MATCH(D67,'List of Barcodes'!$A$2:$A$40,0))</f>
        <v>GTCGTAGT</v>
      </c>
      <c r="G67" s="1" t="str">
        <f aca="false">INDEX('List of Barcodes'!$C$2:$C$40,MATCH(E67,'List of Barcodes'!$A$2:$A$40,0))</f>
        <v>CGTTACTA</v>
      </c>
      <c r="H67" s="1" t="str">
        <f aca="false">F67&amp;G67</f>
        <v>GTCGTAGTCGTTACTA</v>
      </c>
      <c r="I67" s="1" t="str">
        <f aca="false">IF(COUNTIF($H$2:$H$193,H67)&gt;1, "Duplicate","Unique")</f>
        <v>Unique</v>
      </c>
    </row>
    <row r="68" customFormat="false" ht="13.8" hidden="false" customHeight="false" outlineLevel="0" collapsed="false">
      <c r="A68" s="180" t="s">
        <v>603</v>
      </c>
      <c r="B68" s="163" t="s">
        <v>670</v>
      </c>
      <c r="C68" s="1" t="s">
        <v>531</v>
      </c>
      <c r="D68" s="184" t="s">
        <v>399</v>
      </c>
      <c r="E68" s="126" t="s">
        <v>134</v>
      </c>
      <c r="F68" s="1" t="str">
        <f aca="false">INDEX('List of Barcodes'!$C$2:$C$40,MATCH(D68,'List of Barcodes'!$A$2:$A$40,0))</f>
        <v>GTCGTAGT</v>
      </c>
      <c r="G68" s="1" t="str">
        <f aca="false">INDEX('List of Barcodes'!$C$2:$C$40,MATCH(E68,'List of Barcodes'!$A$2:$A$40,0))</f>
        <v>AGAGTCAC</v>
      </c>
      <c r="H68" s="1" t="str">
        <f aca="false">F68&amp;G68</f>
        <v>GTCGTAGTAGAGTCAC</v>
      </c>
      <c r="I68" s="1" t="str">
        <f aca="false">IF(COUNTIF($H$2:$H$193,H68)&gt;1, "Duplicate","Unique")</f>
        <v>Unique</v>
      </c>
    </row>
    <row r="69" customFormat="false" ht="13.8" hidden="false" customHeight="false" outlineLevel="0" collapsed="false">
      <c r="A69" s="180" t="s">
        <v>603</v>
      </c>
      <c r="B69" s="163" t="s">
        <v>671</v>
      </c>
      <c r="C69" s="1" t="s">
        <v>542</v>
      </c>
      <c r="D69" s="184" t="s">
        <v>399</v>
      </c>
      <c r="E69" s="126" t="s">
        <v>140</v>
      </c>
      <c r="F69" s="1" t="str">
        <f aca="false">INDEX('List of Barcodes'!$C$2:$C$40,MATCH(D69,'List of Barcodes'!$A$2:$A$40,0))</f>
        <v>GTCGTAGT</v>
      </c>
      <c r="G69" s="1" t="str">
        <f aca="false">INDEX('List of Barcodes'!$C$2:$C$40,MATCH(E69,'List of Barcodes'!$A$2:$A$40,0))</f>
        <v>TACGAGAC</v>
      </c>
      <c r="H69" s="1" t="str">
        <f aca="false">F69&amp;G69</f>
        <v>GTCGTAGTTACGAGAC</v>
      </c>
      <c r="I69" s="1" t="str">
        <f aca="false">IF(COUNTIF($H$2:$H$193,H69)&gt;1, "Duplicate","Unique")</f>
        <v>Unique</v>
      </c>
    </row>
    <row r="70" customFormat="false" ht="13.8" hidden="false" customHeight="false" outlineLevel="0" collapsed="false">
      <c r="A70" s="180" t="s">
        <v>603</v>
      </c>
      <c r="B70" s="163" t="s">
        <v>672</v>
      </c>
      <c r="C70" s="1" t="s">
        <v>554</v>
      </c>
      <c r="D70" s="184" t="s">
        <v>399</v>
      </c>
      <c r="E70" s="126" t="s">
        <v>145</v>
      </c>
      <c r="F70" s="1" t="str">
        <f aca="false">INDEX('List of Barcodes'!$C$2:$C$40,MATCH(D70,'List of Barcodes'!$A$2:$A$40,0))</f>
        <v>GTCGTAGT</v>
      </c>
      <c r="G70" s="1" t="str">
        <f aca="false">INDEX('List of Barcodes'!$C$2:$C$40,MATCH(E70,'List of Barcodes'!$A$2:$A$40,0))</f>
        <v>ACGTCTCG</v>
      </c>
      <c r="H70" s="1" t="str">
        <f aca="false">F70&amp;G70</f>
        <v>GTCGTAGTACGTCTCG</v>
      </c>
      <c r="I70" s="1" t="str">
        <f aca="false">IF(COUNTIF($H$2:$H$193,H70)&gt;1, "Duplicate","Unique")</f>
        <v>Unique</v>
      </c>
    </row>
    <row r="71" customFormat="false" ht="13.8" hidden="false" customHeight="false" outlineLevel="0" collapsed="false">
      <c r="A71" s="180" t="s">
        <v>603</v>
      </c>
      <c r="B71" s="163" t="s">
        <v>673</v>
      </c>
      <c r="C71" s="1" t="s">
        <v>566</v>
      </c>
      <c r="D71" s="184" t="s">
        <v>399</v>
      </c>
      <c r="E71" s="126" t="s">
        <v>150</v>
      </c>
      <c r="F71" s="1" t="str">
        <f aca="false">INDEX('List of Barcodes'!$C$2:$C$40,MATCH(D71,'List of Barcodes'!$A$2:$A$40,0))</f>
        <v>GTCGTAGT</v>
      </c>
      <c r="G71" s="1" t="str">
        <f aca="false">INDEX('List of Barcodes'!$C$2:$C$40,MATCH(E71,'List of Barcodes'!$A$2:$A$40,0))</f>
        <v>TCGACGAG</v>
      </c>
      <c r="H71" s="1" t="str">
        <f aca="false">F71&amp;G71</f>
        <v>GTCGTAGTTCGACGAG</v>
      </c>
      <c r="I71" s="1" t="str">
        <f aca="false">IF(COUNTIF($H$2:$H$193,H71)&gt;1, "Duplicate","Unique")</f>
        <v>Unique</v>
      </c>
    </row>
    <row r="72" customFormat="false" ht="13.8" hidden="false" customHeight="false" outlineLevel="0" collapsed="false">
      <c r="A72" s="180" t="s">
        <v>603</v>
      </c>
      <c r="B72" s="163" t="s">
        <v>674</v>
      </c>
      <c r="C72" s="1" t="s">
        <v>578</v>
      </c>
      <c r="D72" s="184" t="s">
        <v>399</v>
      </c>
      <c r="E72" s="126" t="s">
        <v>155</v>
      </c>
      <c r="F72" s="1" t="str">
        <f aca="false">INDEX('List of Barcodes'!$C$2:$C$40,MATCH(D72,'List of Barcodes'!$A$2:$A$40,0))</f>
        <v>GTCGTAGT</v>
      </c>
      <c r="G72" s="1" t="str">
        <f aca="false">INDEX('List of Barcodes'!$C$2:$C$40,MATCH(E72,'List of Barcodes'!$A$2:$A$40,0))</f>
        <v>GATCGTGT</v>
      </c>
      <c r="H72" s="1" t="str">
        <f aca="false">F72&amp;G72</f>
        <v>GTCGTAGTGATCGTGT</v>
      </c>
      <c r="I72" s="1" t="str">
        <f aca="false">IF(COUNTIF($H$2:$H$193,H72)&gt;1, "Duplicate","Unique")</f>
        <v>Unique</v>
      </c>
    </row>
    <row r="73" customFormat="false" ht="13.8" hidden="false" customHeight="false" outlineLevel="0" collapsed="false">
      <c r="A73" s="180" t="s">
        <v>603</v>
      </c>
      <c r="B73" s="163" t="s">
        <v>675</v>
      </c>
      <c r="C73" s="1" t="s">
        <v>590</v>
      </c>
      <c r="D73" s="184" t="s">
        <v>399</v>
      </c>
      <c r="E73" s="126" t="s">
        <v>160</v>
      </c>
      <c r="F73" s="1" t="str">
        <f aca="false">INDEX('List of Barcodes'!$C$2:$C$40,MATCH(D73,'List of Barcodes'!$A$2:$A$40,0))</f>
        <v>GTCGTAGT</v>
      </c>
      <c r="G73" s="1" t="str">
        <f aca="false">INDEX('List of Barcodes'!$C$2:$C$40,MATCH(E73,'List of Barcodes'!$A$2:$A$40,0))</f>
        <v>GTCAGATA</v>
      </c>
      <c r="H73" s="1" t="str">
        <f aca="false">F73&amp;G73</f>
        <v>GTCGTAGTGTCAGATA</v>
      </c>
      <c r="I73" s="1" t="str">
        <f aca="false">IF(COUNTIF($H$2:$H$193,H73)&gt;1, "Duplicate","Unique")</f>
        <v>Unique</v>
      </c>
    </row>
    <row r="74" customFormat="false" ht="13.8" hidden="false" customHeight="false" outlineLevel="0" collapsed="false">
      <c r="A74" s="180" t="s">
        <v>603</v>
      </c>
      <c r="B74" s="163" t="s">
        <v>676</v>
      </c>
      <c r="C74" s="1" t="s">
        <v>508</v>
      </c>
      <c r="D74" s="184" t="s">
        <v>400</v>
      </c>
      <c r="E74" s="126" t="s">
        <v>124</v>
      </c>
      <c r="F74" s="1" t="str">
        <f aca="false">INDEX('List of Barcodes'!$C$2:$C$40,MATCH(D74,'List of Barcodes'!$A$2:$A$40,0))</f>
        <v>TAGCAGAC</v>
      </c>
      <c r="G74" s="1" t="str">
        <f aca="false">INDEX('List of Barcodes'!$C$2:$C$40,MATCH(E74,'List of Barcodes'!$A$2:$A$40,0))</f>
        <v>CTACTATA</v>
      </c>
      <c r="H74" s="1" t="str">
        <f aca="false">F74&amp;G74</f>
        <v>TAGCAGACCTACTATA</v>
      </c>
      <c r="I74" s="1" t="str">
        <f aca="false">IF(COUNTIF($H$2:$H$193,H74)&gt;1, "Duplicate","Unique")</f>
        <v>Unique</v>
      </c>
    </row>
    <row r="75" customFormat="false" ht="13.8" hidden="false" customHeight="false" outlineLevel="0" collapsed="false">
      <c r="A75" s="180" t="s">
        <v>603</v>
      </c>
      <c r="B75" s="163" t="s">
        <v>677</v>
      </c>
      <c r="C75" s="1" t="s">
        <v>520</v>
      </c>
      <c r="D75" s="184" t="s">
        <v>400</v>
      </c>
      <c r="E75" s="126" t="s">
        <v>129</v>
      </c>
      <c r="F75" s="1" t="str">
        <f aca="false">INDEX('List of Barcodes'!$C$2:$C$40,MATCH(D75,'List of Barcodes'!$A$2:$A$40,0))</f>
        <v>TAGCAGAC</v>
      </c>
      <c r="G75" s="1" t="str">
        <f aca="false">INDEX('List of Barcodes'!$C$2:$C$40,MATCH(E75,'List of Barcodes'!$A$2:$A$40,0))</f>
        <v>CGTTACTA</v>
      </c>
      <c r="H75" s="1" t="str">
        <f aca="false">F75&amp;G75</f>
        <v>TAGCAGACCGTTACTA</v>
      </c>
      <c r="I75" s="1" t="str">
        <f aca="false">IF(COUNTIF($H$2:$H$193,H75)&gt;1, "Duplicate","Unique")</f>
        <v>Unique</v>
      </c>
    </row>
    <row r="76" customFormat="false" ht="13.8" hidden="false" customHeight="false" outlineLevel="0" collapsed="false">
      <c r="A76" s="180" t="s">
        <v>603</v>
      </c>
      <c r="B76" s="163" t="s">
        <v>678</v>
      </c>
      <c r="C76" s="1" t="s">
        <v>532</v>
      </c>
      <c r="D76" s="184" t="s">
        <v>400</v>
      </c>
      <c r="E76" s="126" t="s">
        <v>134</v>
      </c>
      <c r="F76" s="1" t="str">
        <f aca="false">INDEX('List of Barcodes'!$C$2:$C$40,MATCH(D76,'List of Barcodes'!$A$2:$A$40,0))</f>
        <v>TAGCAGAC</v>
      </c>
      <c r="G76" s="1" t="str">
        <f aca="false">INDEX('List of Barcodes'!$C$2:$C$40,MATCH(E76,'List of Barcodes'!$A$2:$A$40,0))</f>
        <v>AGAGTCAC</v>
      </c>
      <c r="H76" s="1" t="str">
        <f aca="false">F76&amp;G76</f>
        <v>TAGCAGACAGAGTCAC</v>
      </c>
      <c r="I76" s="1" t="str">
        <f aca="false">IF(COUNTIF($H$2:$H$193,H76)&gt;1, "Duplicate","Unique")</f>
        <v>Unique</v>
      </c>
    </row>
    <row r="77" customFormat="false" ht="13.8" hidden="false" customHeight="false" outlineLevel="0" collapsed="false">
      <c r="A77" s="180" t="s">
        <v>603</v>
      </c>
      <c r="B77" s="163" t="s">
        <v>679</v>
      </c>
      <c r="C77" s="1" t="s">
        <v>543</v>
      </c>
      <c r="D77" s="184" t="s">
        <v>400</v>
      </c>
      <c r="E77" s="126" t="s">
        <v>140</v>
      </c>
      <c r="F77" s="1" t="str">
        <f aca="false">INDEX('List of Barcodes'!$C$2:$C$40,MATCH(D77,'List of Barcodes'!$A$2:$A$40,0))</f>
        <v>TAGCAGAC</v>
      </c>
      <c r="G77" s="1" t="str">
        <f aca="false">INDEX('List of Barcodes'!$C$2:$C$40,MATCH(E77,'List of Barcodes'!$A$2:$A$40,0))</f>
        <v>TACGAGAC</v>
      </c>
      <c r="H77" s="1" t="str">
        <f aca="false">F77&amp;G77</f>
        <v>TAGCAGACTACGAGAC</v>
      </c>
      <c r="I77" s="1" t="str">
        <f aca="false">IF(COUNTIF($H$2:$H$193,H77)&gt;1, "Duplicate","Unique")</f>
        <v>Unique</v>
      </c>
    </row>
    <row r="78" customFormat="false" ht="13.8" hidden="false" customHeight="false" outlineLevel="0" collapsed="false">
      <c r="A78" s="180" t="s">
        <v>603</v>
      </c>
      <c r="B78" s="163" t="s">
        <v>680</v>
      </c>
      <c r="C78" s="1" t="s">
        <v>555</v>
      </c>
      <c r="D78" s="184" t="s">
        <v>400</v>
      </c>
      <c r="E78" s="182" t="s">
        <v>150</v>
      </c>
      <c r="F78" s="1" t="str">
        <f aca="false">INDEX('List of Barcodes'!$C$2:$C$40,MATCH(D78,'List of Barcodes'!$A$2:$A$40,0))</f>
        <v>TAGCAGAC</v>
      </c>
      <c r="G78" s="183" t="str">
        <f aca="false">INDEX('List of Barcodes'!$C$2:$C$40,MATCH(E78,'List of Barcodes'!$A$2:$A$40,0))</f>
        <v>TCGACGAG</v>
      </c>
      <c r="H78" s="1" t="str">
        <f aca="false">F78&amp;G78</f>
        <v>TAGCAGACTCGACGAG</v>
      </c>
      <c r="I78" s="1" t="str">
        <f aca="false">IF(COUNTIF($H$2:$H$193,H78)&gt;1, "Duplicate","Unique")</f>
        <v>Unique</v>
      </c>
    </row>
    <row r="79" customFormat="false" ht="13.8" hidden="false" customHeight="false" outlineLevel="0" collapsed="false">
      <c r="A79" s="180" t="s">
        <v>603</v>
      </c>
      <c r="B79" s="163" t="s">
        <v>681</v>
      </c>
      <c r="C79" s="1" t="s">
        <v>567</v>
      </c>
      <c r="D79" s="184" t="s">
        <v>400</v>
      </c>
      <c r="E79" s="182" t="s">
        <v>145</v>
      </c>
      <c r="F79" s="1" t="str">
        <f aca="false">INDEX('List of Barcodes'!$C$2:$C$40,MATCH(D79,'List of Barcodes'!$A$2:$A$40,0))</f>
        <v>TAGCAGAC</v>
      </c>
      <c r="G79" s="183" t="str">
        <f aca="false">INDEX('List of Barcodes'!$C$2:$C$40,MATCH(E79,'List of Barcodes'!$A$2:$A$40,0))</f>
        <v>ACGTCTCG</v>
      </c>
      <c r="H79" s="1" t="str">
        <f aca="false">F79&amp;G79</f>
        <v>TAGCAGACACGTCTCG</v>
      </c>
      <c r="I79" s="1" t="str">
        <f aca="false">IF(COUNTIF($H$2:$H$193,H79)&gt;1, "Duplicate","Unique")</f>
        <v>Unique</v>
      </c>
    </row>
    <row r="80" customFormat="false" ht="13.8" hidden="false" customHeight="false" outlineLevel="0" collapsed="false">
      <c r="A80" s="180" t="s">
        <v>603</v>
      </c>
      <c r="B80" s="163" t="s">
        <v>682</v>
      </c>
      <c r="C80" s="1" t="s">
        <v>579</v>
      </c>
      <c r="D80" s="184" t="s">
        <v>400</v>
      </c>
      <c r="E80" s="126" t="s">
        <v>155</v>
      </c>
      <c r="F80" s="1" t="str">
        <f aca="false">INDEX('List of Barcodes'!$C$2:$C$40,MATCH(D80,'List of Barcodes'!$A$2:$A$40,0))</f>
        <v>TAGCAGAC</v>
      </c>
      <c r="G80" s="1" t="str">
        <f aca="false">INDEX('List of Barcodes'!$C$2:$C$40,MATCH(E80,'List of Barcodes'!$A$2:$A$40,0))</f>
        <v>GATCGTGT</v>
      </c>
      <c r="H80" s="1" t="str">
        <f aca="false">F80&amp;G80</f>
        <v>TAGCAGACGATCGTGT</v>
      </c>
      <c r="I80" s="1" t="str">
        <f aca="false">IF(COUNTIF($H$2:$H$193,H80)&gt;1, "Duplicate","Unique")</f>
        <v>Unique</v>
      </c>
    </row>
    <row r="81" customFormat="false" ht="13.8" hidden="false" customHeight="false" outlineLevel="0" collapsed="false">
      <c r="A81" s="180" t="s">
        <v>603</v>
      </c>
      <c r="B81" s="163" t="s">
        <v>683</v>
      </c>
      <c r="C81" s="1" t="s">
        <v>591</v>
      </c>
      <c r="D81" s="184" t="s">
        <v>400</v>
      </c>
      <c r="E81" s="126" t="s">
        <v>160</v>
      </c>
      <c r="F81" s="1" t="str">
        <f aca="false">INDEX('List of Barcodes'!$C$2:$C$40,MATCH(D81,'List of Barcodes'!$A$2:$A$40,0))</f>
        <v>TAGCAGAC</v>
      </c>
      <c r="G81" s="1" t="str">
        <f aca="false">INDEX('List of Barcodes'!$C$2:$C$40,MATCH(E81,'List of Barcodes'!$A$2:$A$40,0))</f>
        <v>GTCAGATA</v>
      </c>
      <c r="H81" s="1" t="str">
        <f aca="false">F81&amp;G81</f>
        <v>TAGCAGACGTCAGATA</v>
      </c>
      <c r="I81" s="1" t="str">
        <f aca="false">IF(COUNTIF($H$2:$H$193,H81)&gt;1, "Duplicate","Unique")</f>
        <v>Unique</v>
      </c>
    </row>
    <row r="82" customFormat="false" ht="13.8" hidden="false" customHeight="false" outlineLevel="0" collapsed="false">
      <c r="A82" s="180" t="s">
        <v>603</v>
      </c>
      <c r="B82" s="163" t="s">
        <v>684</v>
      </c>
      <c r="C82" s="1" t="s">
        <v>509</v>
      </c>
      <c r="D82" s="184" t="s">
        <v>401</v>
      </c>
      <c r="E82" s="126" t="s">
        <v>124</v>
      </c>
      <c r="F82" s="1" t="str">
        <f aca="false">INDEX('List of Barcodes'!$C$2:$C$40,MATCH(D82,'List of Barcodes'!$A$2:$A$40,0))</f>
        <v>TCATAGAC</v>
      </c>
      <c r="G82" s="1" t="str">
        <f aca="false">INDEX('List of Barcodes'!$C$2:$C$40,MATCH(E82,'List of Barcodes'!$A$2:$A$40,0))</f>
        <v>CTACTATA</v>
      </c>
      <c r="H82" s="1" t="str">
        <f aca="false">F82&amp;G82</f>
        <v>TCATAGACCTACTATA</v>
      </c>
      <c r="I82" s="1" t="str">
        <f aca="false">IF(COUNTIF($H$2:$H$193,H82)&gt;1, "Duplicate","Unique")</f>
        <v>Unique</v>
      </c>
    </row>
    <row r="83" customFormat="false" ht="13.8" hidden="false" customHeight="false" outlineLevel="0" collapsed="false">
      <c r="A83" s="180" t="s">
        <v>603</v>
      </c>
      <c r="B83" s="163" t="s">
        <v>685</v>
      </c>
      <c r="C83" s="1" t="s">
        <v>521</v>
      </c>
      <c r="D83" s="184" t="s">
        <v>401</v>
      </c>
      <c r="E83" s="126" t="s">
        <v>129</v>
      </c>
      <c r="F83" s="1" t="str">
        <f aca="false">INDEX('List of Barcodes'!$C$2:$C$40,MATCH(D83,'List of Barcodes'!$A$2:$A$40,0))</f>
        <v>TCATAGAC</v>
      </c>
      <c r="G83" s="1" t="str">
        <f aca="false">INDEX('List of Barcodes'!$C$2:$C$40,MATCH(E83,'List of Barcodes'!$A$2:$A$40,0))</f>
        <v>CGTTACTA</v>
      </c>
      <c r="H83" s="1" t="str">
        <f aca="false">F83&amp;G83</f>
        <v>TCATAGACCGTTACTA</v>
      </c>
      <c r="I83" s="1" t="str">
        <f aca="false">IF(COUNTIF($H$2:$H$193,H83)&gt;1, "Duplicate","Unique")</f>
        <v>Unique</v>
      </c>
    </row>
    <row r="84" customFormat="false" ht="13.8" hidden="false" customHeight="false" outlineLevel="0" collapsed="false">
      <c r="A84" s="180" t="s">
        <v>603</v>
      </c>
      <c r="B84" s="163" t="s">
        <v>686</v>
      </c>
      <c r="C84" s="1" t="s">
        <v>533</v>
      </c>
      <c r="D84" s="184" t="s">
        <v>401</v>
      </c>
      <c r="E84" s="126" t="s">
        <v>134</v>
      </c>
      <c r="F84" s="1" t="str">
        <f aca="false">INDEX('List of Barcodes'!$C$2:$C$40,MATCH(D84,'List of Barcodes'!$A$2:$A$40,0))</f>
        <v>TCATAGAC</v>
      </c>
      <c r="G84" s="1" t="str">
        <f aca="false">INDEX('List of Barcodes'!$C$2:$C$40,MATCH(E84,'List of Barcodes'!$A$2:$A$40,0))</f>
        <v>AGAGTCAC</v>
      </c>
      <c r="H84" s="1" t="str">
        <f aca="false">F84&amp;G84</f>
        <v>TCATAGACAGAGTCAC</v>
      </c>
      <c r="I84" s="1" t="str">
        <f aca="false">IF(COUNTIF($H$2:$H$193,H84)&gt;1, "Duplicate","Unique")</f>
        <v>Unique</v>
      </c>
    </row>
    <row r="85" customFormat="false" ht="13.8" hidden="false" customHeight="false" outlineLevel="0" collapsed="false">
      <c r="A85" s="180" t="s">
        <v>603</v>
      </c>
      <c r="B85" s="163" t="s">
        <v>687</v>
      </c>
      <c r="C85" s="1" t="s">
        <v>544</v>
      </c>
      <c r="D85" s="184" t="s">
        <v>401</v>
      </c>
      <c r="E85" s="126" t="s">
        <v>140</v>
      </c>
      <c r="F85" s="1" t="str">
        <f aca="false">INDEX('List of Barcodes'!$C$2:$C$40,MATCH(D85,'List of Barcodes'!$A$2:$A$40,0))</f>
        <v>TCATAGAC</v>
      </c>
      <c r="G85" s="1" t="str">
        <f aca="false">INDEX('List of Barcodes'!$C$2:$C$40,MATCH(E85,'List of Barcodes'!$A$2:$A$40,0))</f>
        <v>TACGAGAC</v>
      </c>
      <c r="H85" s="1" t="str">
        <f aca="false">F85&amp;G85</f>
        <v>TCATAGACTACGAGAC</v>
      </c>
      <c r="I85" s="1" t="str">
        <f aca="false">IF(COUNTIF($H$2:$H$193,H85)&gt;1, "Duplicate","Unique")</f>
        <v>Unique</v>
      </c>
    </row>
    <row r="86" customFormat="false" ht="13.8" hidden="false" customHeight="false" outlineLevel="0" collapsed="false">
      <c r="A86" s="180" t="s">
        <v>603</v>
      </c>
      <c r="B86" s="163" t="s">
        <v>688</v>
      </c>
      <c r="C86" s="1" t="s">
        <v>556</v>
      </c>
      <c r="D86" s="184" t="s">
        <v>401</v>
      </c>
      <c r="E86" s="126" t="s">
        <v>145</v>
      </c>
      <c r="F86" s="1" t="str">
        <f aca="false">INDEX('List of Barcodes'!$C$2:$C$40,MATCH(D86,'List of Barcodes'!$A$2:$A$40,0))</f>
        <v>TCATAGAC</v>
      </c>
      <c r="G86" s="1" t="str">
        <f aca="false">INDEX('List of Barcodes'!$C$2:$C$40,MATCH(E86,'List of Barcodes'!$A$2:$A$40,0))</f>
        <v>ACGTCTCG</v>
      </c>
      <c r="H86" s="1" t="str">
        <f aca="false">F86&amp;G86</f>
        <v>TCATAGACACGTCTCG</v>
      </c>
      <c r="I86" s="1" t="str">
        <f aca="false">IF(COUNTIF($H$2:$H$193,H86)&gt;1, "Duplicate","Unique")</f>
        <v>Unique</v>
      </c>
    </row>
    <row r="87" customFormat="false" ht="13.8" hidden="false" customHeight="false" outlineLevel="0" collapsed="false">
      <c r="A87" s="180" t="s">
        <v>603</v>
      </c>
      <c r="B87" s="163" t="s">
        <v>689</v>
      </c>
      <c r="C87" s="1" t="s">
        <v>568</v>
      </c>
      <c r="D87" s="184" t="s">
        <v>401</v>
      </c>
      <c r="E87" s="126" t="s">
        <v>150</v>
      </c>
      <c r="F87" s="1" t="str">
        <f aca="false">INDEX('List of Barcodes'!$C$2:$C$40,MATCH(D87,'List of Barcodes'!$A$2:$A$40,0))</f>
        <v>TCATAGAC</v>
      </c>
      <c r="G87" s="1" t="str">
        <f aca="false">INDEX('List of Barcodes'!$C$2:$C$40,MATCH(E87,'List of Barcodes'!$A$2:$A$40,0))</f>
        <v>TCGACGAG</v>
      </c>
      <c r="H87" s="1" t="str">
        <f aca="false">F87&amp;G87</f>
        <v>TCATAGACTCGACGAG</v>
      </c>
      <c r="I87" s="1" t="str">
        <f aca="false">IF(COUNTIF($H$2:$H$193,H87)&gt;1, "Duplicate","Unique")</f>
        <v>Unique</v>
      </c>
    </row>
    <row r="88" customFormat="false" ht="13.8" hidden="false" customHeight="false" outlineLevel="0" collapsed="false">
      <c r="A88" s="180" t="s">
        <v>603</v>
      </c>
      <c r="B88" s="163" t="s">
        <v>690</v>
      </c>
      <c r="C88" s="1" t="s">
        <v>580</v>
      </c>
      <c r="D88" s="184" t="s">
        <v>401</v>
      </c>
      <c r="E88" s="126" t="s">
        <v>155</v>
      </c>
      <c r="F88" s="1" t="str">
        <f aca="false">INDEX('List of Barcodes'!$C$2:$C$40,MATCH(D88,'List of Barcodes'!$A$2:$A$40,0))</f>
        <v>TCATAGAC</v>
      </c>
      <c r="G88" s="1" t="str">
        <f aca="false">INDEX('List of Barcodes'!$C$2:$C$40,MATCH(E88,'List of Barcodes'!$A$2:$A$40,0))</f>
        <v>GATCGTGT</v>
      </c>
      <c r="H88" s="1" t="str">
        <f aca="false">F88&amp;G88</f>
        <v>TCATAGACGATCGTGT</v>
      </c>
      <c r="I88" s="1" t="str">
        <f aca="false">IF(COUNTIF($H$2:$H$193,H88)&gt;1, "Duplicate","Unique")</f>
        <v>Unique</v>
      </c>
    </row>
    <row r="89" customFormat="false" ht="13.8" hidden="false" customHeight="false" outlineLevel="0" collapsed="false">
      <c r="A89" s="180" t="s">
        <v>603</v>
      </c>
      <c r="B89" s="163" t="s">
        <v>691</v>
      </c>
      <c r="C89" s="1" t="s">
        <v>592</v>
      </c>
      <c r="D89" s="184" t="s">
        <v>401</v>
      </c>
      <c r="E89" s="126" t="s">
        <v>160</v>
      </c>
      <c r="F89" s="1" t="str">
        <f aca="false">INDEX('List of Barcodes'!$C$2:$C$40,MATCH(D89,'List of Barcodes'!$A$2:$A$40,0))</f>
        <v>TCATAGAC</v>
      </c>
      <c r="G89" s="1" t="str">
        <f aca="false">INDEX('List of Barcodes'!$C$2:$C$40,MATCH(E89,'List of Barcodes'!$A$2:$A$40,0))</f>
        <v>GTCAGATA</v>
      </c>
      <c r="H89" s="1" t="str">
        <f aca="false">F89&amp;G89</f>
        <v>TCATAGACGTCAGATA</v>
      </c>
      <c r="I89" s="1" t="str">
        <f aca="false">IF(COUNTIF($H$2:$H$193,H89)&gt;1, "Duplicate","Unique")</f>
        <v>Unique</v>
      </c>
    </row>
    <row r="90" customFormat="false" ht="13.8" hidden="false" customHeight="false" outlineLevel="0" collapsed="false">
      <c r="A90" s="180" t="s">
        <v>603</v>
      </c>
      <c r="B90" s="163" t="s">
        <v>692</v>
      </c>
      <c r="C90" s="1" t="s">
        <v>510</v>
      </c>
      <c r="D90" s="184" t="s">
        <v>402</v>
      </c>
      <c r="E90" s="126" t="s">
        <v>124</v>
      </c>
      <c r="F90" s="1" t="str">
        <f aca="false">INDEX('List of Barcodes'!$C$2:$C$40,MATCH(D90,'List of Barcodes'!$A$2:$A$40,0))</f>
        <v>TCGCTATA</v>
      </c>
      <c r="G90" s="1" t="str">
        <f aca="false">INDEX('List of Barcodes'!$C$2:$C$40,MATCH(E90,'List of Barcodes'!$A$2:$A$40,0))</f>
        <v>CTACTATA</v>
      </c>
      <c r="H90" s="1" t="str">
        <f aca="false">F90&amp;G90</f>
        <v>TCGCTATACTACTATA</v>
      </c>
      <c r="I90" s="1" t="str">
        <f aca="false">IF(COUNTIF($H$2:$H$193,H90)&gt;1, "Duplicate","Unique")</f>
        <v>Unique</v>
      </c>
    </row>
    <row r="91" customFormat="false" ht="13.8" hidden="false" customHeight="false" outlineLevel="0" collapsed="false">
      <c r="A91" s="180" t="s">
        <v>603</v>
      </c>
      <c r="B91" s="163" t="s">
        <v>693</v>
      </c>
      <c r="C91" s="1" t="s">
        <v>522</v>
      </c>
      <c r="D91" s="184" t="s">
        <v>402</v>
      </c>
      <c r="E91" s="126" t="s">
        <v>129</v>
      </c>
      <c r="F91" s="1" t="str">
        <f aca="false">INDEX('List of Barcodes'!$C$2:$C$40,MATCH(D91,'List of Barcodes'!$A$2:$A$40,0))</f>
        <v>TCGCTATA</v>
      </c>
      <c r="G91" s="1" t="str">
        <f aca="false">INDEX('List of Barcodes'!$C$2:$C$40,MATCH(E91,'List of Barcodes'!$A$2:$A$40,0))</f>
        <v>CGTTACTA</v>
      </c>
      <c r="H91" s="1" t="str">
        <f aca="false">F91&amp;G91</f>
        <v>TCGCTATACGTTACTA</v>
      </c>
      <c r="I91" s="1" t="str">
        <f aca="false">IF(COUNTIF($H$2:$H$193,H91)&gt;1, "Duplicate","Unique")</f>
        <v>Unique</v>
      </c>
    </row>
    <row r="92" customFormat="false" ht="13.8" hidden="false" customHeight="false" outlineLevel="0" collapsed="false">
      <c r="A92" s="180" t="s">
        <v>603</v>
      </c>
      <c r="B92" s="163" t="s">
        <v>694</v>
      </c>
      <c r="C92" s="1" t="s">
        <v>534</v>
      </c>
      <c r="D92" s="184" t="s">
        <v>402</v>
      </c>
      <c r="E92" s="126" t="s">
        <v>134</v>
      </c>
      <c r="F92" s="1" t="str">
        <f aca="false">INDEX('List of Barcodes'!$C$2:$C$40,MATCH(D92,'List of Barcodes'!$A$2:$A$40,0))</f>
        <v>TCGCTATA</v>
      </c>
      <c r="G92" s="1" t="str">
        <f aca="false">INDEX('List of Barcodes'!$C$2:$C$40,MATCH(E92,'List of Barcodes'!$A$2:$A$40,0))</f>
        <v>AGAGTCAC</v>
      </c>
      <c r="H92" s="1" t="str">
        <f aca="false">F92&amp;G92</f>
        <v>TCGCTATAAGAGTCAC</v>
      </c>
      <c r="I92" s="1" t="str">
        <f aca="false">IF(COUNTIF($H$2:$H$193,H92)&gt;1, "Duplicate","Unique")</f>
        <v>Unique</v>
      </c>
    </row>
    <row r="93" customFormat="false" ht="13.8" hidden="false" customHeight="false" outlineLevel="0" collapsed="false">
      <c r="A93" s="180" t="s">
        <v>603</v>
      </c>
      <c r="B93" s="163" t="s">
        <v>695</v>
      </c>
      <c r="C93" s="1" t="s">
        <v>545</v>
      </c>
      <c r="D93" s="184" t="s">
        <v>402</v>
      </c>
      <c r="E93" s="126" t="s">
        <v>140</v>
      </c>
      <c r="F93" s="1" t="str">
        <f aca="false">INDEX('List of Barcodes'!$C$2:$C$40,MATCH(D93,'List of Barcodes'!$A$2:$A$40,0))</f>
        <v>TCGCTATA</v>
      </c>
      <c r="G93" s="1" t="str">
        <f aca="false">INDEX('List of Barcodes'!$C$2:$C$40,MATCH(E93,'List of Barcodes'!$A$2:$A$40,0))</f>
        <v>TACGAGAC</v>
      </c>
      <c r="H93" s="1" t="str">
        <f aca="false">F93&amp;G93</f>
        <v>TCGCTATATACGAGAC</v>
      </c>
      <c r="I93" s="1" t="str">
        <f aca="false">IF(COUNTIF($H$2:$H$193,H93)&gt;1, "Duplicate","Unique")</f>
        <v>Unique</v>
      </c>
    </row>
    <row r="94" customFormat="false" ht="13.8" hidden="false" customHeight="false" outlineLevel="0" collapsed="false">
      <c r="A94" s="180" t="s">
        <v>603</v>
      </c>
      <c r="B94" s="163" t="s">
        <v>696</v>
      </c>
      <c r="C94" s="1" t="s">
        <v>557</v>
      </c>
      <c r="D94" s="184" t="s">
        <v>402</v>
      </c>
      <c r="E94" s="126" t="s">
        <v>145</v>
      </c>
      <c r="F94" s="1" t="str">
        <f aca="false">INDEX('List of Barcodes'!$C$2:$C$40,MATCH(D94,'List of Barcodes'!$A$2:$A$40,0))</f>
        <v>TCGCTATA</v>
      </c>
      <c r="G94" s="1" t="str">
        <f aca="false">INDEX('List of Barcodes'!$C$2:$C$40,MATCH(E94,'List of Barcodes'!$A$2:$A$40,0))</f>
        <v>ACGTCTCG</v>
      </c>
      <c r="H94" s="1" t="str">
        <f aca="false">F94&amp;G94</f>
        <v>TCGCTATAACGTCTCG</v>
      </c>
      <c r="I94" s="1" t="str">
        <f aca="false">IF(COUNTIF($H$2:$H$193,H94)&gt;1, "Duplicate","Unique")</f>
        <v>Unique</v>
      </c>
    </row>
    <row r="95" customFormat="false" ht="13.8" hidden="false" customHeight="false" outlineLevel="0" collapsed="false">
      <c r="A95" s="180" t="s">
        <v>603</v>
      </c>
      <c r="B95" s="163" t="s">
        <v>697</v>
      </c>
      <c r="C95" s="1" t="s">
        <v>569</v>
      </c>
      <c r="D95" s="184" t="s">
        <v>402</v>
      </c>
      <c r="E95" s="126" t="s">
        <v>150</v>
      </c>
      <c r="F95" s="1" t="str">
        <f aca="false">INDEX('List of Barcodes'!$C$2:$C$40,MATCH(D95,'List of Barcodes'!$A$2:$A$40,0))</f>
        <v>TCGCTATA</v>
      </c>
      <c r="G95" s="1" t="str">
        <f aca="false">INDEX('List of Barcodes'!$C$2:$C$40,MATCH(E95,'List of Barcodes'!$A$2:$A$40,0))</f>
        <v>TCGACGAG</v>
      </c>
      <c r="H95" s="1" t="str">
        <f aca="false">F95&amp;G95</f>
        <v>TCGCTATATCGACGAG</v>
      </c>
      <c r="I95" s="1" t="str">
        <f aca="false">IF(COUNTIF($H$2:$H$193,H95)&gt;1, "Duplicate","Unique")</f>
        <v>Unique</v>
      </c>
    </row>
    <row r="96" customFormat="false" ht="13.8" hidden="false" customHeight="false" outlineLevel="0" collapsed="false">
      <c r="A96" s="180" t="s">
        <v>603</v>
      </c>
      <c r="B96" s="163" t="s">
        <v>698</v>
      </c>
      <c r="C96" s="1" t="s">
        <v>581</v>
      </c>
      <c r="D96" s="184" t="s">
        <v>402</v>
      </c>
      <c r="E96" s="126" t="s">
        <v>155</v>
      </c>
      <c r="F96" s="1" t="str">
        <f aca="false">INDEX('List of Barcodes'!$C$2:$C$40,MATCH(D96,'List of Barcodes'!$A$2:$A$40,0))</f>
        <v>TCGCTATA</v>
      </c>
      <c r="G96" s="1" t="str">
        <f aca="false">INDEX('List of Barcodes'!$C$2:$C$40,MATCH(E96,'List of Barcodes'!$A$2:$A$40,0))</f>
        <v>GATCGTGT</v>
      </c>
      <c r="H96" s="1" t="str">
        <f aca="false">F96&amp;G96</f>
        <v>TCGCTATAGATCGTGT</v>
      </c>
      <c r="I96" s="1" t="str">
        <f aca="false">IF(COUNTIF($H$2:$H$193,H96)&gt;1, "Duplicate","Unique")</f>
        <v>Unique</v>
      </c>
    </row>
    <row r="97" customFormat="false" ht="13.8" hidden="false" customHeight="false" outlineLevel="0" collapsed="false">
      <c r="A97" s="180" t="s">
        <v>603</v>
      </c>
      <c r="B97" s="163" t="s">
        <v>699</v>
      </c>
      <c r="C97" s="1" t="s">
        <v>593</v>
      </c>
      <c r="D97" s="184" t="s">
        <v>402</v>
      </c>
      <c r="E97" s="126" t="s">
        <v>160</v>
      </c>
      <c r="F97" s="1" t="str">
        <f aca="false">INDEX('List of Barcodes'!$C$2:$C$40,MATCH(D97,'List of Barcodes'!$A$2:$A$40,0))</f>
        <v>TCGCTATA</v>
      </c>
      <c r="G97" s="1" t="str">
        <f aca="false">INDEX('List of Barcodes'!$C$2:$C$40,MATCH(E97,'List of Barcodes'!$A$2:$A$40,0))</f>
        <v>GTCAGATA</v>
      </c>
      <c r="H97" s="1" t="str">
        <f aca="false">F97&amp;G97</f>
        <v>TCGCTATAGTCAGATA</v>
      </c>
      <c r="I97" s="1" t="str">
        <f aca="false">IF(COUNTIF($H$2:$H$193,H97)&gt;1, "Duplicate","Unique")</f>
        <v>Unique</v>
      </c>
    </row>
    <row r="98" customFormat="false" ht="13.8" hidden="false" customHeight="false" outlineLevel="0" collapsed="false">
      <c r="A98" s="180" t="s">
        <v>700</v>
      </c>
      <c r="B98" s="163" t="s">
        <v>701</v>
      </c>
      <c r="C98" s="1" t="s">
        <v>403</v>
      </c>
      <c r="D98" s="126" t="s">
        <v>391</v>
      </c>
      <c r="E98" s="184" t="s">
        <v>286</v>
      </c>
      <c r="F98" s="1" t="str">
        <f aca="false">INDEX('List of Barcodes'!$C$2:$C$40,MATCH(D98,'List of Barcodes'!$A$2:$A$40,0))</f>
        <v>AAGTCGAG</v>
      </c>
      <c r="G98" s="1" t="str">
        <f aca="false">INDEX('List of Barcodes'!$C$2:$C$40,MATCH(E98,'List of Barcodes'!$A$2:$A$40,0))</f>
        <v>ATCGTACG</v>
      </c>
      <c r="H98" s="1" t="str">
        <f aca="false">F98&amp;G98</f>
        <v>AAGTCGAGATCGTACG</v>
      </c>
      <c r="I98" s="1" t="str">
        <f aca="false">IF(COUNTIF($H$2:$H$193,H98)&gt;1, "Duplicate","Unique")</f>
        <v>Unique</v>
      </c>
    </row>
    <row r="99" customFormat="false" ht="13.8" hidden="false" customHeight="false" outlineLevel="0" collapsed="false">
      <c r="A99" s="180" t="s">
        <v>700</v>
      </c>
      <c r="B99" s="163" t="s">
        <v>702</v>
      </c>
      <c r="C99" s="1" t="s">
        <v>415</v>
      </c>
      <c r="D99" s="126" t="s">
        <v>391</v>
      </c>
      <c r="E99" s="184" t="s">
        <v>299</v>
      </c>
      <c r="F99" s="1" t="str">
        <f aca="false">INDEX('List of Barcodes'!$C$2:$C$40,MATCH(D99,'List of Barcodes'!$A$2:$A$40,0))</f>
        <v>AAGTCGAG</v>
      </c>
      <c r="G99" s="1" t="str">
        <f aca="false">INDEX('List of Barcodes'!$C$2:$C$40,MATCH(E99,'List of Barcodes'!$A$2:$A$40,0))</f>
        <v>ACTATCTG</v>
      </c>
      <c r="H99" s="1" t="str">
        <f aca="false">F99&amp;G99</f>
        <v>AAGTCGAGACTATCTG</v>
      </c>
      <c r="I99" s="1" t="str">
        <f aca="false">IF(COUNTIF($H$2:$H$193,H99)&gt;1, "Duplicate","Unique")</f>
        <v>Unique</v>
      </c>
    </row>
    <row r="100" customFormat="false" ht="13.8" hidden="false" customHeight="false" outlineLevel="0" collapsed="false">
      <c r="A100" s="180" t="s">
        <v>700</v>
      </c>
      <c r="B100" s="163" t="s">
        <v>703</v>
      </c>
      <c r="C100" s="1" t="s">
        <v>427</v>
      </c>
      <c r="D100" s="126" t="s">
        <v>391</v>
      </c>
      <c r="E100" s="184" t="s">
        <v>312</v>
      </c>
      <c r="F100" s="1" t="str">
        <f aca="false">INDEX('List of Barcodes'!$C$2:$C$40,MATCH(D100,'List of Barcodes'!$A$2:$A$40,0))</f>
        <v>AAGTCGAG</v>
      </c>
      <c r="G100" s="1" t="str">
        <f aca="false">INDEX('List of Barcodes'!$C$2:$C$40,MATCH(E100,'List of Barcodes'!$A$2:$A$40,0))</f>
        <v>TAGCGAGT</v>
      </c>
      <c r="H100" s="1" t="str">
        <f aca="false">F100&amp;G100</f>
        <v>AAGTCGAGTAGCGAGT</v>
      </c>
      <c r="I100" s="1" t="str">
        <f aca="false">IF(COUNTIF($H$2:$H$193,H100)&gt;1, "Duplicate","Unique")</f>
        <v>Unique</v>
      </c>
    </row>
    <row r="101" customFormat="false" ht="13.8" hidden="false" customHeight="false" outlineLevel="0" collapsed="false">
      <c r="A101" s="180" t="s">
        <v>700</v>
      </c>
      <c r="B101" s="163" t="s">
        <v>704</v>
      </c>
      <c r="C101" s="1" t="s">
        <v>438</v>
      </c>
      <c r="D101" s="126" t="s">
        <v>391</v>
      </c>
      <c r="E101" s="184" t="s">
        <v>325</v>
      </c>
      <c r="F101" s="1" t="str">
        <f aca="false">INDEX('List of Barcodes'!$C$2:$C$40,MATCH(D101,'List of Barcodes'!$A$2:$A$40,0))</f>
        <v>AAGTCGAG</v>
      </c>
      <c r="G101" s="1" t="str">
        <f aca="false">INDEX('List of Barcodes'!$C$2:$C$40,MATCH(E101,'List of Barcodes'!$A$2:$A$40,0))</f>
        <v>CTGCGTGT</v>
      </c>
      <c r="H101" s="1" t="str">
        <f aca="false">F101&amp;G101</f>
        <v>AAGTCGAGCTGCGTGT</v>
      </c>
      <c r="I101" s="1" t="str">
        <f aca="false">IF(COUNTIF($H$2:$H$193,H101)&gt;1, "Duplicate","Unique")</f>
        <v>Unique</v>
      </c>
    </row>
    <row r="102" customFormat="false" ht="13.8" hidden="false" customHeight="false" outlineLevel="0" collapsed="false">
      <c r="A102" s="180" t="s">
        <v>700</v>
      </c>
      <c r="B102" s="163" t="s">
        <v>705</v>
      </c>
      <c r="C102" s="1" t="s">
        <v>450</v>
      </c>
      <c r="D102" s="126" t="s">
        <v>391</v>
      </c>
      <c r="E102" s="184" t="s">
        <v>338</v>
      </c>
      <c r="F102" s="1" t="str">
        <f aca="false">INDEX('List of Barcodes'!$C$2:$C$40,MATCH(D102,'List of Barcodes'!$A$2:$A$40,0))</f>
        <v>AAGTCGAG</v>
      </c>
      <c r="G102" s="1" t="str">
        <f aca="false">INDEX('List of Barcodes'!$C$2:$C$40,MATCH(E102,'List of Barcodes'!$A$2:$A$40,0))</f>
        <v>TCATCGAG</v>
      </c>
      <c r="H102" s="1" t="str">
        <f aca="false">F102&amp;G102</f>
        <v>AAGTCGAGTCATCGAG</v>
      </c>
      <c r="I102" s="1" t="str">
        <f aca="false">IF(COUNTIF($H$2:$H$193,H102)&gt;1, "Duplicate","Unique")</f>
        <v>Unique</v>
      </c>
    </row>
    <row r="103" customFormat="false" ht="13.8" hidden="false" customHeight="false" outlineLevel="0" collapsed="false">
      <c r="A103" s="180" t="s">
        <v>700</v>
      </c>
      <c r="B103" s="163" t="s">
        <v>706</v>
      </c>
      <c r="C103" s="1" t="s">
        <v>462</v>
      </c>
      <c r="D103" s="126" t="s">
        <v>391</v>
      </c>
      <c r="E103" s="184" t="s">
        <v>351</v>
      </c>
      <c r="F103" s="1" t="str">
        <f aca="false">INDEX('List of Barcodes'!$C$2:$C$40,MATCH(D103,'List of Barcodes'!$A$2:$A$40,0))</f>
        <v>AAGTCGAG</v>
      </c>
      <c r="G103" s="1" t="str">
        <f aca="false">INDEX('List of Barcodes'!$C$2:$C$40,MATCH(E103,'List of Barcodes'!$A$2:$A$40,0))</f>
        <v>CGTGAGTG</v>
      </c>
      <c r="H103" s="1" t="str">
        <f aca="false">F103&amp;G103</f>
        <v>AAGTCGAGCGTGAGTG</v>
      </c>
      <c r="I103" s="1" t="str">
        <f aca="false">IF(COUNTIF($H$2:$H$193,H103)&gt;1, "Duplicate","Unique")</f>
        <v>Unique</v>
      </c>
    </row>
    <row r="104" customFormat="false" ht="13.8" hidden="false" customHeight="false" outlineLevel="0" collapsed="false">
      <c r="A104" s="180" t="s">
        <v>700</v>
      </c>
      <c r="B104" s="163" t="s">
        <v>707</v>
      </c>
      <c r="C104" s="1" t="s">
        <v>474</v>
      </c>
      <c r="D104" s="126" t="s">
        <v>391</v>
      </c>
      <c r="E104" s="184" t="s">
        <v>364</v>
      </c>
      <c r="F104" s="1" t="str">
        <f aca="false">INDEX('List of Barcodes'!$C$2:$C$40,MATCH(D104,'List of Barcodes'!$A$2:$A$40,0))</f>
        <v>AAGTCGAG</v>
      </c>
      <c r="G104" s="1" t="str">
        <f aca="false">INDEX('List of Barcodes'!$C$2:$C$40,MATCH(E104,'List of Barcodes'!$A$2:$A$40,0))</f>
        <v>GGATATCT</v>
      </c>
      <c r="H104" s="1" t="str">
        <f aca="false">F104&amp;G104</f>
        <v>AAGTCGAGGGATATCT</v>
      </c>
      <c r="I104" s="1" t="str">
        <f aca="false">IF(COUNTIF($H$2:$H$193,H104)&gt;1, "Duplicate","Unique")</f>
        <v>Unique</v>
      </c>
    </row>
    <row r="105" customFormat="false" ht="13.8" hidden="false" customHeight="false" outlineLevel="0" collapsed="false">
      <c r="A105" s="180" t="s">
        <v>700</v>
      </c>
      <c r="B105" s="163" t="s">
        <v>708</v>
      </c>
      <c r="C105" s="1" t="s">
        <v>486</v>
      </c>
      <c r="D105" s="126" t="s">
        <v>391</v>
      </c>
      <c r="E105" s="184" t="s">
        <v>377</v>
      </c>
      <c r="F105" s="1" t="str">
        <f aca="false">INDEX('List of Barcodes'!$C$2:$C$40,MATCH(D105,'List of Barcodes'!$A$2:$A$40,0))</f>
        <v>AAGTCGAG</v>
      </c>
      <c r="G105" s="1" t="str">
        <f aca="false">INDEX('List of Barcodes'!$C$2:$C$40,MATCH(E105,'List of Barcodes'!$A$2:$A$40,0))</f>
        <v>GACACCGT</v>
      </c>
      <c r="H105" s="1" t="str">
        <f aca="false">F105&amp;G105</f>
        <v>AAGTCGAGGACACCGT</v>
      </c>
      <c r="I105" s="1" t="str">
        <f aca="false">IF(COUNTIF($H$2:$H$193,H105)&gt;1, "Duplicate","Unique")</f>
        <v>Unique</v>
      </c>
    </row>
    <row r="106" customFormat="false" ht="13.8" hidden="false" customHeight="false" outlineLevel="0" collapsed="false">
      <c r="A106" s="180" t="s">
        <v>700</v>
      </c>
      <c r="B106" s="163" t="s">
        <v>709</v>
      </c>
      <c r="C106" s="1" t="s">
        <v>404</v>
      </c>
      <c r="D106" s="126" t="s">
        <v>392</v>
      </c>
      <c r="E106" s="184" t="s">
        <v>286</v>
      </c>
      <c r="F106" s="1" t="str">
        <f aca="false">INDEX('List of Barcodes'!$C$2:$C$40,MATCH(D106,'List of Barcodes'!$A$2:$A$40,0))</f>
        <v>ATACTTCG</v>
      </c>
      <c r="G106" s="1" t="str">
        <f aca="false">INDEX('List of Barcodes'!$C$2:$C$40,MATCH(E106,'List of Barcodes'!$A$2:$A$40,0))</f>
        <v>ATCGTACG</v>
      </c>
      <c r="H106" s="1" t="str">
        <f aca="false">F106&amp;G106</f>
        <v>ATACTTCGATCGTACG</v>
      </c>
      <c r="I106" s="1" t="str">
        <f aca="false">IF(COUNTIF($H$2:$H$193,H106)&gt;1, "Duplicate","Unique")</f>
        <v>Unique</v>
      </c>
    </row>
    <row r="107" customFormat="false" ht="13.8" hidden="false" customHeight="false" outlineLevel="0" collapsed="false">
      <c r="A107" s="180" t="s">
        <v>700</v>
      </c>
      <c r="B107" s="163" t="s">
        <v>710</v>
      </c>
      <c r="C107" s="1" t="s">
        <v>416</v>
      </c>
      <c r="D107" s="126" t="s">
        <v>392</v>
      </c>
      <c r="E107" s="184" t="s">
        <v>299</v>
      </c>
      <c r="F107" s="1" t="str">
        <f aca="false">INDEX('List of Barcodes'!$C$2:$C$40,MATCH(D107,'List of Barcodes'!$A$2:$A$40,0))</f>
        <v>ATACTTCG</v>
      </c>
      <c r="G107" s="1" t="str">
        <f aca="false">INDEX('List of Barcodes'!$C$2:$C$40,MATCH(E107,'List of Barcodes'!$A$2:$A$40,0))</f>
        <v>ACTATCTG</v>
      </c>
      <c r="H107" s="1" t="str">
        <f aca="false">F107&amp;G107</f>
        <v>ATACTTCGACTATCTG</v>
      </c>
      <c r="I107" s="1" t="str">
        <f aca="false">IF(COUNTIF($H$2:$H$193,H107)&gt;1, "Duplicate","Unique")</f>
        <v>Unique</v>
      </c>
    </row>
    <row r="108" customFormat="false" ht="13.8" hidden="false" customHeight="false" outlineLevel="0" collapsed="false">
      <c r="A108" s="180" t="s">
        <v>700</v>
      </c>
      <c r="B108" s="163" t="s">
        <v>711</v>
      </c>
      <c r="C108" s="1" t="s">
        <v>428</v>
      </c>
      <c r="D108" s="126" t="s">
        <v>392</v>
      </c>
      <c r="E108" s="184" t="s">
        <v>312</v>
      </c>
      <c r="F108" s="1" t="str">
        <f aca="false">INDEX('List of Barcodes'!$C$2:$C$40,MATCH(D108,'List of Barcodes'!$A$2:$A$40,0))</f>
        <v>ATACTTCG</v>
      </c>
      <c r="G108" s="1" t="str">
        <f aca="false">INDEX('List of Barcodes'!$C$2:$C$40,MATCH(E108,'List of Barcodes'!$A$2:$A$40,0))</f>
        <v>TAGCGAGT</v>
      </c>
      <c r="H108" s="1" t="str">
        <f aca="false">F108&amp;G108</f>
        <v>ATACTTCGTAGCGAGT</v>
      </c>
      <c r="I108" s="1" t="str">
        <f aca="false">IF(COUNTIF($H$2:$H$193,H108)&gt;1, "Duplicate","Unique")</f>
        <v>Unique</v>
      </c>
    </row>
    <row r="109" customFormat="false" ht="13.8" hidden="false" customHeight="false" outlineLevel="0" collapsed="false">
      <c r="A109" s="180" t="s">
        <v>700</v>
      </c>
      <c r="B109" s="163" t="s">
        <v>712</v>
      </c>
      <c r="C109" s="1" t="s">
        <v>439</v>
      </c>
      <c r="D109" s="126" t="s">
        <v>392</v>
      </c>
      <c r="E109" s="184" t="s">
        <v>325</v>
      </c>
      <c r="F109" s="1" t="str">
        <f aca="false">INDEX('List of Barcodes'!$C$2:$C$40,MATCH(D109,'List of Barcodes'!$A$2:$A$40,0))</f>
        <v>ATACTTCG</v>
      </c>
      <c r="G109" s="1" t="str">
        <f aca="false">INDEX('List of Barcodes'!$C$2:$C$40,MATCH(E109,'List of Barcodes'!$A$2:$A$40,0))</f>
        <v>CTGCGTGT</v>
      </c>
      <c r="H109" s="1" t="str">
        <f aca="false">F109&amp;G109</f>
        <v>ATACTTCGCTGCGTGT</v>
      </c>
      <c r="I109" s="1" t="str">
        <f aca="false">IF(COUNTIF($H$2:$H$193,H109)&gt;1, "Duplicate","Unique")</f>
        <v>Unique</v>
      </c>
    </row>
    <row r="110" customFormat="false" ht="13.8" hidden="false" customHeight="false" outlineLevel="0" collapsed="false">
      <c r="A110" s="180" t="s">
        <v>700</v>
      </c>
      <c r="B110" s="163" t="s">
        <v>713</v>
      </c>
      <c r="C110" s="1" t="s">
        <v>451</v>
      </c>
      <c r="D110" s="126" t="s">
        <v>392</v>
      </c>
      <c r="E110" s="184" t="s">
        <v>338</v>
      </c>
      <c r="F110" s="1" t="str">
        <f aca="false">INDEX('List of Barcodes'!$C$2:$C$40,MATCH(D110,'List of Barcodes'!$A$2:$A$40,0))</f>
        <v>ATACTTCG</v>
      </c>
      <c r="G110" s="1" t="str">
        <f aca="false">INDEX('List of Barcodes'!$C$2:$C$40,MATCH(E110,'List of Barcodes'!$A$2:$A$40,0))</f>
        <v>TCATCGAG</v>
      </c>
      <c r="H110" s="1" t="str">
        <f aca="false">F110&amp;G110</f>
        <v>ATACTTCGTCATCGAG</v>
      </c>
      <c r="I110" s="1" t="str">
        <f aca="false">IF(COUNTIF($H$2:$H$193,H110)&gt;1, "Duplicate","Unique")</f>
        <v>Unique</v>
      </c>
    </row>
    <row r="111" customFormat="false" ht="13.8" hidden="false" customHeight="false" outlineLevel="0" collapsed="false">
      <c r="A111" s="180" t="s">
        <v>700</v>
      </c>
      <c r="B111" s="163" t="s">
        <v>714</v>
      </c>
      <c r="C111" s="1" t="s">
        <v>463</v>
      </c>
      <c r="D111" s="126" t="s">
        <v>392</v>
      </c>
      <c r="E111" s="184" t="s">
        <v>351</v>
      </c>
      <c r="F111" s="1" t="str">
        <f aca="false">INDEX('List of Barcodes'!$C$2:$C$40,MATCH(D111,'List of Barcodes'!$A$2:$A$40,0))</f>
        <v>ATACTTCG</v>
      </c>
      <c r="G111" s="1" t="str">
        <f aca="false">INDEX('List of Barcodes'!$C$2:$C$40,MATCH(E111,'List of Barcodes'!$A$2:$A$40,0))</f>
        <v>CGTGAGTG</v>
      </c>
      <c r="H111" s="1" t="str">
        <f aca="false">F111&amp;G111</f>
        <v>ATACTTCGCGTGAGTG</v>
      </c>
      <c r="I111" s="1" t="str">
        <f aca="false">IF(COUNTIF($H$2:$H$193,H111)&gt;1, "Duplicate","Unique")</f>
        <v>Unique</v>
      </c>
    </row>
    <row r="112" customFormat="false" ht="13.8" hidden="false" customHeight="false" outlineLevel="0" collapsed="false">
      <c r="A112" s="180" t="s">
        <v>700</v>
      </c>
      <c r="B112" s="163" t="s">
        <v>715</v>
      </c>
      <c r="C112" s="1" t="s">
        <v>475</v>
      </c>
      <c r="D112" s="126" t="s">
        <v>392</v>
      </c>
      <c r="E112" s="184" t="s">
        <v>364</v>
      </c>
      <c r="F112" s="1" t="str">
        <f aca="false">INDEX('List of Barcodes'!$C$2:$C$40,MATCH(D112,'List of Barcodes'!$A$2:$A$40,0))</f>
        <v>ATACTTCG</v>
      </c>
      <c r="G112" s="1" t="str">
        <f aca="false">INDEX('List of Barcodes'!$C$2:$C$40,MATCH(E112,'List of Barcodes'!$A$2:$A$40,0))</f>
        <v>GGATATCT</v>
      </c>
      <c r="H112" s="1" t="str">
        <f aca="false">F112&amp;G112</f>
        <v>ATACTTCGGGATATCT</v>
      </c>
      <c r="I112" s="1" t="str">
        <f aca="false">IF(COUNTIF($H$2:$H$193,H112)&gt;1, "Duplicate","Unique")</f>
        <v>Unique</v>
      </c>
    </row>
    <row r="113" customFormat="false" ht="13.8" hidden="false" customHeight="false" outlineLevel="0" collapsed="false">
      <c r="A113" s="180" t="s">
        <v>700</v>
      </c>
      <c r="B113" s="163" t="s">
        <v>716</v>
      </c>
      <c r="C113" s="1" t="s">
        <v>487</v>
      </c>
      <c r="D113" s="126" t="s">
        <v>392</v>
      </c>
      <c r="E113" s="184" t="s">
        <v>377</v>
      </c>
      <c r="F113" s="1" t="str">
        <f aca="false">INDEX('List of Barcodes'!$C$2:$C$40,MATCH(D113,'List of Barcodes'!$A$2:$A$40,0))</f>
        <v>ATACTTCG</v>
      </c>
      <c r="G113" s="1" t="str">
        <f aca="false">INDEX('List of Barcodes'!$C$2:$C$40,MATCH(E113,'List of Barcodes'!$A$2:$A$40,0))</f>
        <v>GACACCGT</v>
      </c>
      <c r="H113" s="1" t="str">
        <f aca="false">F113&amp;G113</f>
        <v>ATACTTCGGACACCGT</v>
      </c>
      <c r="I113" s="1" t="str">
        <f aca="false">IF(COUNTIF($H$2:$H$193,H113)&gt;1, "Duplicate","Unique")</f>
        <v>Unique</v>
      </c>
    </row>
    <row r="114" customFormat="false" ht="13.8" hidden="false" customHeight="false" outlineLevel="0" collapsed="false">
      <c r="A114" s="180" t="s">
        <v>700</v>
      </c>
      <c r="B114" s="163" t="s">
        <v>717</v>
      </c>
      <c r="C114" s="1" t="s">
        <v>405</v>
      </c>
      <c r="D114" s="126" t="s">
        <v>393</v>
      </c>
      <c r="E114" s="184" t="s">
        <v>286</v>
      </c>
      <c r="F114" s="1" t="str">
        <f aca="false">INDEX('List of Barcodes'!$C$2:$C$40,MATCH(D114,'List of Barcodes'!$A$2:$A$40,0))</f>
        <v>AGCTGCTA</v>
      </c>
      <c r="G114" s="1" t="str">
        <f aca="false">INDEX('List of Barcodes'!$C$2:$C$40,MATCH(E114,'List of Barcodes'!$A$2:$A$40,0))</f>
        <v>ATCGTACG</v>
      </c>
      <c r="H114" s="1" t="str">
        <f aca="false">F114&amp;G114</f>
        <v>AGCTGCTAATCGTACG</v>
      </c>
      <c r="I114" s="1" t="str">
        <f aca="false">IF(COUNTIF($H$2:$H$193,H114)&gt;1, "Duplicate","Unique")</f>
        <v>Unique</v>
      </c>
    </row>
    <row r="115" customFormat="false" ht="13.8" hidden="false" customHeight="false" outlineLevel="0" collapsed="false">
      <c r="A115" s="180" t="s">
        <v>700</v>
      </c>
      <c r="B115" s="163" t="s">
        <v>718</v>
      </c>
      <c r="C115" s="1" t="s">
        <v>417</v>
      </c>
      <c r="D115" s="126" t="s">
        <v>393</v>
      </c>
      <c r="E115" s="184" t="s">
        <v>299</v>
      </c>
      <c r="F115" s="1" t="str">
        <f aca="false">INDEX('List of Barcodes'!$C$2:$C$40,MATCH(D115,'List of Barcodes'!$A$2:$A$40,0))</f>
        <v>AGCTGCTA</v>
      </c>
      <c r="G115" s="1" t="str">
        <f aca="false">INDEX('List of Barcodes'!$C$2:$C$40,MATCH(E115,'List of Barcodes'!$A$2:$A$40,0))</f>
        <v>ACTATCTG</v>
      </c>
      <c r="H115" s="1" t="str">
        <f aca="false">F115&amp;G115</f>
        <v>AGCTGCTAACTATCTG</v>
      </c>
      <c r="I115" s="1" t="str">
        <f aca="false">IF(COUNTIF($H$2:$H$193,H115)&gt;1, "Duplicate","Unique")</f>
        <v>Unique</v>
      </c>
    </row>
    <row r="116" customFormat="false" ht="13.8" hidden="false" customHeight="false" outlineLevel="0" collapsed="false">
      <c r="A116" s="180" t="s">
        <v>700</v>
      </c>
      <c r="B116" s="163" t="s">
        <v>719</v>
      </c>
      <c r="C116" s="1" t="s">
        <v>429</v>
      </c>
      <c r="D116" s="126" t="s">
        <v>393</v>
      </c>
      <c r="E116" s="184" t="s">
        <v>312</v>
      </c>
      <c r="F116" s="1" t="str">
        <f aca="false">INDEX('List of Barcodes'!$C$2:$C$40,MATCH(D116,'List of Barcodes'!$A$2:$A$40,0))</f>
        <v>AGCTGCTA</v>
      </c>
      <c r="G116" s="1" t="str">
        <f aca="false">INDEX('List of Barcodes'!$C$2:$C$40,MATCH(E116,'List of Barcodes'!$A$2:$A$40,0))</f>
        <v>TAGCGAGT</v>
      </c>
      <c r="H116" s="1" t="str">
        <f aca="false">F116&amp;G116</f>
        <v>AGCTGCTATAGCGAGT</v>
      </c>
      <c r="I116" s="1" t="str">
        <f aca="false">IF(COUNTIF($H$2:$H$193,H116)&gt;1, "Duplicate","Unique")</f>
        <v>Unique</v>
      </c>
    </row>
    <row r="117" customFormat="false" ht="13.8" hidden="false" customHeight="false" outlineLevel="0" collapsed="false">
      <c r="A117" s="180" t="s">
        <v>700</v>
      </c>
      <c r="B117" s="163" t="s">
        <v>720</v>
      </c>
      <c r="C117" s="1" t="s">
        <v>440</v>
      </c>
      <c r="D117" s="126" t="s">
        <v>393</v>
      </c>
      <c r="E117" s="184" t="s">
        <v>325</v>
      </c>
      <c r="F117" s="1" t="str">
        <f aca="false">INDEX('List of Barcodes'!$C$2:$C$40,MATCH(D117,'List of Barcodes'!$A$2:$A$40,0))</f>
        <v>AGCTGCTA</v>
      </c>
      <c r="G117" s="1" t="str">
        <f aca="false">INDEX('List of Barcodes'!$C$2:$C$40,MATCH(E117,'List of Barcodes'!$A$2:$A$40,0))</f>
        <v>CTGCGTGT</v>
      </c>
      <c r="H117" s="1" t="str">
        <f aca="false">F117&amp;G117</f>
        <v>AGCTGCTACTGCGTGT</v>
      </c>
      <c r="I117" s="1" t="str">
        <f aca="false">IF(COUNTIF($H$2:$H$193,H117)&gt;1, "Duplicate","Unique")</f>
        <v>Unique</v>
      </c>
    </row>
    <row r="118" customFormat="false" ht="13.8" hidden="false" customHeight="false" outlineLevel="0" collapsed="false">
      <c r="A118" s="180" t="s">
        <v>700</v>
      </c>
      <c r="B118" s="163" t="s">
        <v>721</v>
      </c>
      <c r="C118" s="1" t="s">
        <v>452</v>
      </c>
      <c r="D118" s="126" t="s">
        <v>393</v>
      </c>
      <c r="E118" s="184" t="s">
        <v>338</v>
      </c>
      <c r="F118" s="1" t="str">
        <f aca="false">INDEX('List of Barcodes'!$C$2:$C$40,MATCH(D118,'List of Barcodes'!$A$2:$A$40,0))</f>
        <v>AGCTGCTA</v>
      </c>
      <c r="G118" s="1" t="str">
        <f aca="false">INDEX('List of Barcodes'!$C$2:$C$40,MATCH(E118,'List of Barcodes'!$A$2:$A$40,0))</f>
        <v>TCATCGAG</v>
      </c>
      <c r="H118" s="1" t="str">
        <f aca="false">F118&amp;G118</f>
        <v>AGCTGCTATCATCGAG</v>
      </c>
      <c r="I118" s="1" t="str">
        <f aca="false">IF(COUNTIF($H$2:$H$193,H118)&gt;1, "Duplicate","Unique")</f>
        <v>Unique</v>
      </c>
    </row>
    <row r="119" customFormat="false" ht="13.8" hidden="false" customHeight="false" outlineLevel="0" collapsed="false">
      <c r="A119" s="180" t="s">
        <v>700</v>
      </c>
      <c r="B119" s="163" t="s">
        <v>722</v>
      </c>
      <c r="C119" s="1" t="s">
        <v>464</v>
      </c>
      <c r="D119" s="126" t="s">
        <v>393</v>
      </c>
      <c r="E119" s="184" t="s">
        <v>351</v>
      </c>
      <c r="F119" s="1" t="str">
        <f aca="false">INDEX('List of Barcodes'!$C$2:$C$40,MATCH(D119,'List of Barcodes'!$A$2:$A$40,0))</f>
        <v>AGCTGCTA</v>
      </c>
      <c r="G119" s="1" t="str">
        <f aca="false">INDEX('List of Barcodes'!$C$2:$C$40,MATCH(E119,'List of Barcodes'!$A$2:$A$40,0))</f>
        <v>CGTGAGTG</v>
      </c>
      <c r="H119" s="1" t="str">
        <f aca="false">F119&amp;G119</f>
        <v>AGCTGCTACGTGAGTG</v>
      </c>
      <c r="I119" s="1" t="str">
        <f aca="false">IF(COUNTIF($H$2:$H$193,H119)&gt;1, "Duplicate","Unique")</f>
        <v>Unique</v>
      </c>
    </row>
    <row r="120" customFormat="false" ht="13.8" hidden="false" customHeight="false" outlineLevel="0" collapsed="false">
      <c r="A120" s="180" t="s">
        <v>700</v>
      </c>
      <c r="B120" s="163" t="s">
        <v>723</v>
      </c>
      <c r="C120" s="1" t="s">
        <v>476</v>
      </c>
      <c r="D120" s="126" t="s">
        <v>393</v>
      </c>
      <c r="E120" s="184" t="s">
        <v>364</v>
      </c>
      <c r="F120" s="1" t="str">
        <f aca="false">INDEX('List of Barcodes'!$C$2:$C$40,MATCH(D120,'List of Barcodes'!$A$2:$A$40,0))</f>
        <v>AGCTGCTA</v>
      </c>
      <c r="G120" s="1" t="str">
        <f aca="false">INDEX('List of Barcodes'!$C$2:$C$40,MATCH(E120,'List of Barcodes'!$A$2:$A$40,0))</f>
        <v>GGATATCT</v>
      </c>
      <c r="H120" s="1" t="str">
        <f aca="false">F120&amp;G120</f>
        <v>AGCTGCTAGGATATCT</v>
      </c>
      <c r="I120" s="1" t="str">
        <f aca="false">IF(COUNTIF($H$2:$H$193,H120)&gt;1, "Duplicate","Unique")</f>
        <v>Unique</v>
      </c>
    </row>
    <row r="121" customFormat="false" ht="13.8" hidden="false" customHeight="false" outlineLevel="0" collapsed="false">
      <c r="A121" s="180" t="s">
        <v>700</v>
      </c>
      <c r="B121" s="163" t="s">
        <v>724</v>
      </c>
      <c r="C121" s="1" t="s">
        <v>488</v>
      </c>
      <c r="D121" s="126" t="s">
        <v>393</v>
      </c>
      <c r="E121" s="184" t="s">
        <v>377</v>
      </c>
      <c r="F121" s="1" t="str">
        <f aca="false">INDEX('List of Barcodes'!$C$2:$C$40,MATCH(D121,'List of Barcodes'!$A$2:$A$40,0))</f>
        <v>AGCTGCTA</v>
      </c>
      <c r="G121" s="1" t="str">
        <f aca="false">INDEX('List of Barcodes'!$C$2:$C$40,MATCH(E121,'List of Barcodes'!$A$2:$A$40,0))</f>
        <v>GACACCGT</v>
      </c>
      <c r="H121" s="1" t="str">
        <f aca="false">F121&amp;G121</f>
        <v>AGCTGCTAGACACCGT</v>
      </c>
      <c r="I121" s="1" t="str">
        <f aca="false">IF(COUNTIF($H$2:$H$193,H121)&gt;1, "Duplicate","Unique")</f>
        <v>Unique</v>
      </c>
    </row>
    <row r="122" customFormat="false" ht="13.8" hidden="false" customHeight="false" outlineLevel="0" collapsed="false">
      <c r="A122" s="180" t="s">
        <v>700</v>
      </c>
      <c r="B122" s="163" t="s">
        <v>725</v>
      </c>
      <c r="C122" s="1" t="s">
        <v>406</v>
      </c>
      <c r="D122" s="126" t="s">
        <v>394</v>
      </c>
      <c r="E122" s="184" t="s">
        <v>286</v>
      </c>
      <c r="F122" s="1" t="str">
        <f aca="false">INDEX('List of Barcodes'!$C$2:$C$40,MATCH(D122,'List of Barcodes'!$A$2:$A$40,0))</f>
        <v>CATAGAGA</v>
      </c>
      <c r="G122" s="1" t="str">
        <f aca="false">INDEX('List of Barcodes'!$C$2:$C$40,MATCH(E122,'List of Barcodes'!$A$2:$A$40,0))</f>
        <v>ATCGTACG</v>
      </c>
      <c r="H122" s="1" t="str">
        <f aca="false">F122&amp;G122</f>
        <v>CATAGAGAATCGTACG</v>
      </c>
      <c r="I122" s="1" t="str">
        <f aca="false">IF(COUNTIF($H$2:$H$193,H122)&gt;1, "Duplicate","Unique")</f>
        <v>Unique</v>
      </c>
    </row>
    <row r="123" customFormat="false" ht="13.8" hidden="false" customHeight="false" outlineLevel="0" collapsed="false">
      <c r="A123" s="180" t="s">
        <v>700</v>
      </c>
      <c r="B123" s="163" t="s">
        <v>726</v>
      </c>
      <c r="C123" s="1" t="s">
        <v>418</v>
      </c>
      <c r="D123" s="126" t="s">
        <v>394</v>
      </c>
      <c r="E123" s="184" t="s">
        <v>299</v>
      </c>
      <c r="F123" s="1" t="str">
        <f aca="false">INDEX('List of Barcodes'!$C$2:$C$40,MATCH(D123,'List of Barcodes'!$A$2:$A$40,0))</f>
        <v>CATAGAGA</v>
      </c>
      <c r="G123" s="1" t="str">
        <f aca="false">INDEX('List of Barcodes'!$C$2:$C$40,MATCH(E123,'List of Barcodes'!$A$2:$A$40,0))</f>
        <v>ACTATCTG</v>
      </c>
      <c r="H123" s="1" t="str">
        <f aca="false">F123&amp;G123</f>
        <v>CATAGAGAACTATCTG</v>
      </c>
      <c r="I123" s="1" t="str">
        <f aca="false">IF(COUNTIF($H$2:$H$193,H123)&gt;1, "Duplicate","Unique")</f>
        <v>Unique</v>
      </c>
    </row>
    <row r="124" customFormat="false" ht="13.8" hidden="false" customHeight="false" outlineLevel="0" collapsed="false">
      <c r="A124" s="180" t="s">
        <v>700</v>
      </c>
      <c r="B124" s="163" t="s">
        <v>727</v>
      </c>
      <c r="C124" s="1" t="s">
        <v>430</v>
      </c>
      <c r="D124" s="126" t="s">
        <v>394</v>
      </c>
      <c r="E124" s="184" t="s">
        <v>312</v>
      </c>
      <c r="F124" s="1" t="str">
        <f aca="false">INDEX('List of Barcodes'!$C$2:$C$40,MATCH(D124,'List of Barcodes'!$A$2:$A$40,0))</f>
        <v>CATAGAGA</v>
      </c>
      <c r="G124" s="1" t="str">
        <f aca="false">INDEX('List of Barcodes'!$C$2:$C$40,MATCH(E124,'List of Barcodes'!$A$2:$A$40,0))</f>
        <v>TAGCGAGT</v>
      </c>
      <c r="H124" s="1" t="str">
        <f aca="false">F124&amp;G124</f>
        <v>CATAGAGATAGCGAGT</v>
      </c>
      <c r="I124" s="1" t="str">
        <f aca="false">IF(COUNTIF($H$2:$H$193,H124)&gt;1, "Duplicate","Unique")</f>
        <v>Unique</v>
      </c>
    </row>
    <row r="125" customFormat="false" ht="13.8" hidden="false" customHeight="false" outlineLevel="0" collapsed="false">
      <c r="A125" s="180" t="s">
        <v>700</v>
      </c>
      <c r="B125" s="163" t="s">
        <v>728</v>
      </c>
      <c r="C125" s="1" t="s">
        <v>441</v>
      </c>
      <c r="D125" s="126" t="s">
        <v>394</v>
      </c>
      <c r="E125" s="184" t="s">
        <v>325</v>
      </c>
      <c r="F125" s="1" t="str">
        <f aca="false">INDEX('List of Barcodes'!$C$2:$C$40,MATCH(D125,'List of Barcodes'!$A$2:$A$40,0))</f>
        <v>CATAGAGA</v>
      </c>
      <c r="G125" s="1" t="str">
        <f aca="false">INDEX('List of Barcodes'!$C$2:$C$40,MATCH(E125,'List of Barcodes'!$A$2:$A$40,0))</f>
        <v>CTGCGTGT</v>
      </c>
      <c r="H125" s="1" t="str">
        <f aca="false">F125&amp;G125</f>
        <v>CATAGAGACTGCGTGT</v>
      </c>
      <c r="I125" s="1" t="str">
        <f aca="false">IF(COUNTIF($H$2:$H$193,H125)&gt;1, "Duplicate","Unique")</f>
        <v>Unique</v>
      </c>
    </row>
    <row r="126" customFormat="false" ht="13.8" hidden="false" customHeight="false" outlineLevel="0" collapsed="false">
      <c r="A126" s="180" t="s">
        <v>700</v>
      </c>
      <c r="B126" s="163" t="s">
        <v>729</v>
      </c>
      <c r="C126" s="1" t="s">
        <v>453</v>
      </c>
      <c r="D126" s="126" t="s">
        <v>394</v>
      </c>
      <c r="E126" s="184" t="s">
        <v>338</v>
      </c>
      <c r="F126" s="1" t="str">
        <f aca="false">INDEX('List of Barcodes'!$C$2:$C$40,MATCH(D126,'List of Barcodes'!$A$2:$A$40,0))</f>
        <v>CATAGAGA</v>
      </c>
      <c r="G126" s="1" t="str">
        <f aca="false">INDEX('List of Barcodes'!$C$2:$C$40,MATCH(E126,'List of Barcodes'!$A$2:$A$40,0))</f>
        <v>TCATCGAG</v>
      </c>
      <c r="H126" s="1" t="str">
        <f aca="false">F126&amp;G126</f>
        <v>CATAGAGATCATCGAG</v>
      </c>
      <c r="I126" s="1" t="str">
        <f aca="false">IF(COUNTIF($H$2:$H$193,H126)&gt;1, "Duplicate","Unique")</f>
        <v>Unique</v>
      </c>
    </row>
    <row r="127" customFormat="false" ht="13.8" hidden="false" customHeight="false" outlineLevel="0" collapsed="false">
      <c r="A127" s="180" t="s">
        <v>700</v>
      </c>
      <c r="B127" s="163" t="s">
        <v>730</v>
      </c>
      <c r="C127" s="1" t="s">
        <v>465</v>
      </c>
      <c r="D127" s="126" t="s">
        <v>394</v>
      </c>
      <c r="E127" s="184" t="s">
        <v>351</v>
      </c>
      <c r="F127" s="1" t="str">
        <f aca="false">INDEX('List of Barcodes'!$C$2:$C$40,MATCH(D127,'List of Barcodes'!$A$2:$A$40,0))</f>
        <v>CATAGAGA</v>
      </c>
      <c r="G127" s="1" t="str">
        <f aca="false">INDEX('List of Barcodes'!$C$2:$C$40,MATCH(E127,'List of Barcodes'!$A$2:$A$40,0))</f>
        <v>CGTGAGTG</v>
      </c>
      <c r="H127" s="1" t="str">
        <f aca="false">F127&amp;G127</f>
        <v>CATAGAGACGTGAGTG</v>
      </c>
      <c r="I127" s="1" t="str">
        <f aca="false">IF(COUNTIF($H$2:$H$193,H127)&gt;1, "Duplicate","Unique")</f>
        <v>Unique</v>
      </c>
    </row>
    <row r="128" customFormat="false" ht="13.8" hidden="false" customHeight="false" outlineLevel="0" collapsed="false">
      <c r="A128" s="180" t="s">
        <v>700</v>
      </c>
      <c r="B128" s="163" t="s">
        <v>731</v>
      </c>
      <c r="C128" s="1" t="s">
        <v>477</v>
      </c>
      <c r="D128" s="126" t="s">
        <v>394</v>
      </c>
      <c r="E128" s="184" t="s">
        <v>364</v>
      </c>
      <c r="F128" s="1" t="str">
        <f aca="false">INDEX('List of Barcodes'!$C$2:$C$40,MATCH(D128,'List of Barcodes'!$A$2:$A$40,0))</f>
        <v>CATAGAGA</v>
      </c>
      <c r="G128" s="1" t="str">
        <f aca="false">INDEX('List of Barcodes'!$C$2:$C$40,MATCH(E128,'List of Barcodes'!$A$2:$A$40,0))</f>
        <v>GGATATCT</v>
      </c>
      <c r="H128" s="1" t="str">
        <f aca="false">F128&amp;G128</f>
        <v>CATAGAGAGGATATCT</v>
      </c>
      <c r="I128" s="1" t="str">
        <f aca="false">IF(COUNTIF($H$2:$H$193,H128)&gt;1, "Duplicate","Unique")</f>
        <v>Unique</v>
      </c>
    </row>
    <row r="129" customFormat="false" ht="13.8" hidden="false" customHeight="false" outlineLevel="0" collapsed="false">
      <c r="A129" s="180" t="s">
        <v>700</v>
      </c>
      <c r="B129" s="163" t="s">
        <v>732</v>
      </c>
      <c r="C129" s="1" t="s">
        <v>489</v>
      </c>
      <c r="D129" s="126" t="s">
        <v>394</v>
      </c>
      <c r="E129" s="184" t="s">
        <v>377</v>
      </c>
      <c r="F129" s="1" t="str">
        <f aca="false">INDEX('List of Barcodes'!$C$2:$C$40,MATCH(D129,'List of Barcodes'!$A$2:$A$40,0))</f>
        <v>CATAGAGA</v>
      </c>
      <c r="G129" s="1" t="str">
        <f aca="false">INDEX('List of Barcodes'!$C$2:$C$40,MATCH(E129,'List of Barcodes'!$A$2:$A$40,0))</f>
        <v>GACACCGT</v>
      </c>
      <c r="H129" s="1" t="str">
        <f aca="false">F129&amp;G129</f>
        <v>CATAGAGAGACACCGT</v>
      </c>
      <c r="I129" s="1" t="str">
        <f aca="false">IF(COUNTIF($H$2:$H$193,H129)&gt;1, "Duplicate","Unique")</f>
        <v>Unique</v>
      </c>
    </row>
    <row r="130" customFormat="false" ht="13.8" hidden="false" customHeight="false" outlineLevel="0" collapsed="false">
      <c r="A130" s="180" t="s">
        <v>700</v>
      </c>
      <c r="B130" s="163" t="s">
        <v>733</v>
      </c>
      <c r="C130" s="1" t="s">
        <v>407</v>
      </c>
      <c r="D130" s="126" t="s">
        <v>395</v>
      </c>
      <c r="E130" s="184" t="s">
        <v>286</v>
      </c>
      <c r="F130" s="1" t="str">
        <f aca="false">INDEX('List of Barcodes'!$C$2:$C$40,MATCH(D130,'List of Barcodes'!$A$2:$A$40,0))</f>
        <v>CGTAGATC</v>
      </c>
      <c r="G130" s="1" t="str">
        <f aca="false">INDEX('List of Barcodes'!$C$2:$C$40,MATCH(E130,'List of Barcodes'!$A$2:$A$40,0))</f>
        <v>ATCGTACG</v>
      </c>
      <c r="H130" s="1" t="str">
        <f aca="false">F130&amp;G130</f>
        <v>CGTAGATCATCGTACG</v>
      </c>
      <c r="I130" s="1" t="str">
        <f aca="false">IF(COUNTIF($H$2:$H$193,H130)&gt;1, "Duplicate","Unique")</f>
        <v>Unique</v>
      </c>
    </row>
    <row r="131" customFormat="false" ht="13.8" hidden="false" customHeight="false" outlineLevel="0" collapsed="false">
      <c r="A131" s="180" t="s">
        <v>700</v>
      </c>
      <c r="B131" s="163" t="s">
        <v>734</v>
      </c>
      <c r="C131" s="1" t="s">
        <v>419</v>
      </c>
      <c r="D131" s="126" t="s">
        <v>395</v>
      </c>
      <c r="E131" s="184" t="s">
        <v>299</v>
      </c>
      <c r="F131" s="1" t="str">
        <f aca="false">INDEX('List of Barcodes'!$C$2:$C$40,MATCH(D131,'List of Barcodes'!$A$2:$A$40,0))</f>
        <v>CGTAGATC</v>
      </c>
      <c r="G131" s="1" t="str">
        <f aca="false">INDEX('List of Barcodes'!$C$2:$C$40,MATCH(E131,'List of Barcodes'!$A$2:$A$40,0))</f>
        <v>ACTATCTG</v>
      </c>
      <c r="H131" s="1" t="str">
        <f aca="false">F131&amp;G131</f>
        <v>CGTAGATCACTATCTG</v>
      </c>
      <c r="I131" s="1" t="str">
        <f aca="false">IF(COUNTIF($H$2:$H$193,H131)&gt;1, "Duplicate","Unique")</f>
        <v>Unique</v>
      </c>
    </row>
    <row r="132" customFormat="false" ht="13.8" hidden="false" customHeight="false" outlineLevel="0" collapsed="false">
      <c r="A132" s="180" t="s">
        <v>700</v>
      </c>
      <c r="B132" s="163" t="s">
        <v>735</v>
      </c>
      <c r="C132" s="1" t="s">
        <v>431</v>
      </c>
      <c r="D132" s="126" t="s">
        <v>395</v>
      </c>
      <c r="E132" s="184" t="s">
        <v>312</v>
      </c>
      <c r="F132" s="1" t="str">
        <f aca="false">INDEX('List of Barcodes'!$C$2:$C$40,MATCH(D132,'List of Barcodes'!$A$2:$A$40,0))</f>
        <v>CGTAGATC</v>
      </c>
      <c r="G132" s="1" t="str">
        <f aca="false">INDEX('List of Barcodes'!$C$2:$C$40,MATCH(E132,'List of Barcodes'!$A$2:$A$40,0))</f>
        <v>TAGCGAGT</v>
      </c>
      <c r="H132" s="1" t="str">
        <f aca="false">F132&amp;G132</f>
        <v>CGTAGATCTAGCGAGT</v>
      </c>
      <c r="I132" s="1" t="str">
        <f aca="false">IF(COUNTIF($H$2:$H$193,H132)&gt;1, "Duplicate","Unique")</f>
        <v>Unique</v>
      </c>
    </row>
    <row r="133" customFormat="false" ht="13.8" hidden="false" customHeight="false" outlineLevel="0" collapsed="false">
      <c r="A133" s="180" t="s">
        <v>700</v>
      </c>
      <c r="B133" s="163" t="s">
        <v>736</v>
      </c>
      <c r="C133" s="1" t="s">
        <v>442</v>
      </c>
      <c r="D133" s="126" t="s">
        <v>395</v>
      </c>
      <c r="E133" s="184" t="s">
        <v>325</v>
      </c>
      <c r="F133" s="1" t="str">
        <f aca="false">INDEX('List of Barcodes'!$C$2:$C$40,MATCH(D133,'List of Barcodes'!$A$2:$A$40,0))</f>
        <v>CGTAGATC</v>
      </c>
      <c r="G133" s="1" t="str">
        <f aca="false">INDEX('List of Barcodes'!$C$2:$C$40,MATCH(E133,'List of Barcodes'!$A$2:$A$40,0))</f>
        <v>CTGCGTGT</v>
      </c>
      <c r="H133" s="1" t="str">
        <f aca="false">F133&amp;G133</f>
        <v>CGTAGATCCTGCGTGT</v>
      </c>
      <c r="I133" s="1" t="str">
        <f aca="false">IF(COUNTIF($H$2:$H$193,H133)&gt;1, "Duplicate","Unique")</f>
        <v>Unique</v>
      </c>
    </row>
    <row r="134" customFormat="false" ht="13.8" hidden="false" customHeight="false" outlineLevel="0" collapsed="false">
      <c r="A134" s="180" t="s">
        <v>700</v>
      </c>
      <c r="B134" s="163" t="s">
        <v>737</v>
      </c>
      <c r="C134" s="1" t="s">
        <v>454</v>
      </c>
      <c r="D134" s="126" t="s">
        <v>395</v>
      </c>
      <c r="E134" s="184" t="s">
        <v>338</v>
      </c>
      <c r="F134" s="1" t="str">
        <f aca="false">INDEX('List of Barcodes'!$C$2:$C$40,MATCH(D134,'List of Barcodes'!$A$2:$A$40,0))</f>
        <v>CGTAGATC</v>
      </c>
      <c r="G134" s="1" t="str">
        <f aca="false">INDEX('List of Barcodes'!$C$2:$C$40,MATCH(E134,'List of Barcodes'!$A$2:$A$40,0))</f>
        <v>TCATCGAG</v>
      </c>
      <c r="H134" s="1" t="str">
        <f aca="false">F134&amp;G134</f>
        <v>CGTAGATCTCATCGAG</v>
      </c>
      <c r="I134" s="1" t="str">
        <f aca="false">IF(COUNTIF($H$2:$H$193,H134)&gt;1, "Duplicate","Unique")</f>
        <v>Unique</v>
      </c>
    </row>
    <row r="135" customFormat="false" ht="13.8" hidden="false" customHeight="false" outlineLevel="0" collapsed="false">
      <c r="A135" s="180" t="s">
        <v>700</v>
      </c>
      <c r="B135" s="163" t="s">
        <v>738</v>
      </c>
      <c r="C135" s="1" t="s">
        <v>466</v>
      </c>
      <c r="D135" s="126" t="s">
        <v>395</v>
      </c>
      <c r="E135" s="184" t="s">
        <v>351</v>
      </c>
      <c r="F135" s="1" t="str">
        <f aca="false">INDEX('List of Barcodes'!$C$2:$C$40,MATCH(D135,'List of Barcodes'!$A$2:$A$40,0))</f>
        <v>CGTAGATC</v>
      </c>
      <c r="G135" s="1" t="str">
        <f aca="false">INDEX('List of Barcodes'!$C$2:$C$40,MATCH(E135,'List of Barcodes'!$A$2:$A$40,0))</f>
        <v>CGTGAGTG</v>
      </c>
      <c r="H135" s="1" t="str">
        <f aca="false">F135&amp;G135</f>
        <v>CGTAGATCCGTGAGTG</v>
      </c>
      <c r="I135" s="1" t="str">
        <f aca="false">IF(COUNTIF($H$2:$H$193,H135)&gt;1, "Duplicate","Unique")</f>
        <v>Unique</v>
      </c>
    </row>
    <row r="136" customFormat="false" ht="13.8" hidden="false" customHeight="false" outlineLevel="0" collapsed="false">
      <c r="A136" s="180" t="s">
        <v>700</v>
      </c>
      <c r="B136" s="163" t="s">
        <v>739</v>
      </c>
      <c r="C136" s="1" t="s">
        <v>478</v>
      </c>
      <c r="D136" s="126" t="s">
        <v>395</v>
      </c>
      <c r="E136" s="184" t="s">
        <v>364</v>
      </c>
      <c r="F136" s="1" t="str">
        <f aca="false">INDEX('List of Barcodes'!$C$2:$C$40,MATCH(D136,'List of Barcodes'!$A$2:$A$40,0))</f>
        <v>CGTAGATC</v>
      </c>
      <c r="G136" s="1" t="str">
        <f aca="false">INDEX('List of Barcodes'!$C$2:$C$40,MATCH(E136,'List of Barcodes'!$A$2:$A$40,0))</f>
        <v>GGATATCT</v>
      </c>
      <c r="H136" s="1" t="str">
        <f aca="false">F136&amp;G136</f>
        <v>CGTAGATCGGATATCT</v>
      </c>
      <c r="I136" s="1" t="str">
        <f aca="false">IF(COUNTIF($H$2:$H$193,H136)&gt;1, "Duplicate","Unique")</f>
        <v>Unique</v>
      </c>
    </row>
    <row r="137" customFormat="false" ht="13.8" hidden="false" customHeight="false" outlineLevel="0" collapsed="false">
      <c r="A137" s="180" t="s">
        <v>700</v>
      </c>
      <c r="B137" s="163" t="s">
        <v>740</v>
      </c>
      <c r="C137" s="1" t="s">
        <v>490</v>
      </c>
      <c r="D137" s="126" t="s">
        <v>395</v>
      </c>
      <c r="E137" s="184" t="s">
        <v>377</v>
      </c>
      <c r="F137" s="1" t="str">
        <f aca="false">INDEX('List of Barcodes'!$C$2:$C$40,MATCH(D137,'List of Barcodes'!$A$2:$A$40,0))</f>
        <v>CGTAGATC</v>
      </c>
      <c r="G137" s="1" t="str">
        <f aca="false">INDEX('List of Barcodes'!$C$2:$C$40,MATCH(E137,'List of Barcodes'!$A$2:$A$40,0))</f>
        <v>GACACCGT</v>
      </c>
      <c r="H137" s="1" t="str">
        <f aca="false">F137&amp;G137</f>
        <v>CGTAGATCGACACCGT</v>
      </c>
      <c r="I137" s="1" t="str">
        <f aca="false">IF(COUNTIF($H$2:$H$193,H137)&gt;1, "Duplicate","Unique")</f>
        <v>Unique</v>
      </c>
    </row>
    <row r="138" customFormat="false" ht="13.8" hidden="false" customHeight="false" outlineLevel="0" collapsed="false">
      <c r="A138" s="180" t="s">
        <v>700</v>
      </c>
      <c r="B138" s="163" t="s">
        <v>741</v>
      </c>
      <c r="C138" s="1" t="s">
        <v>408</v>
      </c>
      <c r="D138" s="126" t="s">
        <v>396</v>
      </c>
      <c r="E138" s="184" t="s">
        <v>286</v>
      </c>
      <c r="F138" s="1" t="str">
        <f aca="false">INDEX('List of Barcodes'!$C$2:$C$40,MATCH(D138,'List of Barcodes'!$A$2:$A$40,0))</f>
        <v>CTCGTTAC</v>
      </c>
      <c r="G138" s="1" t="str">
        <f aca="false">INDEX('List of Barcodes'!$C$2:$C$40,MATCH(E138,'List of Barcodes'!$A$2:$A$40,0))</f>
        <v>ATCGTACG</v>
      </c>
      <c r="H138" s="1" t="str">
        <f aca="false">F138&amp;G138</f>
        <v>CTCGTTACATCGTACG</v>
      </c>
      <c r="I138" s="1" t="str">
        <f aca="false">IF(COUNTIF($H$2:$H$193,H138)&gt;1, "Duplicate","Unique")</f>
        <v>Unique</v>
      </c>
    </row>
    <row r="139" customFormat="false" ht="13.8" hidden="false" customHeight="false" outlineLevel="0" collapsed="false">
      <c r="A139" s="180" t="s">
        <v>700</v>
      </c>
      <c r="B139" s="163" t="s">
        <v>742</v>
      </c>
      <c r="C139" s="1" t="s">
        <v>420</v>
      </c>
      <c r="D139" s="126" t="s">
        <v>396</v>
      </c>
      <c r="E139" s="184" t="s">
        <v>299</v>
      </c>
      <c r="F139" s="1" t="str">
        <f aca="false">INDEX('List of Barcodes'!$C$2:$C$40,MATCH(D139,'List of Barcodes'!$A$2:$A$40,0))</f>
        <v>CTCGTTAC</v>
      </c>
      <c r="G139" s="1" t="str">
        <f aca="false">INDEX('List of Barcodes'!$C$2:$C$40,MATCH(E139,'List of Barcodes'!$A$2:$A$40,0))</f>
        <v>ACTATCTG</v>
      </c>
      <c r="H139" s="1" t="str">
        <f aca="false">F139&amp;G139</f>
        <v>CTCGTTACACTATCTG</v>
      </c>
      <c r="I139" s="1" t="str">
        <f aca="false">IF(COUNTIF($H$2:$H$193,H139)&gt;1, "Duplicate","Unique")</f>
        <v>Unique</v>
      </c>
    </row>
    <row r="140" customFormat="false" ht="13.8" hidden="false" customHeight="false" outlineLevel="0" collapsed="false">
      <c r="A140" s="180" t="s">
        <v>700</v>
      </c>
      <c r="B140" s="163" t="s">
        <v>743</v>
      </c>
      <c r="C140" s="1" t="s">
        <v>432</v>
      </c>
      <c r="D140" s="126" t="s">
        <v>396</v>
      </c>
      <c r="E140" s="184" t="s">
        <v>312</v>
      </c>
      <c r="F140" s="1" t="str">
        <f aca="false">INDEX('List of Barcodes'!$C$2:$C$40,MATCH(D140,'List of Barcodes'!$A$2:$A$40,0))</f>
        <v>CTCGTTAC</v>
      </c>
      <c r="G140" s="1" t="str">
        <f aca="false">INDEX('List of Barcodes'!$C$2:$C$40,MATCH(E140,'List of Barcodes'!$A$2:$A$40,0))</f>
        <v>TAGCGAGT</v>
      </c>
      <c r="H140" s="1" t="str">
        <f aca="false">F140&amp;G140</f>
        <v>CTCGTTACTAGCGAGT</v>
      </c>
      <c r="I140" s="1" t="str">
        <f aca="false">IF(COUNTIF($H$2:$H$193,H140)&gt;1, "Duplicate","Unique")</f>
        <v>Unique</v>
      </c>
    </row>
    <row r="141" customFormat="false" ht="13.8" hidden="false" customHeight="false" outlineLevel="0" collapsed="false">
      <c r="A141" s="180" t="s">
        <v>700</v>
      </c>
      <c r="B141" s="163" t="s">
        <v>744</v>
      </c>
      <c r="C141" s="1" t="s">
        <v>443</v>
      </c>
      <c r="D141" s="126" t="s">
        <v>396</v>
      </c>
      <c r="E141" s="184" t="s">
        <v>325</v>
      </c>
      <c r="F141" s="1" t="str">
        <f aca="false">INDEX('List of Barcodes'!$C$2:$C$40,MATCH(D141,'List of Barcodes'!$A$2:$A$40,0))</f>
        <v>CTCGTTAC</v>
      </c>
      <c r="G141" s="1" t="str">
        <f aca="false">INDEX('List of Barcodes'!$C$2:$C$40,MATCH(E141,'List of Barcodes'!$A$2:$A$40,0))</f>
        <v>CTGCGTGT</v>
      </c>
      <c r="H141" s="1" t="str">
        <f aca="false">F141&amp;G141</f>
        <v>CTCGTTACCTGCGTGT</v>
      </c>
      <c r="I141" s="1" t="str">
        <f aca="false">IF(COUNTIF($H$2:$H$193,H141)&gt;1, "Duplicate","Unique")</f>
        <v>Unique</v>
      </c>
    </row>
    <row r="142" customFormat="false" ht="13.8" hidden="false" customHeight="false" outlineLevel="0" collapsed="false">
      <c r="A142" s="180" t="s">
        <v>700</v>
      </c>
      <c r="B142" s="163" t="s">
        <v>745</v>
      </c>
      <c r="C142" s="1" t="s">
        <v>455</v>
      </c>
      <c r="D142" s="126" t="s">
        <v>396</v>
      </c>
      <c r="E142" s="184" t="s">
        <v>338</v>
      </c>
      <c r="F142" s="1" t="str">
        <f aca="false">INDEX('List of Barcodes'!$C$2:$C$40,MATCH(D142,'List of Barcodes'!$A$2:$A$40,0))</f>
        <v>CTCGTTAC</v>
      </c>
      <c r="G142" s="1" t="str">
        <f aca="false">INDEX('List of Barcodes'!$C$2:$C$40,MATCH(E142,'List of Barcodes'!$A$2:$A$40,0))</f>
        <v>TCATCGAG</v>
      </c>
      <c r="H142" s="1" t="str">
        <f aca="false">F142&amp;G142</f>
        <v>CTCGTTACTCATCGAG</v>
      </c>
      <c r="I142" s="1" t="str">
        <f aca="false">IF(COUNTIF($H$2:$H$193,H142)&gt;1, "Duplicate","Unique")</f>
        <v>Unique</v>
      </c>
    </row>
    <row r="143" customFormat="false" ht="13.8" hidden="false" customHeight="false" outlineLevel="0" collapsed="false">
      <c r="A143" s="180" t="s">
        <v>700</v>
      </c>
      <c r="B143" s="163" t="s">
        <v>746</v>
      </c>
      <c r="C143" s="1" t="s">
        <v>467</v>
      </c>
      <c r="D143" s="126" t="s">
        <v>396</v>
      </c>
      <c r="E143" s="184" t="s">
        <v>351</v>
      </c>
      <c r="F143" s="1" t="str">
        <f aca="false">INDEX('List of Barcodes'!$C$2:$C$40,MATCH(D143,'List of Barcodes'!$A$2:$A$40,0))</f>
        <v>CTCGTTAC</v>
      </c>
      <c r="G143" s="1" t="str">
        <f aca="false">INDEX('List of Barcodes'!$C$2:$C$40,MATCH(E143,'List of Barcodes'!$A$2:$A$40,0))</f>
        <v>CGTGAGTG</v>
      </c>
      <c r="H143" s="1" t="str">
        <f aca="false">F143&amp;G143</f>
        <v>CTCGTTACCGTGAGTG</v>
      </c>
      <c r="I143" s="1" t="str">
        <f aca="false">IF(COUNTIF($H$2:$H$193,H143)&gt;1, "Duplicate","Unique")</f>
        <v>Unique</v>
      </c>
    </row>
    <row r="144" customFormat="false" ht="13.8" hidden="false" customHeight="false" outlineLevel="0" collapsed="false">
      <c r="A144" s="180" t="s">
        <v>700</v>
      </c>
      <c r="B144" s="163" t="s">
        <v>747</v>
      </c>
      <c r="C144" s="1" t="s">
        <v>479</v>
      </c>
      <c r="D144" s="126" t="s">
        <v>396</v>
      </c>
      <c r="E144" s="184" t="s">
        <v>364</v>
      </c>
      <c r="F144" s="1" t="str">
        <f aca="false">INDEX('List of Barcodes'!$C$2:$C$40,MATCH(D144,'List of Barcodes'!$A$2:$A$40,0))</f>
        <v>CTCGTTAC</v>
      </c>
      <c r="G144" s="1" t="str">
        <f aca="false">INDEX('List of Barcodes'!$C$2:$C$40,MATCH(E144,'List of Barcodes'!$A$2:$A$40,0))</f>
        <v>GGATATCT</v>
      </c>
      <c r="H144" s="1" t="str">
        <f aca="false">F144&amp;G144</f>
        <v>CTCGTTACGGATATCT</v>
      </c>
      <c r="I144" s="1" t="str">
        <f aca="false">IF(COUNTIF($H$2:$H$193,H144)&gt;1, "Duplicate","Unique")</f>
        <v>Unique</v>
      </c>
    </row>
    <row r="145" customFormat="false" ht="13.8" hidden="false" customHeight="false" outlineLevel="0" collapsed="false">
      <c r="A145" s="180" t="s">
        <v>700</v>
      </c>
      <c r="B145" s="163" t="s">
        <v>748</v>
      </c>
      <c r="C145" s="1" t="s">
        <v>491</v>
      </c>
      <c r="D145" s="126" t="s">
        <v>396</v>
      </c>
      <c r="E145" s="184" t="s">
        <v>377</v>
      </c>
      <c r="F145" s="1" t="str">
        <f aca="false">INDEX('List of Barcodes'!$C$2:$C$40,MATCH(D145,'List of Barcodes'!$A$2:$A$40,0))</f>
        <v>CTCGTTAC</v>
      </c>
      <c r="G145" s="1" t="str">
        <f aca="false">INDEX('List of Barcodes'!$C$2:$C$40,MATCH(E145,'List of Barcodes'!$A$2:$A$40,0))</f>
        <v>GACACCGT</v>
      </c>
      <c r="H145" s="1" t="str">
        <f aca="false">F145&amp;G145</f>
        <v>CTCGTTACGACACCGT</v>
      </c>
      <c r="I145" s="1" t="str">
        <f aca="false">IF(COUNTIF($H$2:$H$193,H145)&gt;1, "Duplicate","Unique")</f>
        <v>Unique</v>
      </c>
    </row>
    <row r="146" customFormat="false" ht="13.8" hidden="false" customHeight="false" outlineLevel="0" collapsed="false">
      <c r="A146" s="180" t="s">
        <v>700</v>
      </c>
      <c r="B146" s="163" t="s">
        <v>749</v>
      </c>
      <c r="C146" s="1" t="s">
        <v>409</v>
      </c>
      <c r="D146" s="126" t="s">
        <v>397</v>
      </c>
      <c r="E146" s="184" t="s">
        <v>286</v>
      </c>
      <c r="F146" s="1" t="str">
        <f aca="false">INDEX('List of Barcodes'!$C$2:$C$40,MATCH(D146,'List of Barcodes'!$A$2:$A$40,0))</f>
        <v>GCGCACGT</v>
      </c>
      <c r="G146" s="1" t="str">
        <f aca="false">INDEX('List of Barcodes'!$C$2:$C$40,MATCH(E146,'List of Barcodes'!$A$2:$A$40,0))</f>
        <v>ATCGTACG</v>
      </c>
      <c r="H146" s="1" t="str">
        <f aca="false">F146&amp;G146</f>
        <v>GCGCACGTATCGTACG</v>
      </c>
      <c r="I146" s="1" t="str">
        <f aca="false">IF(COUNTIF($H$2:$H$193,H146)&gt;1, "Duplicate","Unique")</f>
        <v>Unique</v>
      </c>
    </row>
    <row r="147" customFormat="false" ht="13.8" hidden="false" customHeight="false" outlineLevel="0" collapsed="false">
      <c r="A147" s="180" t="s">
        <v>700</v>
      </c>
      <c r="B147" s="163" t="s">
        <v>750</v>
      </c>
      <c r="C147" s="1" t="s">
        <v>421</v>
      </c>
      <c r="D147" s="126" t="s">
        <v>397</v>
      </c>
      <c r="E147" s="184" t="s">
        <v>299</v>
      </c>
      <c r="F147" s="1" t="str">
        <f aca="false">INDEX('List of Barcodes'!$C$2:$C$40,MATCH(D147,'List of Barcodes'!$A$2:$A$40,0))</f>
        <v>GCGCACGT</v>
      </c>
      <c r="G147" s="1" t="str">
        <f aca="false">INDEX('List of Barcodes'!$C$2:$C$40,MATCH(E147,'List of Barcodes'!$A$2:$A$40,0))</f>
        <v>ACTATCTG</v>
      </c>
      <c r="H147" s="1" t="str">
        <f aca="false">F147&amp;G147</f>
        <v>GCGCACGTACTATCTG</v>
      </c>
      <c r="I147" s="1" t="str">
        <f aca="false">IF(COUNTIF($H$2:$H$193,H147)&gt;1, "Duplicate","Unique")</f>
        <v>Unique</v>
      </c>
    </row>
    <row r="148" customFormat="false" ht="13.8" hidden="false" customHeight="false" outlineLevel="0" collapsed="false">
      <c r="A148" s="180" t="s">
        <v>700</v>
      </c>
      <c r="B148" s="163" t="s">
        <v>751</v>
      </c>
      <c r="C148" s="1" t="s">
        <v>433</v>
      </c>
      <c r="D148" s="126" t="s">
        <v>397</v>
      </c>
      <c r="E148" s="184" t="s">
        <v>312</v>
      </c>
      <c r="F148" s="1" t="str">
        <f aca="false">INDEX('List of Barcodes'!$C$2:$C$40,MATCH(D148,'List of Barcodes'!$A$2:$A$40,0))</f>
        <v>GCGCACGT</v>
      </c>
      <c r="G148" s="1" t="str">
        <f aca="false">INDEX('List of Barcodes'!$C$2:$C$40,MATCH(E148,'List of Barcodes'!$A$2:$A$40,0))</f>
        <v>TAGCGAGT</v>
      </c>
      <c r="H148" s="1" t="str">
        <f aca="false">F148&amp;G148</f>
        <v>GCGCACGTTAGCGAGT</v>
      </c>
      <c r="I148" s="1" t="str">
        <f aca="false">IF(COUNTIF($H$2:$H$193,H148)&gt;1, "Duplicate","Unique")</f>
        <v>Unique</v>
      </c>
    </row>
    <row r="149" customFormat="false" ht="13.8" hidden="false" customHeight="false" outlineLevel="0" collapsed="false">
      <c r="A149" s="180" t="s">
        <v>700</v>
      </c>
      <c r="B149" s="163" t="s">
        <v>752</v>
      </c>
      <c r="C149" s="1" t="s">
        <v>444</v>
      </c>
      <c r="D149" s="126" t="s">
        <v>397</v>
      </c>
      <c r="E149" s="184" t="s">
        <v>325</v>
      </c>
      <c r="F149" s="1" t="str">
        <f aca="false">INDEX('List of Barcodes'!$C$2:$C$40,MATCH(D149,'List of Barcodes'!$A$2:$A$40,0))</f>
        <v>GCGCACGT</v>
      </c>
      <c r="G149" s="1" t="str">
        <f aca="false">INDEX('List of Barcodes'!$C$2:$C$40,MATCH(E149,'List of Barcodes'!$A$2:$A$40,0))</f>
        <v>CTGCGTGT</v>
      </c>
      <c r="H149" s="1" t="str">
        <f aca="false">F149&amp;G149</f>
        <v>GCGCACGTCTGCGTGT</v>
      </c>
      <c r="I149" s="1" t="str">
        <f aca="false">IF(COUNTIF($H$2:$H$193,H149)&gt;1, "Duplicate","Unique")</f>
        <v>Unique</v>
      </c>
    </row>
    <row r="150" customFormat="false" ht="13.8" hidden="false" customHeight="false" outlineLevel="0" collapsed="false">
      <c r="A150" s="180" t="s">
        <v>700</v>
      </c>
      <c r="B150" s="163" t="s">
        <v>753</v>
      </c>
      <c r="C150" s="1" t="s">
        <v>456</v>
      </c>
      <c r="D150" s="126" t="s">
        <v>397</v>
      </c>
      <c r="E150" s="184" t="s">
        <v>338</v>
      </c>
      <c r="F150" s="1" t="str">
        <f aca="false">INDEX('List of Barcodes'!$C$2:$C$40,MATCH(D150,'List of Barcodes'!$A$2:$A$40,0))</f>
        <v>GCGCACGT</v>
      </c>
      <c r="G150" s="1" t="str">
        <f aca="false">INDEX('List of Barcodes'!$C$2:$C$40,MATCH(E150,'List of Barcodes'!$A$2:$A$40,0))</f>
        <v>TCATCGAG</v>
      </c>
      <c r="H150" s="1" t="str">
        <f aca="false">F150&amp;G150</f>
        <v>GCGCACGTTCATCGAG</v>
      </c>
      <c r="I150" s="1" t="str">
        <f aca="false">IF(COUNTIF($H$2:$H$193,H150)&gt;1, "Duplicate","Unique")</f>
        <v>Unique</v>
      </c>
    </row>
    <row r="151" customFormat="false" ht="13.8" hidden="false" customHeight="false" outlineLevel="0" collapsed="false">
      <c r="A151" s="180" t="s">
        <v>700</v>
      </c>
      <c r="B151" s="163" t="s">
        <v>754</v>
      </c>
      <c r="C151" s="1" t="s">
        <v>468</v>
      </c>
      <c r="D151" s="126" t="s">
        <v>397</v>
      </c>
      <c r="E151" s="184" t="s">
        <v>351</v>
      </c>
      <c r="F151" s="1" t="str">
        <f aca="false">INDEX('List of Barcodes'!$C$2:$C$40,MATCH(D151,'List of Barcodes'!$A$2:$A$40,0))</f>
        <v>GCGCACGT</v>
      </c>
      <c r="G151" s="1" t="str">
        <f aca="false">INDEX('List of Barcodes'!$C$2:$C$40,MATCH(E151,'List of Barcodes'!$A$2:$A$40,0))</f>
        <v>CGTGAGTG</v>
      </c>
      <c r="H151" s="1" t="str">
        <f aca="false">F151&amp;G151</f>
        <v>GCGCACGTCGTGAGTG</v>
      </c>
      <c r="I151" s="1" t="str">
        <f aca="false">IF(COUNTIF($H$2:$H$193,H151)&gt;1, "Duplicate","Unique")</f>
        <v>Unique</v>
      </c>
    </row>
    <row r="152" customFormat="false" ht="13.8" hidden="false" customHeight="false" outlineLevel="0" collapsed="false">
      <c r="A152" s="180" t="s">
        <v>700</v>
      </c>
      <c r="B152" s="163" t="s">
        <v>755</v>
      </c>
      <c r="C152" s="1" t="s">
        <v>480</v>
      </c>
      <c r="D152" s="126" t="s">
        <v>397</v>
      </c>
      <c r="E152" s="184" t="s">
        <v>364</v>
      </c>
      <c r="F152" s="1" t="str">
        <f aca="false">INDEX('List of Barcodes'!$C$2:$C$40,MATCH(D152,'List of Barcodes'!$A$2:$A$40,0))</f>
        <v>GCGCACGT</v>
      </c>
      <c r="G152" s="1" t="str">
        <f aca="false">INDEX('List of Barcodes'!$C$2:$C$40,MATCH(E152,'List of Barcodes'!$A$2:$A$40,0))</f>
        <v>GGATATCT</v>
      </c>
      <c r="H152" s="1" t="str">
        <f aca="false">F152&amp;G152</f>
        <v>GCGCACGTGGATATCT</v>
      </c>
      <c r="I152" s="1" t="str">
        <f aca="false">IF(COUNTIF($H$2:$H$193,H152)&gt;1, "Duplicate","Unique")</f>
        <v>Unique</v>
      </c>
    </row>
    <row r="153" customFormat="false" ht="13.8" hidden="false" customHeight="false" outlineLevel="0" collapsed="false">
      <c r="A153" s="180" t="s">
        <v>700</v>
      </c>
      <c r="B153" s="163" t="s">
        <v>756</v>
      </c>
      <c r="C153" s="1" t="s">
        <v>492</v>
      </c>
      <c r="D153" s="126" t="s">
        <v>397</v>
      </c>
      <c r="E153" s="184" t="s">
        <v>377</v>
      </c>
      <c r="F153" s="1" t="str">
        <f aca="false">INDEX('List of Barcodes'!$C$2:$C$40,MATCH(D153,'List of Barcodes'!$A$2:$A$40,0))</f>
        <v>GCGCACGT</v>
      </c>
      <c r="G153" s="1" t="str">
        <f aca="false">INDEX('List of Barcodes'!$C$2:$C$40,MATCH(E153,'List of Barcodes'!$A$2:$A$40,0))</f>
        <v>GACACCGT</v>
      </c>
      <c r="H153" s="1" t="str">
        <f aca="false">F153&amp;G153</f>
        <v>GCGCACGTGACACCGT</v>
      </c>
      <c r="I153" s="1" t="str">
        <f aca="false">IF(COUNTIF($H$2:$H$193,H153)&gt;1, "Duplicate","Unique")</f>
        <v>Unique</v>
      </c>
    </row>
    <row r="154" customFormat="false" ht="13.8" hidden="false" customHeight="false" outlineLevel="0" collapsed="false">
      <c r="A154" s="180" t="s">
        <v>700</v>
      </c>
      <c r="B154" s="163" t="s">
        <v>757</v>
      </c>
      <c r="C154" s="1" t="s">
        <v>410</v>
      </c>
      <c r="D154" s="126" t="s">
        <v>398</v>
      </c>
      <c r="E154" s="184" t="s">
        <v>286</v>
      </c>
      <c r="F154" s="1" t="str">
        <f aca="false">INDEX('List of Barcodes'!$C$2:$C$40,MATCH(D154,'List of Barcodes'!$A$2:$A$40,0))</f>
        <v>GGTACTAT</v>
      </c>
      <c r="G154" s="1" t="str">
        <f aca="false">INDEX('List of Barcodes'!$C$2:$C$40,MATCH(E154,'List of Barcodes'!$A$2:$A$40,0))</f>
        <v>ATCGTACG</v>
      </c>
      <c r="H154" s="1" t="str">
        <f aca="false">F154&amp;G154</f>
        <v>GGTACTATATCGTACG</v>
      </c>
      <c r="I154" s="1" t="str">
        <f aca="false">IF(COUNTIF($H$2:$H$193,H154)&gt;1, "Duplicate","Unique")</f>
        <v>Unique</v>
      </c>
    </row>
    <row r="155" customFormat="false" ht="13.8" hidden="false" customHeight="false" outlineLevel="0" collapsed="false">
      <c r="A155" s="180" t="s">
        <v>700</v>
      </c>
      <c r="B155" s="163" t="s">
        <v>758</v>
      </c>
      <c r="C155" s="1" t="s">
        <v>422</v>
      </c>
      <c r="D155" s="126" t="s">
        <v>398</v>
      </c>
      <c r="E155" s="184" t="s">
        <v>299</v>
      </c>
      <c r="F155" s="1" t="str">
        <f aca="false">INDEX('List of Barcodes'!$C$2:$C$40,MATCH(D155,'List of Barcodes'!$A$2:$A$40,0))</f>
        <v>GGTACTAT</v>
      </c>
      <c r="G155" s="1" t="str">
        <f aca="false">INDEX('List of Barcodes'!$C$2:$C$40,MATCH(E155,'List of Barcodes'!$A$2:$A$40,0))</f>
        <v>ACTATCTG</v>
      </c>
      <c r="H155" s="1" t="str">
        <f aca="false">F155&amp;G155</f>
        <v>GGTACTATACTATCTG</v>
      </c>
      <c r="I155" s="1" t="str">
        <f aca="false">IF(COUNTIF($H$2:$H$193,H155)&gt;1, "Duplicate","Unique")</f>
        <v>Unique</v>
      </c>
    </row>
    <row r="156" customFormat="false" ht="13.8" hidden="false" customHeight="false" outlineLevel="0" collapsed="false">
      <c r="A156" s="180" t="s">
        <v>700</v>
      </c>
      <c r="B156" s="163" t="s">
        <v>759</v>
      </c>
      <c r="C156" s="1" t="s">
        <v>434</v>
      </c>
      <c r="D156" s="126" t="s">
        <v>398</v>
      </c>
      <c r="E156" s="184" t="s">
        <v>312</v>
      </c>
      <c r="F156" s="1" t="str">
        <f aca="false">INDEX('List of Barcodes'!$C$2:$C$40,MATCH(D156,'List of Barcodes'!$A$2:$A$40,0))</f>
        <v>GGTACTAT</v>
      </c>
      <c r="G156" s="1" t="str">
        <f aca="false">INDEX('List of Barcodes'!$C$2:$C$40,MATCH(E156,'List of Barcodes'!$A$2:$A$40,0))</f>
        <v>TAGCGAGT</v>
      </c>
      <c r="H156" s="1" t="str">
        <f aca="false">F156&amp;G156</f>
        <v>GGTACTATTAGCGAGT</v>
      </c>
      <c r="I156" s="1" t="str">
        <f aca="false">IF(COUNTIF($H$2:$H$193,H156)&gt;1, "Duplicate","Unique")</f>
        <v>Unique</v>
      </c>
    </row>
    <row r="157" customFormat="false" ht="13.8" hidden="false" customHeight="false" outlineLevel="0" collapsed="false">
      <c r="A157" s="180" t="s">
        <v>700</v>
      </c>
      <c r="B157" s="163" t="s">
        <v>760</v>
      </c>
      <c r="C157" s="1" t="s">
        <v>445</v>
      </c>
      <c r="D157" s="126" t="s">
        <v>398</v>
      </c>
      <c r="E157" s="184" t="s">
        <v>325</v>
      </c>
      <c r="F157" s="1" t="str">
        <f aca="false">INDEX('List of Barcodes'!$C$2:$C$40,MATCH(D157,'List of Barcodes'!$A$2:$A$40,0))</f>
        <v>GGTACTAT</v>
      </c>
      <c r="G157" s="1" t="str">
        <f aca="false">INDEX('List of Barcodes'!$C$2:$C$40,MATCH(E157,'List of Barcodes'!$A$2:$A$40,0))</f>
        <v>CTGCGTGT</v>
      </c>
      <c r="H157" s="1" t="str">
        <f aca="false">F157&amp;G157</f>
        <v>GGTACTATCTGCGTGT</v>
      </c>
      <c r="I157" s="1" t="str">
        <f aca="false">IF(COUNTIF($H$2:$H$193,H157)&gt;1, "Duplicate","Unique")</f>
        <v>Unique</v>
      </c>
    </row>
    <row r="158" customFormat="false" ht="13.8" hidden="false" customHeight="false" outlineLevel="0" collapsed="false">
      <c r="A158" s="180" t="s">
        <v>700</v>
      </c>
      <c r="B158" s="163" t="s">
        <v>761</v>
      </c>
      <c r="C158" s="1" t="s">
        <v>457</v>
      </c>
      <c r="D158" s="126" t="s">
        <v>398</v>
      </c>
      <c r="E158" s="184" t="s">
        <v>338</v>
      </c>
      <c r="F158" s="1" t="str">
        <f aca="false">INDEX('List of Barcodes'!$C$2:$C$40,MATCH(D158,'List of Barcodes'!$A$2:$A$40,0))</f>
        <v>GGTACTAT</v>
      </c>
      <c r="G158" s="1" t="str">
        <f aca="false">INDEX('List of Barcodes'!$C$2:$C$40,MATCH(E158,'List of Barcodes'!$A$2:$A$40,0))</f>
        <v>TCATCGAG</v>
      </c>
      <c r="H158" s="1" t="str">
        <f aca="false">F158&amp;G158</f>
        <v>GGTACTATTCATCGAG</v>
      </c>
      <c r="I158" s="1" t="str">
        <f aca="false">IF(COUNTIF($H$2:$H$193,H158)&gt;1, "Duplicate","Unique")</f>
        <v>Unique</v>
      </c>
    </row>
    <row r="159" customFormat="false" ht="13.8" hidden="false" customHeight="false" outlineLevel="0" collapsed="false">
      <c r="A159" s="180" t="s">
        <v>700</v>
      </c>
      <c r="B159" s="163" t="s">
        <v>762</v>
      </c>
      <c r="C159" s="1" t="s">
        <v>469</v>
      </c>
      <c r="D159" s="126" t="s">
        <v>398</v>
      </c>
      <c r="E159" s="184" t="s">
        <v>351</v>
      </c>
      <c r="F159" s="1" t="str">
        <f aca="false">INDEX('List of Barcodes'!$C$2:$C$40,MATCH(D159,'List of Barcodes'!$A$2:$A$40,0))</f>
        <v>GGTACTAT</v>
      </c>
      <c r="G159" s="1" t="str">
        <f aca="false">INDEX('List of Barcodes'!$C$2:$C$40,MATCH(E159,'List of Barcodes'!$A$2:$A$40,0))</f>
        <v>CGTGAGTG</v>
      </c>
      <c r="H159" s="1" t="str">
        <f aca="false">F159&amp;G159</f>
        <v>GGTACTATCGTGAGTG</v>
      </c>
      <c r="I159" s="1" t="str">
        <f aca="false">IF(COUNTIF($H$2:$H$193,H159)&gt;1, "Duplicate","Unique")</f>
        <v>Unique</v>
      </c>
    </row>
    <row r="160" customFormat="false" ht="13.8" hidden="false" customHeight="false" outlineLevel="0" collapsed="false">
      <c r="A160" s="180" t="s">
        <v>700</v>
      </c>
      <c r="B160" s="163" t="s">
        <v>763</v>
      </c>
      <c r="C160" s="1" t="s">
        <v>481</v>
      </c>
      <c r="D160" s="126" t="s">
        <v>398</v>
      </c>
      <c r="E160" s="184" t="s">
        <v>364</v>
      </c>
      <c r="F160" s="1" t="str">
        <f aca="false">INDEX('List of Barcodes'!$C$2:$C$40,MATCH(D160,'List of Barcodes'!$A$2:$A$40,0))</f>
        <v>GGTACTAT</v>
      </c>
      <c r="G160" s="1" t="str">
        <f aca="false">INDEX('List of Barcodes'!$C$2:$C$40,MATCH(E160,'List of Barcodes'!$A$2:$A$40,0))</f>
        <v>GGATATCT</v>
      </c>
      <c r="H160" s="1" t="str">
        <f aca="false">F160&amp;G160</f>
        <v>GGTACTATGGATATCT</v>
      </c>
      <c r="I160" s="1" t="str">
        <f aca="false">IF(COUNTIF($H$2:$H$193,H160)&gt;1, "Duplicate","Unique")</f>
        <v>Unique</v>
      </c>
    </row>
    <row r="161" customFormat="false" ht="13.8" hidden="false" customHeight="false" outlineLevel="0" collapsed="false">
      <c r="A161" s="180" t="s">
        <v>700</v>
      </c>
      <c r="B161" s="163" t="s">
        <v>764</v>
      </c>
      <c r="C161" s="1" t="s">
        <v>493</v>
      </c>
      <c r="D161" s="126" t="s">
        <v>398</v>
      </c>
      <c r="E161" s="184" t="s">
        <v>377</v>
      </c>
      <c r="F161" s="1" t="str">
        <f aca="false">INDEX('List of Barcodes'!$C$2:$C$40,MATCH(D161,'List of Barcodes'!$A$2:$A$40,0))</f>
        <v>GGTACTAT</v>
      </c>
      <c r="G161" s="1" t="str">
        <f aca="false">INDEX('List of Barcodes'!$C$2:$C$40,MATCH(E161,'List of Barcodes'!$A$2:$A$40,0))</f>
        <v>GACACCGT</v>
      </c>
      <c r="H161" s="1" t="str">
        <f aca="false">F161&amp;G161</f>
        <v>GGTACTATGACACCGT</v>
      </c>
      <c r="I161" s="1" t="str">
        <f aca="false">IF(COUNTIF($H$2:$H$193,H161)&gt;1, "Duplicate","Unique")</f>
        <v>Unique</v>
      </c>
    </row>
    <row r="162" customFormat="false" ht="13.8" hidden="false" customHeight="false" outlineLevel="0" collapsed="false">
      <c r="A162" s="180" t="s">
        <v>700</v>
      </c>
      <c r="B162" s="163" t="s">
        <v>765</v>
      </c>
      <c r="C162" s="1" t="s">
        <v>411</v>
      </c>
      <c r="D162" s="184" t="s">
        <v>399</v>
      </c>
      <c r="E162" s="184" t="s">
        <v>286</v>
      </c>
      <c r="F162" s="1" t="str">
        <f aca="false">INDEX('List of Barcodes'!$C$2:$C$40,MATCH(D162,'List of Barcodes'!$A$2:$A$40,0))</f>
        <v>GTCGTAGT</v>
      </c>
      <c r="G162" s="1" t="str">
        <f aca="false">INDEX('List of Barcodes'!$C$2:$C$40,MATCH(E162,'List of Barcodes'!$A$2:$A$40,0))</f>
        <v>ATCGTACG</v>
      </c>
      <c r="H162" s="1" t="str">
        <f aca="false">F162&amp;G162</f>
        <v>GTCGTAGTATCGTACG</v>
      </c>
      <c r="I162" s="1" t="str">
        <f aca="false">IF(COUNTIF($H$2:$H$193,H162)&gt;1, "Duplicate","Unique")</f>
        <v>Unique</v>
      </c>
    </row>
    <row r="163" customFormat="false" ht="13.8" hidden="false" customHeight="false" outlineLevel="0" collapsed="false">
      <c r="A163" s="180" t="s">
        <v>700</v>
      </c>
      <c r="B163" s="163" t="s">
        <v>766</v>
      </c>
      <c r="C163" s="1" t="s">
        <v>423</v>
      </c>
      <c r="D163" s="184" t="s">
        <v>399</v>
      </c>
      <c r="E163" s="184" t="s">
        <v>299</v>
      </c>
      <c r="F163" s="1" t="str">
        <f aca="false">INDEX('List of Barcodes'!$C$2:$C$40,MATCH(D163,'List of Barcodes'!$A$2:$A$40,0))</f>
        <v>GTCGTAGT</v>
      </c>
      <c r="G163" s="1" t="str">
        <f aca="false">INDEX('List of Barcodes'!$C$2:$C$40,MATCH(E163,'List of Barcodes'!$A$2:$A$40,0))</f>
        <v>ACTATCTG</v>
      </c>
      <c r="H163" s="1" t="str">
        <f aca="false">F163&amp;G163</f>
        <v>GTCGTAGTACTATCTG</v>
      </c>
      <c r="I163" s="1" t="str">
        <f aca="false">IF(COUNTIF($H$2:$H$193,H163)&gt;1, "Duplicate","Unique")</f>
        <v>Unique</v>
      </c>
    </row>
    <row r="164" customFormat="false" ht="13.8" hidden="false" customHeight="false" outlineLevel="0" collapsed="false">
      <c r="A164" s="180" t="s">
        <v>700</v>
      </c>
      <c r="B164" s="163" t="s">
        <v>767</v>
      </c>
      <c r="C164" s="1" t="s">
        <v>435</v>
      </c>
      <c r="D164" s="184" t="s">
        <v>399</v>
      </c>
      <c r="E164" s="184" t="s">
        <v>312</v>
      </c>
      <c r="F164" s="1" t="str">
        <f aca="false">INDEX('List of Barcodes'!$C$2:$C$40,MATCH(D164,'List of Barcodes'!$A$2:$A$40,0))</f>
        <v>GTCGTAGT</v>
      </c>
      <c r="G164" s="1" t="str">
        <f aca="false">INDEX('List of Barcodes'!$C$2:$C$40,MATCH(E164,'List of Barcodes'!$A$2:$A$40,0))</f>
        <v>TAGCGAGT</v>
      </c>
      <c r="H164" s="1" t="str">
        <f aca="false">F164&amp;G164</f>
        <v>GTCGTAGTTAGCGAGT</v>
      </c>
      <c r="I164" s="1" t="str">
        <f aca="false">IF(COUNTIF($H$2:$H$193,H164)&gt;1, "Duplicate","Unique")</f>
        <v>Unique</v>
      </c>
    </row>
    <row r="165" customFormat="false" ht="13.8" hidden="false" customHeight="false" outlineLevel="0" collapsed="false">
      <c r="A165" s="180" t="s">
        <v>700</v>
      </c>
      <c r="B165" s="163" t="s">
        <v>768</v>
      </c>
      <c r="C165" s="1" t="s">
        <v>446</v>
      </c>
      <c r="D165" s="184" t="s">
        <v>399</v>
      </c>
      <c r="E165" s="184" t="s">
        <v>325</v>
      </c>
      <c r="F165" s="1" t="str">
        <f aca="false">INDEX('List of Barcodes'!$C$2:$C$40,MATCH(D165,'List of Barcodes'!$A$2:$A$40,0))</f>
        <v>GTCGTAGT</v>
      </c>
      <c r="G165" s="1" t="str">
        <f aca="false">INDEX('List of Barcodes'!$C$2:$C$40,MATCH(E165,'List of Barcodes'!$A$2:$A$40,0))</f>
        <v>CTGCGTGT</v>
      </c>
      <c r="H165" s="1" t="str">
        <f aca="false">F165&amp;G165</f>
        <v>GTCGTAGTCTGCGTGT</v>
      </c>
      <c r="I165" s="1" t="str">
        <f aca="false">IF(COUNTIF($H$2:$H$193,H165)&gt;1, "Duplicate","Unique")</f>
        <v>Unique</v>
      </c>
    </row>
    <row r="166" customFormat="false" ht="13.8" hidden="false" customHeight="false" outlineLevel="0" collapsed="false">
      <c r="A166" s="180" t="s">
        <v>700</v>
      </c>
      <c r="B166" s="163" t="s">
        <v>769</v>
      </c>
      <c r="C166" s="1" t="s">
        <v>458</v>
      </c>
      <c r="D166" s="184" t="s">
        <v>399</v>
      </c>
      <c r="E166" s="184" t="s">
        <v>338</v>
      </c>
      <c r="F166" s="1" t="str">
        <f aca="false">INDEX('List of Barcodes'!$C$2:$C$40,MATCH(D166,'List of Barcodes'!$A$2:$A$40,0))</f>
        <v>GTCGTAGT</v>
      </c>
      <c r="G166" s="1" t="str">
        <f aca="false">INDEX('List of Barcodes'!$C$2:$C$40,MATCH(E166,'List of Barcodes'!$A$2:$A$40,0))</f>
        <v>TCATCGAG</v>
      </c>
      <c r="H166" s="1" t="str">
        <f aca="false">F166&amp;G166</f>
        <v>GTCGTAGTTCATCGAG</v>
      </c>
      <c r="I166" s="1" t="str">
        <f aca="false">IF(COUNTIF($H$2:$H$193,H166)&gt;1, "Duplicate","Unique")</f>
        <v>Unique</v>
      </c>
    </row>
    <row r="167" customFormat="false" ht="13.8" hidden="false" customHeight="false" outlineLevel="0" collapsed="false">
      <c r="A167" s="180" t="s">
        <v>700</v>
      </c>
      <c r="B167" s="163" t="s">
        <v>770</v>
      </c>
      <c r="C167" s="1" t="s">
        <v>470</v>
      </c>
      <c r="D167" s="184" t="s">
        <v>399</v>
      </c>
      <c r="E167" s="184" t="s">
        <v>351</v>
      </c>
      <c r="F167" s="1" t="str">
        <f aca="false">INDEX('List of Barcodes'!$C$2:$C$40,MATCH(D167,'List of Barcodes'!$A$2:$A$40,0))</f>
        <v>GTCGTAGT</v>
      </c>
      <c r="G167" s="1" t="str">
        <f aca="false">INDEX('List of Barcodes'!$C$2:$C$40,MATCH(E167,'List of Barcodes'!$A$2:$A$40,0))</f>
        <v>CGTGAGTG</v>
      </c>
      <c r="H167" s="1" t="str">
        <f aca="false">F167&amp;G167</f>
        <v>GTCGTAGTCGTGAGTG</v>
      </c>
      <c r="I167" s="1" t="str">
        <f aca="false">IF(COUNTIF($H$2:$H$193,H167)&gt;1, "Duplicate","Unique")</f>
        <v>Unique</v>
      </c>
    </row>
    <row r="168" customFormat="false" ht="13.8" hidden="false" customHeight="false" outlineLevel="0" collapsed="false">
      <c r="A168" s="180" t="s">
        <v>700</v>
      </c>
      <c r="B168" s="163" t="s">
        <v>771</v>
      </c>
      <c r="C168" s="1" t="s">
        <v>482</v>
      </c>
      <c r="D168" s="184" t="s">
        <v>399</v>
      </c>
      <c r="E168" s="184" t="s">
        <v>364</v>
      </c>
      <c r="F168" s="1" t="str">
        <f aca="false">INDEX('List of Barcodes'!$C$2:$C$40,MATCH(D168,'List of Barcodes'!$A$2:$A$40,0))</f>
        <v>GTCGTAGT</v>
      </c>
      <c r="G168" s="1" t="str">
        <f aca="false">INDEX('List of Barcodes'!$C$2:$C$40,MATCH(E168,'List of Barcodes'!$A$2:$A$40,0))</f>
        <v>GGATATCT</v>
      </c>
      <c r="H168" s="1" t="str">
        <f aca="false">F168&amp;G168</f>
        <v>GTCGTAGTGGATATCT</v>
      </c>
      <c r="I168" s="1" t="str">
        <f aca="false">IF(COUNTIF($H$2:$H$193,H168)&gt;1, "Duplicate","Unique")</f>
        <v>Unique</v>
      </c>
    </row>
    <row r="169" customFormat="false" ht="13.8" hidden="false" customHeight="false" outlineLevel="0" collapsed="false">
      <c r="A169" s="180" t="s">
        <v>700</v>
      </c>
      <c r="B169" s="163" t="s">
        <v>772</v>
      </c>
      <c r="C169" s="1" t="s">
        <v>494</v>
      </c>
      <c r="D169" s="184" t="s">
        <v>399</v>
      </c>
      <c r="E169" s="184" t="s">
        <v>377</v>
      </c>
      <c r="F169" s="1" t="str">
        <f aca="false">INDEX('List of Barcodes'!$C$2:$C$40,MATCH(D169,'List of Barcodes'!$A$2:$A$40,0))</f>
        <v>GTCGTAGT</v>
      </c>
      <c r="G169" s="1" t="str">
        <f aca="false">INDEX('List of Barcodes'!$C$2:$C$40,MATCH(E169,'List of Barcodes'!$A$2:$A$40,0))</f>
        <v>GACACCGT</v>
      </c>
      <c r="H169" s="1" t="str">
        <f aca="false">F169&amp;G169</f>
        <v>GTCGTAGTGACACCGT</v>
      </c>
      <c r="I169" s="1" t="str">
        <f aca="false">IF(COUNTIF($H$2:$H$193,H169)&gt;1, "Duplicate","Unique")</f>
        <v>Unique</v>
      </c>
    </row>
    <row r="170" customFormat="false" ht="13.8" hidden="false" customHeight="false" outlineLevel="0" collapsed="false">
      <c r="A170" s="180" t="s">
        <v>700</v>
      </c>
      <c r="B170" s="163" t="s">
        <v>773</v>
      </c>
      <c r="C170" s="1" t="s">
        <v>412</v>
      </c>
      <c r="D170" s="184" t="s">
        <v>400</v>
      </c>
      <c r="E170" s="184" t="s">
        <v>286</v>
      </c>
      <c r="F170" s="1" t="str">
        <f aca="false">INDEX('List of Barcodes'!$C$2:$C$40,MATCH(D170,'List of Barcodes'!$A$2:$A$40,0))</f>
        <v>TAGCAGAC</v>
      </c>
      <c r="G170" s="1" t="str">
        <f aca="false">INDEX('List of Barcodes'!$C$2:$C$40,MATCH(E170,'List of Barcodes'!$A$2:$A$40,0))</f>
        <v>ATCGTACG</v>
      </c>
      <c r="H170" s="1" t="str">
        <f aca="false">F170&amp;G170</f>
        <v>TAGCAGACATCGTACG</v>
      </c>
      <c r="I170" s="1" t="str">
        <f aca="false">IF(COUNTIF($H$2:$H$193,H170)&gt;1, "Duplicate","Unique")</f>
        <v>Unique</v>
      </c>
    </row>
    <row r="171" customFormat="false" ht="13.8" hidden="false" customHeight="false" outlineLevel="0" collapsed="false">
      <c r="A171" s="180" t="s">
        <v>700</v>
      </c>
      <c r="B171" s="163" t="s">
        <v>774</v>
      </c>
      <c r="C171" s="1" t="s">
        <v>424</v>
      </c>
      <c r="D171" s="184" t="s">
        <v>400</v>
      </c>
      <c r="E171" s="184" t="s">
        <v>299</v>
      </c>
      <c r="F171" s="1" t="str">
        <f aca="false">INDEX('List of Barcodes'!$C$2:$C$40,MATCH(D171,'List of Barcodes'!$A$2:$A$40,0))</f>
        <v>TAGCAGAC</v>
      </c>
      <c r="G171" s="1" t="str">
        <f aca="false">INDEX('List of Barcodes'!$C$2:$C$40,MATCH(E171,'List of Barcodes'!$A$2:$A$40,0))</f>
        <v>ACTATCTG</v>
      </c>
      <c r="H171" s="1" t="str">
        <f aca="false">F171&amp;G171</f>
        <v>TAGCAGACACTATCTG</v>
      </c>
      <c r="I171" s="1" t="str">
        <f aca="false">IF(COUNTIF($H$2:$H$193,H171)&gt;1, "Duplicate","Unique")</f>
        <v>Unique</v>
      </c>
    </row>
    <row r="172" customFormat="false" ht="13.8" hidden="false" customHeight="false" outlineLevel="0" collapsed="false">
      <c r="A172" s="180" t="s">
        <v>700</v>
      </c>
      <c r="B172" s="163" t="s">
        <v>775</v>
      </c>
      <c r="C172" s="1" t="s">
        <v>436</v>
      </c>
      <c r="D172" s="184" t="s">
        <v>400</v>
      </c>
      <c r="E172" s="184" t="s">
        <v>312</v>
      </c>
      <c r="F172" s="1" t="str">
        <f aca="false">INDEX('List of Barcodes'!$C$2:$C$40,MATCH(D172,'List of Barcodes'!$A$2:$A$40,0))</f>
        <v>TAGCAGAC</v>
      </c>
      <c r="G172" s="1" t="str">
        <f aca="false">INDEX('List of Barcodes'!$C$2:$C$40,MATCH(E172,'List of Barcodes'!$A$2:$A$40,0))</f>
        <v>TAGCGAGT</v>
      </c>
      <c r="H172" s="1" t="str">
        <f aca="false">F172&amp;G172</f>
        <v>TAGCAGACTAGCGAGT</v>
      </c>
      <c r="I172" s="1" t="str">
        <f aca="false">IF(COUNTIF($H$2:$H$193,H172)&gt;1, "Duplicate","Unique")</f>
        <v>Unique</v>
      </c>
    </row>
    <row r="173" customFormat="false" ht="13.8" hidden="false" customHeight="false" outlineLevel="0" collapsed="false">
      <c r="A173" s="180" t="s">
        <v>700</v>
      </c>
      <c r="B173" s="163" t="s">
        <v>776</v>
      </c>
      <c r="C173" s="1" t="s">
        <v>447</v>
      </c>
      <c r="D173" s="184" t="s">
        <v>400</v>
      </c>
      <c r="E173" s="184" t="s">
        <v>325</v>
      </c>
      <c r="F173" s="1" t="str">
        <f aca="false">INDEX('List of Barcodes'!$C$2:$C$40,MATCH(D173,'List of Barcodes'!$A$2:$A$40,0))</f>
        <v>TAGCAGAC</v>
      </c>
      <c r="G173" s="1" t="str">
        <f aca="false">INDEX('List of Barcodes'!$C$2:$C$40,MATCH(E173,'List of Barcodes'!$A$2:$A$40,0))</f>
        <v>CTGCGTGT</v>
      </c>
      <c r="H173" s="1" t="str">
        <f aca="false">F173&amp;G173</f>
        <v>TAGCAGACCTGCGTGT</v>
      </c>
      <c r="I173" s="1" t="str">
        <f aca="false">IF(COUNTIF($H$2:$H$193,H173)&gt;1, "Duplicate","Unique")</f>
        <v>Unique</v>
      </c>
    </row>
    <row r="174" customFormat="false" ht="13.8" hidden="false" customHeight="false" outlineLevel="0" collapsed="false">
      <c r="A174" s="180" t="s">
        <v>700</v>
      </c>
      <c r="B174" s="163" t="s">
        <v>777</v>
      </c>
      <c r="C174" s="1" t="s">
        <v>459</v>
      </c>
      <c r="D174" s="184" t="s">
        <v>400</v>
      </c>
      <c r="E174" s="184" t="s">
        <v>338</v>
      </c>
      <c r="F174" s="1" t="str">
        <f aca="false">INDEX('List of Barcodes'!$C$2:$C$40,MATCH(D174,'List of Barcodes'!$A$2:$A$40,0))</f>
        <v>TAGCAGAC</v>
      </c>
      <c r="G174" s="1" t="str">
        <f aca="false">INDEX('List of Barcodes'!$C$2:$C$40,MATCH(E174,'List of Barcodes'!$A$2:$A$40,0))</f>
        <v>TCATCGAG</v>
      </c>
      <c r="H174" s="1" t="str">
        <f aca="false">F174&amp;G174</f>
        <v>TAGCAGACTCATCGAG</v>
      </c>
      <c r="I174" s="1" t="str">
        <f aca="false">IF(COUNTIF($H$2:$H$193,H174)&gt;1, "Duplicate","Unique")</f>
        <v>Unique</v>
      </c>
    </row>
    <row r="175" customFormat="false" ht="13.8" hidden="false" customHeight="false" outlineLevel="0" collapsed="false">
      <c r="A175" s="180" t="s">
        <v>700</v>
      </c>
      <c r="B175" s="163" t="s">
        <v>778</v>
      </c>
      <c r="C175" s="1" t="s">
        <v>471</v>
      </c>
      <c r="D175" s="184" t="s">
        <v>400</v>
      </c>
      <c r="E175" s="184" t="s">
        <v>351</v>
      </c>
      <c r="F175" s="1" t="str">
        <f aca="false">INDEX('List of Barcodes'!$C$2:$C$40,MATCH(D175,'List of Barcodes'!$A$2:$A$40,0))</f>
        <v>TAGCAGAC</v>
      </c>
      <c r="G175" s="1" t="str">
        <f aca="false">INDEX('List of Barcodes'!$C$2:$C$40,MATCH(E175,'List of Barcodes'!$A$2:$A$40,0))</f>
        <v>CGTGAGTG</v>
      </c>
      <c r="H175" s="1" t="str">
        <f aca="false">F175&amp;G175</f>
        <v>TAGCAGACCGTGAGTG</v>
      </c>
      <c r="I175" s="1" t="str">
        <f aca="false">IF(COUNTIF($H$2:$H$193,H175)&gt;1, "Duplicate","Unique")</f>
        <v>Unique</v>
      </c>
    </row>
    <row r="176" customFormat="false" ht="13.8" hidden="false" customHeight="false" outlineLevel="0" collapsed="false">
      <c r="A176" s="180" t="s">
        <v>700</v>
      </c>
      <c r="B176" s="163" t="s">
        <v>779</v>
      </c>
      <c r="C176" s="1" t="s">
        <v>483</v>
      </c>
      <c r="D176" s="184" t="s">
        <v>400</v>
      </c>
      <c r="E176" s="184" t="s">
        <v>364</v>
      </c>
      <c r="F176" s="1" t="str">
        <f aca="false">INDEX('List of Barcodes'!$C$2:$C$40,MATCH(D176,'List of Barcodes'!$A$2:$A$40,0))</f>
        <v>TAGCAGAC</v>
      </c>
      <c r="G176" s="1" t="str">
        <f aca="false">INDEX('List of Barcodes'!$C$2:$C$40,MATCH(E176,'List of Barcodes'!$A$2:$A$40,0))</f>
        <v>GGATATCT</v>
      </c>
      <c r="H176" s="1" t="str">
        <f aca="false">F176&amp;G176</f>
        <v>TAGCAGACGGATATCT</v>
      </c>
      <c r="I176" s="1" t="str">
        <f aca="false">IF(COUNTIF($H$2:$H$193,H176)&gt;1, "Duplicate","Unique")</f>
        <v>Unique</v>
      </c>
    </row>
    <row r="177" customFormat="false" ht="13.8" hidden="false" customHeight="false" outlineLevel="0" collapsed="false">
      <c r="A177" s="180" t="s">
        <v>700</v>
      </c>
      <c r="B177" s="163" t="s">
        <v>780</v>
      </c>
      <c r="C177" s="1" t="s">
        <v>495</v>
      </c>
      <c r="D177" s="184" t="s">
        <v>400</v>
      </c>
      <c r="E177" s="184" t="s">
        <v>377</v>
      </c>
      <c r="F177" s="1" t="str">
        <f aca="false">INDEX('List of Barcodes'!$C$2:$C$40,MATCH(D177,'List of Barcodes'!$A$2:$A$40,0))</f>
        <v>TAGCAGAC</v>
      </c>
      <c r="G177" s="1" t="str">
        <f aca="false">INDEX('List of Barcodes'!$C$2:$C$40,MATCH(E177,'List of Barcodes'!$A$2:$A$40,0))</f>
        <v>GACACCGT</v>
      </c>
      <c r="H177" s="1" t="str">
        <f aca="false">F177&amp;G177</f>
        <v>TAGCAGACGACACCGT</v>
      </c>
      <c r="I177" s="1" t="str">
        <f aca="false">IF(COUNTIF($H$2:$H$193,H177)&gt;1, "Duplicate","Unique")</f>
        <v>Unique</v>
      </c>
    </row>
    <row r="178" customFormat="false" ht="13.8" hidden="false" customHeight="false" outlineLevel="0" collapsed="false">
      <c r="A178" s="180" t="s">
        <v>700</v>
      </c>
      <c r="B178" s="163" t="s">
        <v>781</v>
      </c>
      <c r="C178" s="1" t="s">
        <v>413</v>
      </c>
      <c r="D178" s="184" t="s">
        <v>401</v>
      </c>
      <c r="E178" s="184" t="s">
        <v>286</v>
      </c>
      <c r="F178" s="1" t="str">
        <f aca="false">INDEX('List of Barcodes'!$C$2:$C$40,MATCH(D178,'List of Barcodes'!$A$2:$A$40,0))</f>
        <v>TCATAGAC</v>
      </c>
      <c r="G178" s="1" t="str">
        <f aca="false">INDEX('List of Barcodes'!$C$2:$C$40,MATCH(E178,'List of Barcodes'!$A$2:$A$40,0))</f>
        <v>ATCGTACG</v>
      </c>
      <c r="H178" s="1" t="str">
        <f aca="false">F178&amp;G178</f>
        <v>TCATAGACATCGTACG</v>
      </c>
      <c r="I178" s="1" t="str">
        <f aca="false">IF(COUNTIF($H$2:$H$193,H178)&gt;1, "Duplicate","Unique")</f>
        <v>Unique</v>
      </c>
    </row>
    <row r="179" customFormat="false" ht="13.8" hidden="false" customHeight="false" outlineLevel="0" collapsed="false">
      <c r="A179" s="180" t="s">
        <v>700</v>
      </c>
      <c r="B179" s="163" t="s">
        <v>782</v>
      </c>
      <c r="C179" s="1" t="s">
        <v>425</v>
      </c>
      <c r="D179" s="184" t="s">
        <v>401</v>
      </c>
      <c r="E179" s="184" t="s">
        <v>299</v>
      </c>
      <c r="F179" s="1" t="str">
        <f aca="false">INDEX('List of Barcodes'!$C$2:$C$40,MATCH(D179,'List of Barcodes'!$A$2:$A$40,0))</f>
        <v>TCATAGAC</v>
      </c>
      <c r="G179" s="1" t="str">
        <f aca="false">INDEX('List of Barcodes'!$C$2:$C$40,MATCH(E179,'List of Barcodes'!$A$2:$A$40,0))</f>
        <v>ACTATCTG</v>
      </c>
      <c r="H179" s="1" t="str">
        <f aca="false">F179&amp;G179</f>
        <v>TCATAGACACTATCTG</v>
      </c>
      <c r="I179" s="1" t="str">
        <f aca="false">IF(COUNTIF($H$2:$H$193,H179)&gt;1, "Duplicate","Unique")</f>
        <v>Unique</v>
      </c>
    </row>
    <row r="180" customFormat="false" ht="13.8" hidden="false" customHeight="false" outlineLevel="0" collapsed="false">
      <c r="A180" s="180" t="s">
        <v>700</v>
      </c>
      <c r="B180" s="163" t="s">
        <v>783</v>
      </c>
      <c r="C180" s="1" t="s">
        <v>437</v>
      </c>
      <c r="D180" s="184" t="s">
        <v>401</v>
      </c>
      <c r="E180" s="184" t="s">
        <v>312</v>
      </c>
      <c r="F180" s="1" t="str">
        <f aca="false">INDEX('List of Barcodes'!$C$2:$C$40,MATCH(D180,'List of Barcodes'!$A$2:$A$40,0))</f>
        <v>TCATAGAC</v>
      </c>
      <c r="G180" s="1" t="str">
        <f aca="false">INDEX('List of Barcodes'!$C$2:$C$40,MATCH(E180,'List of Barcodes'!$A$2:$A$40,0))</f>
        <v>TAGCGAGT</v>
      </c>
      <c r="H180" s="1" t="str">
        <f aca="false">F180&amp;G180</f>
        <v>TCATAGACTAGCGAGT</v>
      </c>
      <c r="I180" s="1" t="str">
        <f aca="false">IF(COUNTIF($H$2:$H$193,H180)&gt;1, "Duplicate","Unique")</f>
        <v>Unique</v>
      </c>
    </row>
    <row r="181" customFormat="false" ht="13.8" hidden="false" customHeight="false" outlineLevel="0" collapsed="false">
      <c r="A181" s="180" t="s">
        <v>700</v>
      </c>
      <c r="B181" s="163" t="s">
        <v>784</v>
      </c>
      <c r="C181" s="1" t="s">
        <v>448</v>
      </c>
      <c r="D181" s="184" t="s">
        <v>401</v>
      </c>
      <c r="E181" s="184" t="s">
        <v>325</v>
      </c>
      <c r="F181" s="1" t="str">
        <f aca="false">INDEX('List of Barcodes'!$C$2:$C$40,MATCH(D181,'List of Barcodes'!$A$2:$A$40,0))</f>
        <v>TCATAGAC</v>
      </c>
      <c r="G181" s="1" t="str">
        <f aca="false">INDEX('List of Barcodes'!$C$2:$C$40,MATCH(E181,'List of Barcodes'!$A$2:$A$40,0))</f>
        <v>CTGCGTGT</v>
      </c>
      <c r="H181" s="1" t="str">
        <f aca="false">F181&amp;G181</f>
        <v>TCATAGACCTGCGTGT</v>
      </c>
      <c r="I181" s="1" t="str">
        <f aca="false">IF(COUNTIF($H$2:$H$193,H181)&gt;1, "Duplicate","Unique")</f>
        <v>Unique</v>
      </c>
    </row>
    <row r="182" customFormat="false" ht="13.8" hidden="false" customHeight="false" outlineLevel="0" collapsed="false">
      <c r="A182" s="180" t="s">
        <v>700</v>
      </c>
      <c r="B182" s="163" t="s">
        <v>785</v>
      </c>
      <c r="C182" s="1" t="s">
        <v>460</v>
      </c>
      <c r="D182" s="184" t="s">
        <v>401</v>
      </c>
      <c r="E182" s="184" t="s">
        <v>338</v>
      </c>
      <c r="F182" s="1" t="str">
        <f aca="false">INDEX('List of Barcodes'!$C$2:$C$40,MATCH(D182,'List of Barcodes'!$A$2:$A$40,0))</f>
        <v>TCATAGAC</v>
      </c>
      <c r="G182" s="1" t="str">
        <f aca="false">INDEX('List of Barcodes'!$C$2:$C$40,MATCH(E182,'List of Barcodes'!$A$2:$A$40,0))</f>
        <v>TCATCGAG</v>
      </c>
      <c r="H182" s="1" t="str">
        <f aca="false">F182&amp;G182</f>
        <v>TCATAGACTCATCGAG</v>
      </c>
      <c r="I182" s="1" t="str">
        <f aca="false">IF(COUNTIF($H$2:$H$193,H182)&gt;1, "Duplicate","Unique")</f>
        <v>Unique</v>
      </c>
    </row>
    <row r="183" customFormat="false" ht="13.8" hidden="false" customHeight="false" outlineLevel="0" collapsed="false">
      <c r="A183" s="180" t="s">
        <v>700</v>
      </c>
      <c r="B183" s="163" t="s">
        <v>786</v>
      </c>
      <c r="C183" s="1" t="s">
        <v>472</v>
      </c>
      <c r="D183" s="184" t="s">
        <v>401</v>
      </c>
      <c r="E183" s="184" t="s">
        <v>351</v>
      </c>
      <c r="F183" s="1" t="str">
        <f aca="false">INDEX('List of Barcodes'!$C$2:$C$40,MATCH(D183,'List of Barcodes'!$A$2:$A$40,0))</f>
        <v>TCATAGAC</v>
      </c>
      <c r="G183" s="1" t="str">
        <f aca="false">INDEX('List of Barcodes'!$C$2:$C$40,MATCH(E183,'List of Barcodes'!$A$2:$A$40,0))</f>
        <v>CGTGAGTG</v>
      </c>
      <c r="H183" s="1" t="str">
        <f aca="false">F183&amp;G183</f>
        <v>TCATAGACCGTGAGTG</v>
      </c>
      <c r="I183" s="1" t="str">
        <f aca="false">IF(COUNTIF($H$2:$H$193,H183)&gt;1, "Duplicate","Unique")</f>
        <v>Unique</v>
      </c>
    </row>
    <row r="184" customFormat="false" ht="13.8" hidden="false" customHeight="false" outlineLevel="0" collapsed="false">
      <c r="A184" s="180" t="s">
        <v>700</v>
      </c>
      <c r="B184" s="163" t="s">
        <v>787</v>
      </c>
      <c r="C184" s="1" t="s">
        <v>484</v>
      </c>
      <c r="D184" s="184" t="s">
        <v>401</v>
      </c>
      <c r="E184" s="184" t="s">
        <v>364</v>
      </c>
      <c r="F184" s="1" t="str">
        <f aca="false">INDEX('List of Barcodes'!$C$2:$C$40,MATCH(D184,'List of Barcodes'!$A$2:$A$40,0))</f>
        <v>TCATAGAC</v>
      </c>
      <c r="G184" s="1" t="str">
        <f aca="false">INDEX('List of Barcodes'!$C$2:$C$40,MATCH(E184,'List of Barcodes'!$A$2:$A$40,0))</f>
        <v>GGATATCT</v>
      </c>
      <c r="H184" s="1" t="str">
        <f aca="false">F184&amp;G184</f>
        <v>TCATAGACGGATATCT</v>
      </c>
      <c r="I184" s="1" t="str">
        <f aca="false">IF(COUNTIF($H$2:$H$193,H184)&gt;1, "Duplicate","Unique")</f>
        <v>Unique</v>
      </c>
    </row>
    <row r="185" customFormat="false" ht="13.8" hidden="false" customHeight="false" outlineLevel="0" collapsed="false">
      <c r="A185" s="180" t="s">
        <v>700</v>
      </c>
      <c r="B185" s="163" t="s">
        <v>788</v>
      </c>
      <c r="C185" s="1" t="s">
        <v>496</v>
      </c>
      <c r="D185" s="184" t="s">
        <v>401</v>
      </c>
      <c r="E185" s="184" t="s">
        <v>377</v>
      </c>
      <c r="F185" s="1" t="str">
        <f aca="false">INDEX('List of Barcodes'!$C$2:$C$40,MATCH(D185,'List of Barcodes'!$A$2:$A$40,0))</f>
        <v>TCATAGAC</v>
      </c>
      <c r="G185" s="1" t="str">
        <f aca="false">INDEX('List of Barcodes'!$C$2:$C$40,MATCH(E185,'List of Barcodes'!$A$2:$A$40,0))</f>
        <v>GACACCGT</v>
      </c>
      <c r="H185" s="1" t="str">
        <f aca="false">F185&amp;G185</f>
        <v>TCATAGACGACACCGT</v>
      </c>
      <c r="I185" s="1" t="str">
        <f aca="false">IF(COUNTIF($H$2:$H$193,H185)&gt;1, "Duplicate","Unique")</f>
        <v>Unique</v>
      </c>
    </row>
    <row r="186" customFormat="false" ht="13.8" hidden="false" customHeight="false" outlineLevel="0" collapsed="false">
      <c r="A186" s="180" t="s">
        <v>700</v>
      </c>
      <c r="B186" s="163" t="s">
        <v>789</v>
      </c>
      <c r="C186" s="1" t="s">
        <v>414</v>
      </c>
      <c r="D186" s="184" t="s">
        <v>402</v>
      </c>
      <c r="E186" s="184" t="s">
        <v>286</v>
      </c>
      <c r="F186" s="1" t="str">
        <f aca="false">INDEX('List of Barcodes'!$C$2:$C$40,MATCH(D186,'List of Barcodes'!$A$2:$A$40,0))</f>
        <v>TCGCTATA</v>
      </c>
      <c r="G186" s="1" t="str">
        <f aca="false">INDEX('List of Barcodes'!$C$2:$C$40,MATCH(E186,'List of Barcodes'!$A$2:$A$40,0))</f>
        <v>ATCGTACG</v>
      </c>
      <c r="H186" s="1" t="str">
        <f aca="false">F186&amp;G186</f>
        <v>TCGCTATAATCGTACG</v>
      </c>
      <c r="I186" s="1" t="str">
        <f aca="false">IF(COUNTIF($H$2:$H$193,H186)&gt;1, "Duplicate","Unique")</f>
        <v>Unique</v>
      </c>
    </row>
    <row r="187" customFormat="false" ht="13.8" hidden="false" customHeight="false" outlineLevel="0" collapsed="false">
      <c r="A187" s="180" t="s">
        <v>700</v>
      </c>
      <c r="B187" s="163" t="s">
        <v>790</v>
      </c>
      <c r="C187" s="1" t="s">
        <v>426</v>
      </c>
      <c r="D187" s="184" t="s">
        <v>402</v>
      </c>
      <c r="E187" s="184" t="s">
        <v>299</v>
      </c>
      <c r="F187" s="1" t="str">
        <f aca="false">INDEX('List of Barcodes'!$C$2:$C$40,MATCH(D187,'List of Barcodes'!$A$2:$A$40,0))</f>
        <v>TCGCTATA</v>
      </c>
      <c r="G187" s="1" t="str">
        <f aca="false">INDEX('List of Barcodes'!$C$2:$C$40,MATCH(E187,'List of Barcodes'!$A$2:$A$40,0))</f>
        <v>ACTATCTG</v>
      </c>
      <c r="H187" s="1" t="str">
        <f aca="false">F187&amp;G187</f>
        <v>TCGCTATAACTATCTG</v>
      </c>
      <c r="I187" s="1" t="str">
        <f aca="false">IF(COUNTIF($H$2:$H$193,H187)&gt;1, "Duplicate","Unique")</f>
        <v>Unique</v>
      </c>
    </row>
    <row r="188" customFormat="false" ht="13.8" hidden="false" customHeight="false" outlineLevel="0" collapsed="false">
      <c r="A188" s="180" t="s">
        <v>700</v>
      </c>
      <c r="B188" s="163" t="s">
        <v>791</v>
      </c>
      <c r="C188" s="1" t="s">
        <v>298</v>
      </c>
      <c r="D188" s="184" t="s">
        <v>402</v>
      </c>
      <c r="E188" s="184" t="s">
        <v>312</v>
      </c>
      <c r="F188" s="1" t="str">
        <f aca="false">INDEX('List of Barcodes'!$C$2:$C$40,MATCH(D188,'List of Barcodes'!$A$2:$A$40,0))</f>
        <v>TCGCTATA</v>
      </c>
      <c r="G188" s="1" t="str">
        <f aca="false">INDEX('List of Barcodes'!$C$2:$C$40,MATCH(E188,'List of Barcodes'!$A$2:$A$40,0))</f>
        <v>TAGCGAGT</v>
      </c>
      <c r="H188" s="1" t="str">
        <f aca="false">F188&amp;G188</f>
        <v>TCGCTATATAGCGAGT</v>
      </c>
      <c r="I188" s="1" t="str">
        <f aca="false">IF(COUNTIF($H$2:$H$193,H188)&gt;1, "Duplicate","Unique")</f>
        <v>Unique</v>
      </c>
    </row>
    <row r="189" customFormat="false" ht="13.8" hidden="false" customHeight="false" outlineLevel="0" collapsed="false">
      <c r="A189" s="180" t="s">
        <v>700</v>
      </c>
      <c r="B189" s="163" t="s">
        <v>792</v>
      </c>
      <c r="C189" s="1" t="s">
        <v>449</v>
      </c>
      <c r="D189" s="184" t="s">
        <v>402</v>
      </c>
      <c r="E189" s="184" t="s">
        <v>325</v>
      </c>
      <c r="F189" s="1" t="str">
        <f aca="false">INDEX('List of Barcodes'!$C$2:$C$40,MATCH(D189,'List of Barcodes'!$A$2:$A$40,0))</f>
        <v>TCGCTATA</v>
      </c>
      <c r="G189" s="1" t="str">
        <f aca="false">INDEX('List of Barcodes'!$C$2:$C$40,MATCH(E189,'List of Barcodes'!$A$2:$A$40,0))</f>
        <v>CTGCGTGT</v>
      </c>
      <c r="H189" s="1" t="str">
        <f aca="false">F189&amp;G189</f>
        <v>TCGCTATACTGCGTGT</v>
      </c>
      <c r="I189" s="1" t="str">
        <f aca="false">IF(COUNTIF($H$2:$H$193,H189)&gt;1, "Duplicate","Unique")</f>
        <v>Unique</v>
      </c>
    </row>
    <row r="190" customFormat="false" ht="13.8" hidden="false" customHeight="false" outlineLevel="0" collapsed="false">
      <c r="A190" s="180" t="s">
        <v>700</v>
      </c>
      <c r="B190" s="163" t="s">
        <v>793</v>
      </c>
      <c r="C190" s="1" t="s">
        <v>461</v>
      </c>
      <c r="D190" s="184" t="s">
        <v>402</v>
      </c>
      <c r="E190" s="184" t="s">
        <v>338</v>
      </c>
      <c r="F190" s="1" t="str">
        <f aca="false">INDEX('List of Barcodes'!$C$2:$C$40,MATCH(D190,'List of Barcodes'!$A$2:$A$40,0))</f>
        <v>TCGCTATA</v>
      </c>
      <c r="G190" s="1" t="str">
        <f aca="false">INDEX('List of Barcodes'!$C$2:$C$40,MATCH(E190,'List of Barcodes'!$A$2:$A$40,0))</f>
        <v>TCATCGAG</v>
      </c>
      <c r="H190" s="1" t="str">
        <f aca="false">F190&amp;G190</f>
        <v>TCGCTATATCATCGAG</v>
      </c>
      <c r="I190" s="1" t="str">
        <f aca="false">IF(COUNTIF($H$2:$H$193,H190)&gt;1, "Duplicate","Unique")</f>
        <v>Unique</v>
      </c>
    </row>
    <row r="191" customFormat="false" ht="13.8" hidden="false" customHeight="false" outlineLevel="0" collapsed="false">
      <c r="A191" s="180" t="s">
        <v>700</v>
      </c>
      <c r="B191" s="163" t="s">
        <v>794</v>
      </c>
      <c r="C191" s="1" t="s">
        <v>473</v>
      </c>
      <c r="D191" s="184" t="s">
        <v>402</v>
      </c>
      <c r="E191" s="184" t="s">
        <v>351</v>
      </c>
      <c r="F191" s="1" t="str">
        <f aca="false">INDEX('List of Barcodes'!$C$2:$C$40,MATCH(D191,'List of Barcodes'!$A$2:$A$40,0))</f>
        <v>TCGCTATA</v>
      </c>
      <c r="G191" s="1" t="str">
        <f aca="false">INDEX('List of Barcodes'!$C$2:$C$40,MATCH(E191,'List of Barcodes'!$A$2:$A$40,0))</f>
        <v>CGTGAGTG</v>
      </c>
      <c r="H191" s="1" t="str">
        <f aca="false">F191&amp;G191</f>
        <v>TCGCTATACGTGAGTG</v>
      </c>
      <c r="I191" s="1" t="str">
        <f aca="false">IF(COUNTIF($H$2:$H$193,H191)&gt;1, "Duplicate","Unique")</f>
        <v>Unique</v>
      </c>
    </row>
    <row r="192" customFormat="false" ht="13.8" hidden="false" customHeight="false" outlineLevel="0" collapsed="false">
      <c r="A192" s="180" t="s">
        <v>700</v>
      </c>
      <c r="B192" s="163" t="s">
        <v>795</v>
      </c>
      <c r="C192" s="1" t="s">
        <v>485</v>
      </c>
      <c r="D192" s="184" t="s">
        <v>402</v>
      </c>
      <c r="E192" s="184" t="s">
        <v>364</v>
      </c>
      <c r="F192" s="1" t="str">
        <f aca="false">INDEX('List of Barcodes'!$C$2:$C$40,MATCH(D192,'List of Barcodes'!$A$2:$A$40,0))</f>
        <v>TCGCTATA</v>
      </c>
      <c r="G192" s="1" t="str">
        <f aca="false">INDEX('List of Barcodes'!$C$2:$C$40,MATCH(E192,'List of Barcodes'!$A$2:$A$40,0))</f>
        <v>GGATATCT</v>
      </c>
      <c r="H192" s="1" t="str">
        <f aca="false">F192&amp;G192</f>
        <v>TCGCTATAGGATATCT</v>
      </c>
      <c r="I192" s="1" t="str">
        <f aca="false">IF(COUNTIF($H$2:$H$193,H192)&gt;1, "Duplicate","Unique")</f>
        <v>Unique</v>
      </c>
    </row>
    <row r="193" customFormat="false" ht="13.8" hidden="false" customHeight="false" outlineLevel="0" collapsed="false">
      <c r="A193" s="180" t="s">
        <v>700</v>
      </c>
      <c r="B193" s="163" t="s">
        <v>796</v>
      </c>
      <c r="C193" s="1" t="s">
        <v>497</v>
      </c>
      <c r="D193" s="184" t="s">
        <v>402</v>
      </c>
      <c r="E193" s="184" t="s">
        <v>377</v>
      </c>
      <c r="F193" s="1" t="str">
        <f aca="false">INDEX('List of Barcodes'!$C$2:$C$40,MATCH(D193,'List of Barcodes'!$A$2:$A$40,0))</f>
        <v>TCGCTATA</v>
      </c>
      <c r="G193" s="1" t="str">
        <f aca="false">INDEX('List of Barcodes'!$C$2:$C$40,MATCH(E193,'List of Barcodes'!$A$2:$A$40,0))</f>
        <v>GACACCGT</v>
      </c>
      <c r="H193" s="1" t="str">
        <f aca="false">F193&amp;G193</f>
        <v>TCGCTATAGACACCGT</v>
      </c>
      <c r="I193" s="1" t="str">
        <f aca="false">IF(COUNTIF($H$2:$H$193,H193)&gt;1, "Duplicate","Unique")</f>
        <v>Unique</v>
      </c>
    </row>
    <row r="194" customFormat="false" ht="13.8" hidden="false" customHeight="false" outlineLevel="0" collapsed="false">
      <c r="A194" s="180" t="s">
        <v>797</v>
      </c>
      <c r="B194" s="163" t="s">
        <v>798</v>
      </c>
      <c r="C194" s="1" t="s">
        <v>287</v>
      </c>
      <c r="D194" s="124" t="s">
        <v>120</v>
      </c>
      <c r="E194" s="124" t="s">
        <v>286</v>
      </c>
      <c r="F194" s="1" t="str">
        <f aca="false">INDEX('List of Barcodes'!$C$2:$C$40,MATCH(D194,'List of Barcodes'!$A$2:$A$40,0))</f>
        <v>AACTCTCG</v>
      </c>
      <c r="G194" s="1" t="str">
        <f aca="false">INDEX('List of Barcodes'!$C$2:$C$40,MATCH(E194,'List of Barcodes'!$A$2:$A$40,0))</f>
        <v>ATCGTACG</v>
      </c>
      <c r="H194" s="1" t="str">
        <f aca="false">F194&amp;G194</f>
        <v>AACTCTCGATCGTACG</v>
      </c>
      <c r="I194" s="1" t="str">
        <f aca="false">IF(COUNTIF($H$2:$H$193,H194)&gt;1, "Duplicate","Unique")</f>
        <v>Unique</v>
      </c>
    </row>
    <row r="195" customFormat="false" ht="13.8" hidden="false" customHeight="false" outlineLevel="0" collapsed="false">
      <c r="A195" s="180" t="s">
        <v>797</v>
      </c>
      <c r="B195" s="163" t="s">
        <v>799</v>
      </c>
      <c r="C195" s="1" t="s">
        <v>300</v>
      </c>
      <c r="D195" s="124" t="s">
        <v>120</v>
      </c>
      <c r="E195" s="124" t="s">
        <v>299</v>
      </c>
      <c r="F195" s="1" t="str">
        <f aca="false">INDEX('List of Barcodes'!$C$2:$C$40,MATCH(D195,'List of Barcodes'!$A$2:$A$40,0))</f>
        <v>AACTCTCG</v>
      </c>
      <c r="G195" s="1" t="str">
        <f aca="false">INDEX('List of Barcodes'!$C$2:$C$40,MATCH(E195,'List of Barcodes'!$A$2:$A$40,0))</f>
        <v>ACTATCTG</v>
      </c>
      <c r="H195" s="1" t="str">
        <f aca="false">F195&amp;G195</f>
        <v>AACTCTCGACTATCTG</v>
      </c>
      <c r="I195" s="1" t="str">
        <f aca="false">IF(COUNTIF($H$2:$H$193,H195)&gt;1, "Duplicate","Unique")</f>
        <v>Unique</v>
      </c>
    </row>
    <row r="196" customFormat="false" ht="13.8" hidden="false" customHeight="false" outlineLevel="0" collapsed="false">
      <c r="A196" s="180" t="s">
        <v>797</v>
      </c>
      <c r="B196" s="163" t="s">
        <v>800</v>
      </c>
      <c r="C196" s="1" t="s">
        <v>313</v>
      </c>
      <c r="D196" s="124" t="s">
        <v>120</v>
      </c>
      <c r="E196" s="124" t="s">
        <v>312</v>
      </c>
      <c r="F196" s="1" t="str">
        <f aca="false">INDEX('List of Barcodes'!$C$2:$C$40,MATCH(D196,'List of Barcodes'!$A$2:$A$40,0))</f>
        <v>AACTCTCG</v>
      </c>
      <c r="G196" s="1" t="str">
        <f aca="false">INDEX('List of Barcodes'!$C$2:$C$40,MATCH(E196,'List of Barcodes'!$A$2:$A$40,0))</f>
        <v>TAGCGAGT</v>
      </c>
      <c r="H196" s="1" t="str">
        <f aca="false">F196&amp;G196</f>
        <v>AACTCTCGTAGCGAGT</v>
      </c>
      <c r="I196" s="1" t="str">
        <f aca="false">IF(COUNTIF($H$2:$H$193,H196)&gt;1, "Duplicate","Unique")</f>
        <v>Unique</v>
      </c>
    </row>
    <row r="197" customFormat="false" ht="13.8" hidden="false" customHeight="false" outlineLevel="0" collapsed="false">
      <c r="A197" s="180" t="s">
        <v>797</v>
      </c>
      <c r="B197" s="163" t="s">
        <v>801</v>
      </c>
      <c r="C197" s="1" t="s">
        <v>326</v>
      </c>
      <c r="D197" s="124" t="s">
        <v>120</v>
      </c>
      <c r="E197" s="124" t="s">
        <v>325</v>
      </c>
      <c r="F197" s="1" t="str">
        <f aca="false">INDEX('List of Barcodes'!$C$2:$C$40,MATCH(D197,'List of Barcodes'!$A$2:$A$40,0))</f>
        <v>AACTCTCG</v>
      </c>
      <c r="G197" s="1" t="str">
        <f aca="false">INDEX('List of Barcodes'!$C$2:$C$40,MATCH(E197,'List of Barcodes'!$A$2:$A$40,0))</f>
        <v>CTGCGTGT</v>
      </c>
      <c r="H197" s="1" t="str">
        <f aca="false">F197&amp;G197</f>
        <v>AACTCTCGCTGCGTGT</v>
      </c>
      <c r="I197" s="1" t="str">
        <f aca="false">IF(COUNTIF($H$2:$H$193,H197)&gt;1, "Duplicate","Unique")</f>
        <v>Unique</v>
      </c>
    </row>
    <row r="198" customFormat="false" ht="13.8" hidden="false" customHeight="false" outlineLevel="0" collapsed="false">
      <c r="A198" s="180" t="s">
        <v>797</v>
      </c>
      <c r="B198" s="163" t="s">
        <v>802</v>
      </c>
      <c r="C198" s="1" t="s">
        <v>339</v>
      </c>
      <c r="D198" s="124" t="s">
        <v>120</v>
      </c>
      <c r="E198" s="124" t="s">
        <v>338</v>
      </c>
      <c r="F198" s="1" t="str">
        <f aca="false">INDEX('List of Barcodes'!$C$2:$C$40,MATCH(D198,'List of Barcodes'!$A$2:$A$40,0))</f>
        <v>AACTCTCG</v>
      </c>
      <c r="G198" s="1" t="str">
        <f aca="false">INDEX('List of Barcodes'!$C$2:$C$40,MATCH(E198,'List of Barcodes'!$A$2:$A$40,0))</f>
        <v>TCATCGAG</v>
      </c>
      <c r="H198" s="1" t="str">
        <f aca="false">F198&amp;G198</f>
        <v>AACTCTCGTCATCGAG</v>
      </c>
      <c r="I198" s="1" t="str">
        <f aca="false">IF(COUNTIF($H$2:$H$193,H198)&gt;1, "Duplicate","Unique")</f>
        <v>Unique</v>
      </c>
    </row>
    <row r="199" customFormat="false" ht="13.8" hidden="false" customHeight="false" outlineLevel="0" collapsed="false">
      <c r="A199" s="180" t="s">
        <v>797</v>
      </c>
      <c r="B199" s="163" t="s">
        <v>803</v>
      </c>
      <c r="C199" s="1" t="s">
        <v>352</v>
      </c>
      <c r="D199" s="124" t="s">
        <v>120</v>
      </c>
      <c r="E199" s="124" t="s">
        <v>351</v>
      </c>
      <c r="F199" s="1" t="str">
        <f aca="false">INDEX('List of Barcodes'!$C$2:$C$40,MATCH(D199,'List of Barcodes'!$A$2:$A$40,0))</f>
        <v>AACTCTCG</v>
      </c>
      <c r="G199" s="1" t="str">
        <f aca="false">INDEX('List of Barcodes'!$C$2:$C$40,MATCH(E199,'List of Barcodes'!$A$2:$A$40,0))</f>
        <v>CGTGAGTG</v>
      </c>
      <c r="H199" s="1" t="str">
        <f aca="false">F199&amp;G199</f>
        <v>AACTCTCGCGTGAGTG</v>
      </c>
      <c r="I199" s="1" t="str">
        <f aca="false">IF(COUNTIF($H$2:$H$193,H199)&gt;1, "Duplicate","Unique")</f>
        <v>Unique</v>
      </c>
    </row>
    <row r="200" customFormat="false" ht="13.8" hidden="false" customHeight="false" outlineLevel="0" collapsed="false">
      <c r="A200" s="180" t="s">
        <v>797</v>
      </c>
      <c r="B200" s="163" t="s">
        <v>804</v>
      </c>
      <c r="C200" s="1" t="s">
        <v>365</v>
      </c>
      <c r="D200" s="124" t="s">
        <v>120</v>
      </c>
      <c r="E200" s="124" t="s">
        <v>364</v>
      </c>
      <c r="F200" s="1" t="str">
        <f aca="false">INDEX('List of Barcodes'!$C$2:$C$40,MATCH(D200,'List of Barcodes'!$A$2:$A$40,0))</f>
        <v>AACTCTCG</v>
      </c>
      <c r="G200" s="1" t="str">
        <f aca="false">INDEX('List of Barcodes'!$C$2:$C$40,MATCH(E200,'List of Barcodes'!$A$2:$A$40,0))</f>
        <v>GGATATCT</v>
      </c>
      <c r="H200" s="1" t="str">
        <f aca="false">F200&amp;G200</f>
        <v>AACTCTCGGGATATCT</v>
      </c>
      <c r="I200" s="1" t="str">
        <f aca="false">IF(COUNTIF($H$2:$H$193,H200)&gt;1, "Duplicate","Unique")</f>
        <v>Unique</v>
      </c>
    </row>
    <row r="201" customFormat="false" ht="13.8" hidden="false" customHeight="false" outlineLevel="0" collapsed="false">
      <c r="A201" s="180" t="s">
        <v>797</v>
      </c>
      <c r="B201" s="163" t="s">
        <v>805</v>
      </c>
      <c r="C201" s="1" t="s">
        <v>806</v>
      </c>
      <c r="D201" s="124" t="s">
        <v>120</v>
      </c>
      <c r="E201" s="124" t="s">
        <v>377</v>
      </c>
      <c r="F201" s="1" t="str">
        <f aca="false">INDEX('List of Barcodes'!$C$2:$C$40,MATCH(D201,'List of Barcodes'!$A$2:$A$40,0))</f>
        <v>AACTCTCG</v>
      </c>
      <c r="G201" s="1" t="str">
        <f aca="false">INDEX('List of Barcodes'!$C$2:$C$40,MATCH(E201,'List of Barcodes'!$A$2:$A$40,0))</f>
        <v>GACACCGT</v>
      </c>
      <c r="H201" s="1" t="str">
        <f aca="false">F201&amp;G201</f>
        <v>AACTCTCGGACACCGT</v>
      </c>
      <c r="I201" s="1" t="str">
        <f aca="false">IF(COUNTIF($H$2:$H$193,H201)&gt;1, "Duplicate","Unique")</f>
        <v>Unique</v>
      </c>
    </row>
    <row r="202" customFormat="false" ht="13.8" hidden="false" customHeight="false" outlineLevel="0" collapsed="false">
      <c r="A202" s="180" t="s">
        <v>797</v>
      </c>
      <c r="B202" s="163" t="s">
        <v>807</v>
      </c>
      <c r="C202" s="1" t="s">
        <v>288</v>
      </c>
      <c r="D202" s="124" t="s">
        <v>121</v>
      </c>
      <c r="E202" s="124" t="s">
        <v>286</v>
      </c>
      <c r="F202" s="1" t="str">
        <f aca="false">INDEX('List of Barcodes'!$C$2:$C$40,MATCH(D202,'List of Barcodes'!$A$2:$A$40,0))</f>
        <v>ACTATGTC</v>
      </c>
      <c r="G202" s="1" t="str">
        <f aca="false">INDEX('List of Barcodes'!$C$2:$C$40,MATCH(E202,'List of Barcodes'!$A$2:$A$40,0))</f>
        <v>ATCGTACG</v>
      </c>
      <c r="H202" s="1" t="str">
        <f aca="false">F202&amp;G202</f>
        <v>ACTATGTCATCGTACG</v>
      </c>
      <c r="I202" s="1" t="str">
        <f aca="false">IF(COUNTIF($H$2:$H$193,H202)&gt;1, "Duplicate","Unique")</f>
        <v>Unique</v>
      </c>
    </row>
    <row r="203" customFormat="false" ht="13.8" hidden="false" customHeight="false" outlineLevel="0" collapsed="false">
      <c r="A203" s="180" t="s">
        <v>797</v>
      </c>
      <c r="B203" s="163" t="s">
        <v>808</v>
      </c>
      <c r="C203" s="1" t="s">
        <v>301</v>
      </c>
      <c r="D203" s="124" t="s">
        <v>121</v>
      </c>
      <c r="E203" s="124" t="s">
        <v>299</v>
      </c>
      <c r="F203" s="1" t="str">
        <f aca="false">INDEX('List of Barcodes'!$C$2:$C$40,MATCH(D203,'List of Barcodes'!$A$2:$A$40,0))</f>
        <v>ACTATGTC</v>
      </c>
      <c r="G203" s="1" t="str">
        <f aca="false">INDEX('List of Barcodes'!$C$2:$C$40,MATCH(E203,'List of Barcodes'!$A$2:$A$40,0))</f>
        <v>ACTATCTG</v>
      </c>
      <c r="H203" s="1" t="str">
        <f aca="false">F203&amp;G203</f>
        <v>ACTATGTCACTATCTG</v>
      </c>
      <c r="I203" s="1" t="str">
        <f aca="false">IF(COUNTIF($H$2:$H$193,H203)&gt;1, "Duplicate","Unique")</f>
        <v>Unique</v>
      </c>
    </row>
    <row r="204" customFormat="false" ht="13.8" hidden="false" customHeight="false" outlineLevel="0" collapsed="false">
      <c r="A204" s="180" t="s">
        <v>797</v>
      </c>
      <c r="B204" s="163" t="s">
        <v>809</v>
      </c>
      <c r="C204" s="1" t="s">
        <v>314</v>
      </c>
      <c r="D204" s="124" t="s">
        <v>121</v>
      </c>
      <c r="E204" s="124" t="s">
        <v>312</v>
      </c>
      <c r="F204" s="1" t="str">
        <f aca="false">INDEX('List of Barcodes'!$C$2:$C$40,MATCH(D204,'List of Barcodes'!$A$2:$A$40,0))</f>
        <v>ACTATGTC</v>
      </c>
      <c r="G204" s="1" t="str">
        <f aca="false">INDEX('List of Barcodes'!$C$2:$C$40,MATCH(E204,'List of Barcodes'!$A$2:$A$40,0))</f>
        <v>TAGCGAGT</v>
      </c>
      <c r="H204" s="1" t="str">
        <f aca="false">F204&amp;G204</f>
        <v>ACTATGTCTAGCGAGT</v>
      </c>
      <c r="I204" s="1" t="str">
        <f aca="false">IF(COUNTIF($H$2:$H$193,H204)&gt;1, "Duplicate","Unique")</f>
        <v>Unique</v>
      </c>
    </row>
    <row r="205" customFormat="false" ht="13.8" hidden="false" customHeight="false" outlineLevel="0" collapsed="false">
      <c r="A205" s="180" t="s">
        <v>797</v>
      </c>
      <c r="B205" s="163" t="s">
        <v>810</v>
      </c>
      <c r="C205" s="1" t="s">
        <v>327</v>
      </c>
      <c r="D205" s="124" t="s">
        <v>121</v>
      </c>
      <c r="E205" s="124" t="s">
        <v>325</v>
      </c>
      <c r="F205" s="1" t="str">
        <f aca="false">INDEX('List of Barcodes'!$C$2:$C$40,MATCH(D205,'List of Barcodes'!$A$2:$A$40,0))</f>
        <v>ACTATGTC</v>
      </c>
      <c r="G205" s="1" t="str">
        <f aca="false">INDEX('List of Barcodes'!$C$2:$C$40,MATCH(E205,'List of Barcodes'!$A$2:$A$40,0))</f>
        <v>CTGCGTGT</v>
      </c>
      <c r="H205" s="1" t="str">
        <f aca="false">F205&amp;G205</f>
        <v>ACTATGTCCTGCGTGT</v>
      </c>
      <c r="I205" s="1" t="str">
        <f aca="false">IF(COUNTIF($H$2:$H$193,H205)&gt;1, "Duplicate","Unique")</f>
        <v>Unique</v>
      </c>
    </row>
    <row r="206" customFormat="false" ht="13.8" hidden="false" customHeight="false" outlineLevel="0" collapsed="false">
      <c r="A206" s="180" t="s">
        <v>797</v>
      </c>
      <c r="B206" s="163" t="s">
        <v>811</v>
      </c>
      <c r="C206" s="1" t="s">
        <v>340</v>
      </c>
      <c r="D206" s="124" t="s">
        <v>121</v>
      </c>
      <c r="E206" s="124" t="s">
        <v>338</v>
      </c>
      <c r="F206" s="1" t="str">
        <f aca="false">INDEX('List of Barcodes'!$C$2:$C$40,MATCH(D206,'List of Barcodes'!$A$2:$A$40,0))</f>
        <v>ACTATGTC</v>
      </c>
      <c r="G206" s="1" t="str">
        <f aca="false">INDEX('List of Barcodes'!$C$2:$C$40,MATCH(E206,'List of Barcodes'!$A$2:$A$40,0))</f>
        <v>TCATCGAG</v>
      </c>
      <c r="H206" s="1" t="str">
        <f aca="false">F206&amp;G206</f>
        <v>ACTATGTCTCATCGAG</v>
      </c>
      <c r="I206" s="1" t="str">
        <f aca="false">IF(COUNTIF($H$2:$H$193,H206)&gt;1, "Duplicate","Unique")</f>
        <v>Unique</v>
      </c>
    </row>
    <row r="207" customFormat="false" ht="13.8" hidden="false" customHeight="false" outlineLevel="0" collapsed="false">
      <c r="A207" s="180" t="s">
        <v>797</v>
      </c>
      <c r="B207" s="163" t="s">
        <v>812</v>
      </c>
      <c r="C207" s="1" t="s">
        <v>353</v>
      </c>
      <c r="D207" s="124" t="s">
        <v>121</v>
      </c>
      <c r="E207" s="124" t="s">
        <v>351</v>
      </c>
      <c r="F207" s="1" t="str">
        <f aca="false">INDEX('List of Barcodes'!$C$2:$C$40,MATCH(D207,'List of Barcodes'!$A$2:$A$40,0))</f>
        <v>ACTATGTC</v>
      </c>
      <c r="G207" s="1" t="str">
        <f aca="false">INDEX('List of Barcodes'!$C$2:$C$40,MATCH(E207,'List of Barcodes'!$A$2:$A$40,0))</f>
        <v>CGTGAGTG</v>
      </c>
      <c r="H207" s="1" t="str">
        <f aca="false">F207&amp;G207</f>
        <v>ACTATGTCCGTGAGTG</v>
      </c>
      <c r="I207" s="1" t="str">
        <f aca="false">IF(COUNTIF($H$2:$H$193,H207)&gt;1, "Duplicate","Unique")</f>
        <v>Unique</v>
      </c>
    </row>
    <row r="208" customFormat="false" ht="13.8" hidden="false" customHeight="false" outlineLevel="0" collapsed="false">
      <c r="A208" s="180" t="s">
        <v>797</v>
      </c>
      <c r="B208" s="163" t="s">
        <v>813</v>
      </c>
      <c r="C208" s="1" t="s">
        <v>366</v>
      </c>
      <c r="D208" s="124" t="s">
        <v>121</v>
      </c>
      <c r="E208" s="124" t="s">
        <v>364</v>
      </c>
      <c r="F208" s="1" t="str">
        <f aca="false">INDEX('List of Barcodes'!$C$2:$C$40,MATCH(D208,'List of Barcodes'!$A$2:$A$40,0))</f>
        <v>ACTATGTC</v>
      </c>
      <c r="G208" s="1" t="str">
        <f aca="false">INDEX('List of Barcodes'!$C$2:$C$40,MATCH(E208,'List of Barcodes'!$A$2:$A$40,0))</f>
        <v>GGATATCT</v>
      </c>
      <c r="H208" s="1" t="str">
        <f aca="false">F208&amp;G208</f>
        <v>ACTATGTCGGATATCT</v>
      </c>
      <c r="I208" s="1" t="str">
        <f aca="false">IF(COUNTIF($H$2:$H$193,H208)&gt;1, "Duplicate","Unique")</f>
        <v>Unique</v>
      </c>
    </row>
    <row r="209" customFormat="false" ht="13.8" hidden="false" customHeight="false" outlineLevel="0" collapsed="false">
      <c r="A209" s="180" t="s">
        <v>797</v>
      </c>
      <c r="B209" s="163" t="s">
        <v>814</v>
      </c>
      <c r="C209" s="1" t="s">
        <v>379</v>
      </c>
      <c r="D209" s="124" t="s">
        <v>121</v>
      </c>
      <c r="E209" s="124" t="s">
        <v>377</v>
      </c>
      <c r="F209" s="1" t="str">
        <f aca="false">INDEX('List of Barcodes'!$C$2:$C$40,MATCH(D209,'List of Barcodes'!$A$2:$A$40,0))</f>
        <v>ACTATGTC</v>
      </c>
      <c r="G209" s="1" t="str">
        <f aca="false">INDEX('List of Barcodes'!$C$2:$C$40,MATCH(E209,'List of Barcodes'!$A$2:$A$40,0))</f>
        <v>GACACCGT</v>
      </c>
      <c r="H209" s="1" t="str">
        <f aca="false">F209&amp;G209</f>
        <v>ACTATGTCGACACCGT</v>
      </c>
      <c r="I209" s="1" t="str">
        <f aca="false">IF(COUNTIF($H$2:$H$193,H209)&gt;1, "Duplicate","Unique")</f>
        <v>Unique</v>
      </c>
    </row>
    <row r="210" customFormat="false" ht="13.8" hidden="false" customHeight="false" outlineLevel="0" collapsed="false">
      <c r="A210" s="180" t="s">
        <v>797</v>
      </c>
      <c r="B210" s="163" t="s">
        <v>815</v>
      </c>
      <c r="C210" s="1" t="s">
        <v>289</v>
      </c>
      <c r="D210" s="124" t="s">
        <v>122</v>
      </c>
      <c r="E210" s="124" t="s">
        <v>286</v>
      </c>
      <c r="F210" s="1" t="str">
        <f aca="false">INDEX('List of Barcodes'!$C$2:$C$40,MATCH(D210,'List of Barcodes'!$A$2:$A$40,0))</f>
        <v>AGTAGCGT</v>
      </c>
      <c r="G210" s="1" t="str">
        <f aca="false">INDEX('List of Barcodes'!$C$2:$C$40,MATCH(E210,'List of Barcodes'!$A$2:$A$40,0))</f>
        <v>ATCGTACG</v>
      </c>
      <c r="H210" s="1" t="str">
        <f aca="false">F210&amp;G210</f>
        <v>AGTAGCGTATCGTACG</v>
      </c>
      <c r="I210" s="1" t="str">
        <f aca="false">IF(COUNTIF($H$2:$H$193,H210)&gt;1, "Duplicate","Unique")</f>
        <v>Unique</v>
      </c>
    </row>
    <row r="211" customFormat="false" ht="13.8" hidden="false" customHeight="false" outlineLevel="0" collapsed="false">
      <c r="A211" s="180" t="s">
        <v>797</v>
      </c>
      <c r="B211" s="163" t="s">
        <v>816</v>
      </c>
      <c r="C211" s="1" t="s">
        <v>302</v>
      </c>
      <c r="D211" s="124" t="s">
        <v>122</v>
      </c>
      <c r="E211" s="124" t="s">
        <v>299</v>
      </c>
      <c r="F211" s="1" t="str">
        <f aca="false">INDEX('List of Barcodes'!$C$2:$C$40,MATCH(D211,'List of Barcodes'!$A$2:$A$40,0))</f>
        <v>AGTAGCGT</v>
      </c>
      <c r="G211" s="1" t="str">
        <f aca="false">INDEX('List of Barcodes'!$C$2:$C$40,MATCH(E211,'List of Barcodes'!$A$2:$A$40,0))</f>
        <v>ACTATCTG</v>
      </c>
      <c r="H211" s="1" t="str">
        <f aca="false">F211&amp;G211</f>
        <v>AGTAGCGTACTATCTG</v>
      </c>
      <c r="I211" s="1" t="str">
        <f aca="false">IF(COUNTIF($H$2:$H$193,H211)&gt;1, "Duplicate","Unique")</f>
        <v>Unique</v>
      </c>
    </row>
    <row r="212" customFormat="false" ht="13.8" hidden="false" customHeight="false" outlineLevel="0" collapsed="false">
      <c r="A212" s="180" t="s">
        <v>797</v>
      </c>
      <c r="B212" s="163" t="s">
        <v>817</v>
      </c>
      <c r="C212" s="1" t="s">
        <v>315</v>
      </c>
      <c r="D212" s="124" t="s">
        <v>122</v>
      </c>
      <c r="E212" s="124" t="s">
        <v>312</v>
      </c>
      <c r="F212" s="1" t="str">
        <f aca="false">INDEX('List of Barcodes'!$C$2:$C$40,MATCH(D212,'List of Barcodes'!$A$2:$A$40,0))</f>
        <v>AGTAGCGT</v>
      </c>
      <c r="G212" s="1" t="str">
        <f aca="false">INDEX('List of Barcodes'!$C$2:$C$40,MATCH(E212,'List of Barcodes'!$A$2:$A$40,0))</f>
        <v>TAGCGAGT</v>
      </c>
      <c r="H212" s="1" t="str">
        <f aca="false">F212&amp;G212</f>
        <v>AGTAGCGTTAGCGAGT</v>
      </c>
      <c r="I212" s="1" t="str">
        <f aca="false">IF(COUNTIF($H$2:$H$193,H212)&gt;1, "Duplicate","Unique")</f>
        <v>Unique</v>
      </c>
    </row>
    <row r="213" customFormat="false" ht="13.8" hidden="false" customHeight="false" outlineLevel="0" collapsed="false">
      <c r="A213" s="180" t="s">
        <v>797</v>
      </c>
      <c r="B213" s="163" t="s">
        <v>818</v>
      </c>
      <c r="C213" s="1" t="s">
        <v>328</v>
      </c>
      <c r="D213" s="124" t="s">
        <v>122</v>
      </c>
      <c r="E213" s="124" t="s">
        <v>325</v>
      </c>
      <c r="F213" s="1" t="str">
        <f aca="false">INDEX('List of Barcodes'!$C$2:$C$40,MATCH(D213,'List of Barcodes'!$A$2:$A$40,0))</f>
        <v>AGTAGCGT</v>
      </c>
      <c r="G213" s="1" t="str">
        <f aca="false">INDEX('List of Barcodes'!$C$2:$C$40,MATCH(E213,'List of Barcodes'!$A$2:$A$40,0))</f>
        <v>CTGCGTGT</v>
      </c>
      <c r="H213" s="1" t="str">
        <f aca="false">F213&amp;G213</f>
        <v>AGTAGCGTCTGCGTGT</v>
      </c>
      <c r="I213" s="1" t="str">
        <f aca="false">IF(COUNTIF($H$2:$H$193,H213)&gt;1, "Duplicate","Unique")</f>
        <v>Unique</v>
      </c>
    </row>
    <row r="214" customFormat="false" ht="13.8" hidden="false" customHeight="false" outlineLevel="0" collapsed="false">
      <c r="A214" s="180" t="s">
        <v>797</v>
      </c>
      <c r="B214" s="163" t="s">
        <v>819</v>
      </c>
      <c r="C214" s="1" t="s">
        <v>341</v>
      </c>
      <c r="D214" s="124" t="s">
        <v>122</v>
      </c>
      <c r="E214" s="124" t="s">
        <v>338</v>
      </c>
      <c r="F214" s="1" t="str">
        <f aca="false">INDEX('List of Barcodes'!$C$2:$C$40,MATCH(D214,'List of Barcodes'!$A$2:$A$40,0))</f>
        <v>AGTAGCGT</v>
      </c>
      <c r="G214" s="1" t="str">
        <f aca="false">INDEX('List of Barcodes'!$C$2:$C$40,MATCH(E214,'List of Barcodes'!$A$2:$A$40,0))</f>
        <v>TCATCGAG</v>
      </c>
      <c r="H214" s="1" t="str">
        <f aca="false">F214&amp;G214</f>
        <v>AGTAGCGTTCATCGAG</v>
      </c>
      <c r="I214" s="1" t="str">
        <f aca="false">IF(COUNTIF($H$2:$H$193,H214)&gt;1, "Duplicate","Unique")</f>
        <v>Unique</v>
      </c>
    </row>
    <row r="215" customFormat="false" ht="13.8" hidden="false" customHeight="false" outlineLevel="0" collapsed="false">
      <c r="A215" s="180" t="s">
        <v>797</v>
      </c>
      <c r="B215" s="163" t="s">
        <v>820</v>
      </c>
      <c r="C215" s="1" t="s">
        <v>354</v>
      </c>
      <c r="D215" s="124" t="s">
        <v>122</v>
      </c>
      <c r="E215" s="124" t="s">
        <v>351</v>
      </c>
      <c r="F215" s="1" t="str">
        <f aca="false">INDEX('List of Barcodes'!$C$2:$C$40,MATCH(D215,'List of Barcodes'!$A$2:$A$40,0))</f>
        <v>AGTAGCGT</v>
      </c>
      <c r="G215" s="1" t="str">
        <f aca="false">INDEX('List of Barcodes'!$C$2:$C$40,MATCH(E215,'List of Barcodes'!$A$2:$A$40,0))</f>
        <v>CGTGAGTG</v>
      </c>
      <c r="H215" s="1" t="str">
        <f aca="false">F215&amp;G215</f>
        <v>AGTAGCGTCGTGAGTG</v>
      </c>
      <c r="I215" s="1" t="str">
        <f aca="false">IF(COUNTIF($H$2:$H$193,H215)&gt;1, "Duplicate","Unique")</f>
        <v>Unique</v>
      </c>
    </row>
    <row r="216" customFormat="false" ht="13.8" hidden="false" customHeight="false" outlineLevel="0" collapsed="false">
      <c r="A216" s="180" t="s">
        <v>797</v>
      </c>
      <c r="B216" s="163" t="s">
        <v>821</v>
      </c>
      <c r="C216" s="1" t="s">
        <v>367</v>
      </c>
      <c r="D216" s="124" t="s">
        <v>122</v>
      </c>
      <c r="E216" s="124" t="s">
        <v>364</v>
      </c>
      <c r="F216" s="1" t="str">
        <f aca="false">INDEX('List of Barcodes'!$C$2:$C$40,MATCH(D216,'List of Barcodes'!$A$2:$A$40,0))</f>
        <v>AGTAGCGT</v>
      </c>
      <c r="G216" s="1" t="str">
        <f aca="false">INDEX('List of Barcodes'!$C$2:$C$40,MATCH(E216,'List of Barcodes'!$A$2:$A$40,0))</f>
        <v>GGATATCT</v>
      </c>
      <c r="H216" s="1" t="str">
        <f aca="false">F216&amp;G216</f>
        <v>AGTAGCGTGGATATCT</v>
      </c>
      <c r="I216" s="1" t="str">
        <f aca="false">IF(COUNTIF($H$2:$H$193,H216)&gt;1, "Duplicate","Unique")</f>
        <v>Unique</v>
      </c>
    </row>
    <row r="217" customFormat="false" ht="13.8" hidden="false" customHeight="false" outlineLevel="0" collapsed="false">
      <c r="A217" s="180" t="s">
        <v>797</v>
      </c>
      <c r="B217" s="163" t="s">
        <v>822</v>
      </c>
      <c r="C217" s="1" t="s">
        <v>380</v>
      </c>
      <c r="D217" s="124" t="s">
        <v>122</v>
      </c>
      <c r="E217" s="124" t="s">
        <v>377</v>
      </c>
      <c r="F217" s="1" t="str">
        <f aca="false">INDEX('List of Barcodes'!$C$2:$C$40,MATCH(D217,'List of Barcodes'!$A$2:$A$40,0))</f>
        <v>AGTAGCGT</v>
      </c>
      <c r="G217" s="1" t="str">
        <f aca="false">INDEX('List of Barcodes'!$C$2:$C$40,MATCH(E217,'List of Barcodes'!$A$2:$A$40,0))</f>
        <v>GACACCGT</v>
      </c>
      <c r="H217" s="1" t="str">
        <f aca="false">F217&amp;G217</f>
        <v>AGTAGCGTGACACCGT</v>
      </c>
      <c r="I217" s="1" t="str">
        <f aca="false">IF(COUNTIF($H$2:$H$193,H217)&gt;1, "Duplicate","Unique")</f>
        <v>Unique</v>
      </c>
    </row>
    <row r="218" customFormat="false" ht="13.8" hidden="false" customHeight="false" outlineLevel="0" collapsed="false">
      <c r="A218" s="180" t="s">
        <v>797</v>
      </c>
      <c r="B218" s="163" t="s">
        <v>823</v>
      </c>
      <c r="C218" s="1" t="s">
        <v>290</v>
      </c>
      <c r="D218" s="124" t="s">
        <v>123</v>
      </c>
      <c r="E218" s="124" t="s">
        <v>286</v>
      </c>
      <c r="F218" s="1" t="str">
        <f aca="false">INDEX('List of Barcodes'!$C$2:$C$40,MATCH(D218,'List of Barcodes'!$A$2:$A$40,0))</f>
        <v>CAGTGAGT</v>
      </c>
      <c r="G218" s="1" t="str">
        <f aca="false">INDEX('List of Barcodes'!$C$2:$C$40,MATCH(E218,'List of Barcodes'!$A$2:$A$40,0))</f>
        <v>ATCGTACG</v>
      </c>
      <c r="H218" s="1" t="str">
        <f aca="false">F218&amp;G218</f>
        <v>CAGTGAGTATCGTACG</v>
      </c>
      <c r="I218" s="1" t="str">
        <f aca="false">IF(COUNTIF($H$2:$H$193,H218)&gt;1, "Duplicate","Unique")</f>
        <v>Unique</v>
      </c>
    </row>
    <row r="219" customFormat="false" ht="13.8" hidden="false" customHeight="false" outlineLevel="0" collapsed="false">
      <c r="A219" s="180" t="s">
        <v>797</v>
      </c>
      <c r="B219" s="163" t="s">
        <v>824</v>
      </c>
      <c r="C219" s="1" t="s">
        <v>303</v>
      </c>
      <c r="D219" s="124" t="s">
        <v>123</v>
      </c>
      <c r="E219" s="124" t="s">
        <v>299</v>
      </c>
      <c r="F219" s="1" t="str">
        <f aca="false">INDEX('List of Barcodes'!$C$2:$C$40,MATCH(D219,'List of Barcodes'!$A$2:$A$40,0))</f>
        <v>CAGTGAGT</v>
      </c>
      <c r="G219" s="1" t="str">
        <f aca="false">INDEX('List of Barcodes'!$C$2:$C$40,MATCH(E219,'List of Barcodes'!$A$2:$A$40,0))</f>
        <v>ACTATCTG</v>
      </c>
      <c r="H219" s="1" t="str">
        <f aca="false">F219&amp;G219</f>
        <v>CAGTGAGTACTATCTG</v>
      </c>
      <c r="I219" s="1" t="str">
        <f aca="false">IF(COUNTIF($H$2:$H$193,H219)&gt;1, "Duplicate","Unique")</f>
        <v>Unique</v>
      </c>
    </row>
    <row r="220" customFormat="false" ht="13.8" hidden="false" customHeight="false" outlineLevel="0" collapsed="false">
      <c r="A220" s="180" t="s">
        <v>797</v>
      </c>
      <c r="B220" s="163" t="s">
        <v>825</v>
      </c>
      <c r="C220" s="1" t="s">
        <v>316</v>
      </c>
      <c r="D220" s="124" t="s">
        <v>123</v>
      </c>
      <c r="E220" s="124" t="s">
        <v>312</v>
      </c>
      <c r="F220" s="1" t="str">
        <f aca="false">INDEX('List of Barcodes'!$C$2:$C$40,MATCH(D220,'List of Barcodes'!$A$2:$A$40,0))</f>
        <v>CAGTGAGT</v>
      </c>
      <c r="G220" s="1" t="str">
        <f aca="false">INDEX('List of Barcodes'!$C$2:$C$40,MATCH(E220,'List of Barcodes'!$A$2:$A$40,0))</f>
        <v>TAGCGAGT</v>
      </c>
      <c r="H220" s="1" t="str">
        <f aca="false">F220&amp;G220</f>
        <v>CAGTGAGTTAGCGAGT</v>
      </c>
      <c r="I220" s="1" t="str">
        <f aca="false">IF(COUNTIF($H$2:$H$193,H220)&gt;1, "Duplicate","Unique")</f>
        <v>Unique</v>
      </c>
    </row>
    <row r="221" customFormat="false" ht="13.8" hidden="false" customHeight="false" outlineLevel="0" collapsed="false">
      <c r="A221" s="180" t="s">
        <v>797</v>
      </c>
      <c r="B221" s="163" t="s">
        <v>826</v>
      </c>
      <c r="C221" s="1" t="s">
        <v>329</v>
      </c>
      <c r="D221" s="124" t="s">
        <v>123</v>
      </c>
      <c r="E221" s="124" t="s">
        <v>325</v>
      </c>
      <c r="F221" s="1" t="str">
        <f aca="false">INDEX('List of Barcodes'!$C$2:$C$40,MATCH(D221,'List of Barcodes'!$A$2:$A$40,0))</f>
        <v>CAGTGAGT</v>
      </c>
      <c r="G221" s="1" t="str">
        <f aca="false">INDEX('List of Barcodes'!$C$2:$C$40,MATCH(E221,'List of Barcodes'!$A$2:$A$40,0))</f>
        <v>CTGCGTGT</v>
      </c>
      <c r="H221" s="1" t="str">
        <f aca="false">F221&amp;G221</f>
        <v>CAGTGAGTCTGCGTGT</v>
      </c>
      <c r="I221" s="1" t="str">
        <f aca="false">IF(COUNTIF($H$2:$H$193,H221)&gt;1, "Duplicate","Unique")</f>
        <v>Unique</v>
      </c>
    </row>
    <row r="222" customFormat="false" ht="13.8" hidden="false" customHeight="false" outlineLevel="0" collapsed="false">
      <c r="A222" s="180" t="s">
        <v>797</v>
      </c>
      <c r="B222" s="163" t="s">
        <v>827</v>
      </c>
      <c r="C222" s="1" t="s">
        <v>342</v>
      </c>
      <c r="D222" s="124" t="s">
        <v>123</v>
      </c>
      <c r="E222" s="124" t="s">
        <v>338</v>
      </c>
      <c r="F222" s="1" t="str">
        <f aca="false">INDEX('List of Barcodes'!$C$2:$C$40,MATCH(D222,'List of Barcodes'!$A$2:$A$40,0))</f>
        <v>CAGTGAGT</v>
      </c>
      <c r="G222" s="1" t="str">
        <f aca="false">INDEX('List of Barcodes'!$C$2:$C$40,MATCH(E222,'List of Barcodes'!$A$2:$A$40,0))</f>
        <v>TCATCGAG</v>
      </c>
      <c r="H222" s="1" t="str">
        <f aca="false">F222&amp;G222</f>
        <v>CAGTGAGTTCATCGAG</v>
      </c>
      <c r="I222" s="1" t="str">
        <f aca="false">IF(COUNTIF($H$2:$H$193,H222)&gt;1, "Duplicate","Unique")</f>
        <v>Unique</v>
      </c>
    </row>
    <row r="223" customFormat="false" ht="13.8" hidden="false" customHeight="false" outlineLevel="0" collapsed="false">
      <c r="A223" s="180" t="s">
        <v>797</v>
      </c>
      <c r="B223" s="163" t="s">
        <v>828</v>
      </c>
      <c r="C223" s="1" t="s">
        <v>355</v>
      </c>
      <c r="D223" s="124" t="s">
        <v>123</v>
      </c>
      <c r="E223" s="124" t="s">
        <v>351</v>
      </c>
      <c r="F223" s="1" t="str">
        <f aca="false">INDEX('List of Barcodes'!$C$2:$C$40,MATCH(D223,'List of Barcodes'!$A$2:$A$40,0))</f>
        <v>CAGTGAGT</v>
      </c>
      <c r="G223" s="1" t="str">
        <f aca="false">INDEX('List of Barcodes'!$C$2:$C$40,MATCH(E223,'List of Barcodes'!$A$2:$A$40,0))</f>
        <v>CGTGAGTG</v>
      </c>
      <c r="H223" s="1" t="str">
        <f aca="false">F223&amp;G223</f>
        <v>CAGTGAGTCGTGAGTG</v>
      </c>
      <c r="I223" s="1" t="str">
        <f aca="false">IF(COUNTIF($H$2:$H$193,H223)&gt;1, "Duplicate","Unique")</f>
        <v>Unique</v>
      </c>
    </row>
    <row r="224" customFormat="false" ht="13.8" hidden="false" customHeight="false" outlineLevel="0" collapsed="false">
      <c r="A224" s="180" t="s">
        <v>797</v>
      </c>
      <c r="B224" s="163" t="s">
        <v>829</v>
      </c>
      <c r="C224" s="1" t="s">
        <v>368</v>
      </c>
      <c r="D224" s="124" t="s">
        <v>123</v>
      </c>
      <c r="E224" s="124" t="s">
        <v>364</v>
      </c>
      <c r="F224" s="1" t="str">
        <f aca="false">INDEX('List of Barcodes'!$C$2:$C$40,MATCH(D224,'List of Barcodes'!$A$2:$A$40,0))</f>
        <v>CAGTGAGT</v>
      </c>
      <c r="G224" s="1" t="str">
        <f aca="false">INDEX('List of Barcodes'!$C$2:$C$40,MATCH(E224,'List of Barcodes'!$A$2:$A$40,0))</f>
        <v>GGATATCT</v>
      </c>
      <c r="H224" s="1" t="str">
        <f aca="false">F224&amp;G224</f>
        <v>CAGTGAGTGGATATCT</v>
      </c>
      <c r="I224" s="1" t="str">
        <f aca="false">IF(COUNTIF($H$2:$H$193,H224)&gt;1, "Duplicate","Unique")</f>
        <v>Unique</v>
      </c>
    </row>
    <row r="225" customFormat="false" ht="13.8" hidden="false" customHeight="false" outlineLevel="0" collapsed="false">
      <c r="A225" s="180" t="s">
        <v>797</v>
      </c>
      <c r="B225" s="163" t="s">
        <v>830</v>
      </c>
      <c r="C225" s="1" t="s">
        <v>381</v>
      </c>
      <c r="D225" s="124" t="s">
        <v>123</v>
      </c>
      <c r="E225" s="124" t="s">
        <v>377</v>
      </c>
      <c r="F225" s="1" t="str">
        <f aca="false">INDEX('List of Barcodes'!$C$2:$C$40,MATCH(D225,'List of Barcodes'!$A$2:$A$40,0))</f>
        <v>CAGTGAGT</v>
      </c>
      <c r="G225" s="1" t="str">
        <f aca="false">INDEX('List of Barcodes'!$C$2:$C$40,MATCH(E225,'List of Barcodes'!$A$2:$A$40,0))</f>
        <v>GACACCGT</v>
      </c>
      <c r="H225" s="1" t="str">
        <f aca="false">F225&amp;G225</f>
        <v>CAGTGAGTGACACCGT</v>
      </c>
      <c r="I225" s="1" t="str">
        <f aca="false">IF(COUNTIF($H$2:$H$193,H225)&gt;1, "Duplicate","Unique")</f>
        <v>Unique</v>
      </c>
    </row>
    <row r="226" customFormat="false" ht="13.8" hidden="false" customHeight="false" outlineLevel="0" collapsed="false">
      <c r="A226" s="180" t="s">
        <v>797</v>
      </c>
      <c r="B226" s="163" t="s">
        <v>831</v>
      </c>
      <c r="C226" s="1" t="s">
        <v>291</v>
      </c>
      <c r="D226" s="124" t="s">
        <v>115</v>
      </c>
      <c r="E226" s="124" t="s">
        <v>286</v>
      </c>
      <c r="F226" s="1" t="str">
        <f aca="false">INDEX('List of Barcodes'!$C$2:$C$40,MATCH(D226,'List of Barcodes'!$A$2:$A$40,0))</f>
        <v>CGTACTCA</v>
      </c>
      <c r="G226" s="1" t="str">
        <f aca="false">INDEX('List of Barcodes'!$C$2:$C$40,MATCH(E226,'List of Barcodes'!$A$2:$A$40,0))</f>
        <v>ATCGTACG</v>
      </c>
      <c r="H226" s="1" t="str">
        <f aca="false">F226&amp;G226</f>
        <v>CGTACTCAATCGTACG</v>
      </c>
      <c r="I226" s="1" t="str">
        <f aca="false">IF(COUNTIF($H$2:$H$193,H226)&gt;1, "Duplicate","Unique")</f>
        <v>Unique</v>
      </c>
    </row>
    <row r="227" customFormat="false" ht="13.8" hidden="false" customHeight="false" outlineLevel="0" collapsed="false">
      <c r="A227" s="180" t="s">
        <v>797</v>
      </c>
      <c r="B227" s="163" t="s">
        <v>832</v>
      </c>
      <c r="C227" s="1" t="s">
        <v>304</v>
      </c>
      <c r="D227" s="124" t="s">
        <v>115</v>
      </c>
      <c r="E227" s="124" t="s">
        <v>299</v>
      </c>
      <c r="F227" s="1" t="str">
        <f aca="false">INDEX('List of Barcodes'!$C$2:$C$40,MATCH(D227,'List of Barcodes'!$A$2:$A$40,0))</f>
        <v>CGTACTCA</v>
      </c>
      <c r="G227" s="1" t="str">
        <f aca="false">INDEX('List of Barcodes'!$C$2:$C$40,MATCH(E227,'List of Barcodes'!$A$2:$A$40,0))</f>
        <v>ACTATCTG</v>
      </c>
      <c r="H227" s="1" t="str">
        <f aca="false">F227&amp;G227</f>
        <v>CGTACTCAACTATCTG</v>
      </c>
      <c r="I227" s="1" t="str">
        <f aca="false">IF(COUNTIF($H$2:$H$193,H227)&gt;1, "Duplicate","Unique")</f>
        <v>Unique</v>
      </c>
    </row>
    <row r="228" customFormat="false" ht="13.8" hidden="false" customHeight="false" outlineLevel="0" collapsed="false">
      <c r="A228" s="180" t="s">
        <v>797</v>
      </c>
      <c r="B228" s="163" t="s">
        <v>833</v>
      </c>
      <c r="C228" s="1" t="s">
        <v>317</v>
      </c>
      <c r="D228" s="124" t="s">
        <v>115</v>
      </c>
      <c r="E228" s="124" t="s">
        <v>312</v>
      </c>
      <c r="F228" s="1" t="str">
        <f aca="false">INDEX('List of Barcodes'!$C$2:$C$40,MATCH(D228,'List of Barcodes'!$A$2:$A$40,0))</f>
        <v>CGTACTCA</v>
      </c>
      <c r="G228" s="1" t="str">
        <f aca="false">INDEX('List of Barcodes'!$C$2:$C$40,MATCH(E228,'List of Barcodes'!$A$2:$A$40,0))</f>
        <v>TAGCGAGT</v>
      </c>
      <c r="H228" s="1" t="str">
        <f aca="false">F228&amp;G228</f>
        <v>CGTACTCATAGCGAGT</v>
      </c>
      <c r="I228" s="1" t="str">
        <f aca="false">IF(COUNTIF($H$2:$H$193,H228)&gt;1, "Duplicate","Unique")</f>
        <v>Unique</v>
      </c>
    </row>
    <row r="229" customFormat="false" ht="13.8" hidden="false" customHeight="false" outlineLevel="0" collapsed="false">
      <c r="A229" s="180" t="s">
        <v>797</v>
      </c>
      <c r="B229" s="163" t="s">
        <v>834</v>
      </c>
      <c r="C229" s="1" t="s">
        <v>330</v>
      </c>
      <c r="D229" s="124" t="s">
        <v>115</v>
      </c>
      <c r="E229" s="124" t="s">
        <v>325</v>
      </c>
      <c r="F229" s="1" t="str">
        <f aca="false">INDEX('List of Barcodes'!$C$2:$C$40,MATCH(D229,'List of Barcodes'!$A$2:$A$40,0))</f>
        <v>CGTACTCA</v>
      </c>
      <c r="G229" s="1" t="str">
        <f aca="false">INDEX('List of Barcodes'!$C$2:$C$40,MATCH(E229,'List of Barcodes'!$A$2:$A$40,0))</f>
        <v>CTGCGTGT</v>
      </c>
      <c r="H229" s="1" t="str">
        <f aca="false">F229&amp;G229</f>
        <v>CGTACTCACTGCGTGT</v>
      </c>
      <c r="I229" s="1" t="str">
        <f aca="false">IF(COUNTIF($H$2:$H$193,H229)&gt;1, "Duplicate","Unique")</f>
        <v>Unique</v>
      </c>
    </row>
    <row r="230" customFormat="false" ht="13.8" hidden="false" customHeight="false" outlineLevel="0" collapsed="false">
      <c r="A230" s="180" t="s">
        <v>797</v>
      </c>
      <c r="B230" s="163" t="s">
        <v>835</v>
      </c>
      <c r="C230" s="1" t="s">
        <v>343</v>
      </c>
      <c r="D230" s="124" t="s">
        <v>115</v>
      </c>
      <c r="E230" s="124" t="s">
        <v>338</v>
      </c>
      <c r="F230" s="1" t="str">
        <f aca="false">INDEX('List of Barcodes'!$C$2:$C$40,MATCH(D230,'List of Barcodes'!$A$2:$A$40,0))</f>
        <v>CGTACTCA</v>
      </c>
      <c r="G230" s="1" t="str">
        <f aca="false">INDEX('List of Barcodes'!$C$2:$C$40,MATCH(E230,'List of Barcodes'!$A$2:$A$40,0))</f>
        <v>TCATCGAG</v>
      </c>
      <c r="H230" s="1" t="str">
        <f aca="false">F230&amp;G230</f>
        <v>CGTACTCATCATCGAG</v>
      </c>
      <c r="I230" s="1" t="str">
        <f aca="false">IF(COUNTIF($H$2:$H$193,H230)&gt;1, "Duplicate","Unique")</f>
        <v>Unique</v>
      </c>
    </row>
    <row r="231" customFormat="false" ht="13.8" hidden="false" customHeight="false" outlineLevel="0" collapsed="false">
      <c r="A231" s="180" t="s">
        <v>797</v>
      </c>
      <c r="B231" s="163" t="s">
        <v>836</v>
      </c>
      <c r="C231" s="1" t="s">
        <v>356</v>
      </c>
      <c r="D231" s="124" t="s">
        <v>115</v>
      </c>
      <c r="E231" s="124" t="s">
        <v>351</v>
      </c>
      <c r="F231" s="1" t="str">
        <f aca="false">INDEX('List of Barcodes'!$C$2:$C$40,MATCH(D231,'List of Barcodes'!$A$2:$A$40,0))</f>
        <v>CGTACTCA</v>
      </c>
      <c r="G231" s="1" t="str">
        <f aca="false">INDEX('List of Barcodes'!$C$2:$C$40,MATCH(E231,'List of Barcodes'!$A$2:$A$40,0))</f>
        <v>CGTGAGTG</v>
      </c>
      <c r="H231" s="1" t="str">
        <f aca="false">F231&amp;G231</f>
        <v>CGTACTCACGTGAGTG</v>
      </c>
      <c r="I231" s="1" t="str">
        <f aca="false">IF(COUNTIF($H$2:$H$193,H231)&gt;1, "Duplicate","Unique")</f>
        <v>Unique</v>
      </c>
    </row>
    <row r="232" customFormat="false" ht="13.8" hidden="false" customHeight="false" outlineLevel="0" collapsed="false">
      <c r="A232" s="180" t="s">
        <v>797</v>
      </c>
      <c r="B232" s="163" t="s">
        <v>837</v>
      </c>
      <c r="C232" s="1" t="s">
        <v>369</v>
      </c>
      <c r="D232" s="124" t="s">
        <v>115</v>
      </c>
      <c r="E232" s="124" t="s">
        <v>364</v>
      </c>
      <c r="F232" s="1" t="str">
        <f aca="false">INDEX('List of Barcodes'!$C$2:$C$40,MATCH(D232,'List of Barcodes'!$A$2:$A$40,0))</f>
        <v>CGTACTCA</v>
      </c>
      <c r="G232" s="1" t="str">
        <f aca="false">INDEX('List of Barcodes'!$C$2:$C$40,MATCH(E232,'List of Barcodes'!$A$2:$A$40,0))</f>
        <v>GGATATCT</v>
      </c>
      <c r="H232" s="1" t="str">
        <f aca="false">F232&amp;G232</f>
        <v>CGTACTCAGGATATCT</v>
      </c>
      <c r="I232" s="1" t="str">
        <f aca="false">IF(COUNTIF($H$2:$H$193,H232)&gt;1, "Duplicate","Unique")</f>
        <v>Unique</v>
      </c>
    </row>
    <row r="233" customFormat="false" ht="13.8" hidden="false" customHeight="false" outlineLevel="0" collapsed="false">
      <c r="A233" s="180" t="s">
        <v>797</v>
      </c>
      <c r="B233" s="163" t="s">
        <v>838</v>
      </c>
      <c r="C233" s="1" t="s">
        <v>382</v>
      </c>
      <c r="D233" s="124" t="s">
        <v>115</v>
      </c>
      <c r="E233" s="124" t="s">
        <v>377</v>
      </c>
      <c r="F233" s="1" t="str">
        <f aca="false">INDEX('List of Barcodes'!$C$2:$C$40,MATCH(D233,'List of Barcodes'!$A$2:$A$40,0))</f>
        <v>CGTACTCA</v>
      </c>
      <c r="G233" s="1" t="str">
        <f aca="false">INDEX('List of Barcodes'!$C$2:$C$40,MATCH(E233,'List of Barcodes'!$A$2:$A$40,0))</f>
        <v>GACACCGT</v>
      </c>
      <c r="H233" s="1" t="str">
        <f aca="false">F233&amp;G233</f>
        <v>CGTACTCAGACACCGT</v>
      </c>
      <c r="I233" s="1" t="str">
        <f aca="false">IF(COUNTIF($H$2:$H$193,H233)&gt;1, "Duplicate","Unique")</f>
        <v>Unique</v>
      </c>
    </row>
    <row r="234" customFormat="false" ht="13.8" hidden="false" customHeight="false" outlineLevel="0" collapsed="false">
      <c r="A234" s="180" t="s">
        <v>797</v>
      </c>
      <c r="B234" s="163" t="s">
        <v>839</v>
      </c>
      <c r="C234" s="1" t="s">
        <v>292</v>
      </c>
      <c r="D234" s="124" t="s">
        <v>116</v>
      </c>
      <c r="E234" s="124" t="s">
        <v>286</v>
      </c>
      <c r="F234" s="1" t="str">
        <f aca="false">INDEX('List of Barcodes'!$C$2:$C$40,MATCH(D234,'List of Barcodes'!$A$2:$A$40,0))</f>
        <v>CTACGCAG</v>
      </c>
      <c r="G234" s="1" t="str">
        <f aca="false">INDEX('List of Barcodes'!$C$2:$C$40,MATCH(E234,'List of Barcodes'!$A$2:$A$40,0))</f>
        <v>ATCGTACG</v>
      </c>
      <c r="H234" s="1" t="str">
        <f aca="false">F234&amp;G234</f>
        <v>CTACGCAGATCGTACG</v>
      </c>
      <c r="I234" s="1" t="str">
        <f aca="false">IF(COUNTIF($H$2:$H$193,H234)&gt;1, "Duplicate","Unique")</f>
        <v>Unique</v>
      </c>
    </row>
    <row r="235" customFormat="false" ht="13.8" hidden="false" customHeight="false" outlineLevel="0" collapsed="false">
      <c r="A235" s="180" t="s">
        <v>797</v>
      </c>
      <c r="B235" s="163" t="s">
        <v>840</v>
      </c>
      <c r="C235" s="1" t="s">
        <v>305</v>
      </c>
      <c r="D235" s="124" t="s">
        <v>116</v>
      </c>
      <c r="E235" s="124" t="s">
        <v>299</v>
      </c>
      <c r="F235" s="1" t="str">
        <f aca="false">INDEX('List of Barcodes'!$C$2:$C$40,MATCH(D235,'List of Barcodes'!$A$2:$A$40,0))</f>
        <v>CTACGCAG</v>
      </c>
      <c r="G235" s="1" t="str">
        <f aca="false">INDEX('List of Barcodes'!$C$2:$C$40,MATCH(E235,'List of Barcodes'!$A$2:$A$40,0))</f>
        <v>ACTATCTG</v>
      </c>
      <c r="H235" s="1" t="str">
        <f aca="false">F235&amp;G235</f>
        <v>CTACGCAGACTATCTG</v>
      </c>
      <c r="I235" s="1" t="str">
        <f aca="false">IF(COUNTIF($H$2:$H$193,H235)&gt;1, "Duplicate","Unique")</f>
        <v>Unique</v>
      </c>
    </row>
    <row r="236" customFormat="false" ht="13.8" hidden="false" customHeight="false" outlineLevel="0" collapsed="false">
      <c r="A236" s="180" t="s">
        <v>797</v>
      </c>
      <c r="B236" s="163" t="s">
        <v>841</v>
      </c>
      <c r="C236" s="1" t="s">
        <v>318</v>
      </c>
      <c r="D236" s="124" t="s">
        <v>116</v>
      </c>
      <c r="E236" s="124" t="s">
        <v>312</v>
      </c>
      <c r="F236" s="1" t="str">
        <f aca="false">INDEX('List of Barcodes'!$C$2:$C$40,MATCH(D236,'List of Barcodes'!$A$2:$A$40,0))</f>
        <v>CTACGCAG</v>
      </c>
      <c r="G236" s="1" t="str">
        <f aca="false">INDEX('List of Barcodes'!$C$2:$C$40,MATCH(E236,'List of Barcodes'!$A$2:$A$40,0))</f>
        <v>TAGCGAGT</v>
      </c>
      <c r="H236" s="1" t="str">
        <f aca="false">F236&amp;G236</f>
        <v>CTACGCAGTAGCGAGT</v>
      </c>
      <c r="I236" s="1" t="str">
        <f aca="false">IF(COUNTIF($H$2:$H$193,H236)&gt;1, "Duplicate","Unique")</f>
        <v>Unique</v>
      </c>
    </row>
    <row r="237" customFormat="false" ht="13.8" hidden="false" customHeight="false" outlineLevel="0" collapsed="false">
      <c r="A237" s="180" t="s">
        <v>797</v>
      </c>
      <c r="B237" s="163" t="s">
        <v>842</v>
      </c>
      <c r="C237" s="1" t="s">
        <v>331</v>
      </c>
      <c r="D237" s="124" t="s">
        <v>116</v>
      </c>
      <c r="E237" s="124" t="s">
        <v>325</v>
      </c>
      <c r="F237" s="1" t="str">
        <f aca="false">INDEX('List of Barcodes'!$C$2:$C$40,MATCH(D237,'List of Barcodes'!$A$2:$A$40,0))</f>
        <v>CTACGCAG</v>
      </c>
      <c r="G237" s="1" t="str">
        <f aca="false">INDEX('List of Barcodes'!$C$2:$C$40,MATCH(E237,'List of Barcodes'!$A$2:$A$40,0))</f>
        <v>CTGCGTGT</v>
      </c>
      <c r="H237" s="1" t="str">
        <f aca="false">F237&amp;G237</f>
        <v>CTACGCAGCTGCGTGT</v>
      </c>
      <c r="I237" s="1" t="str">
        <f aca="false">IF(COUNTIF($H$2:$H$193,H237)&gt;1, "Duplicate","Unique")</f>
        <v>Unique</v>
      </c>
    </row>
    <row r="238" customFormat="false" ht="13.8" hidden="false" customHeight="false" outlineLevel="0" collapsed="false">
      <c r="A238" s="180" t="s">
        <v>797</v>
      </c>
      <c r="B238" s="163" t="s">
        <v>843</v>
      </c>
      <c r="C238" s="1" t="s">
        <v>344</v>
      </c>
      <c r="D238" s="124" t="s">
        <v>116</v>
      </c>
      <c r="E238" s="124" t="s">
        <v>338</v>
      </c>
      <c r="F238" s="1" t="str">
        <f aca="false">INDEX('List of Barcodes'!$C$2:$C$40,MATCH(D238,'List of Barcodes'!$A$2:$A$40,0))</f>
        <v>CTACGCAG</v>
      </c>
      <c r="G238" s="1" t="str">
        <f aca="false">INDEX('List of Barcodes'!$C$2:$C$40,MATCH(E238,'List of Barcodes'!$A$2:$A$40,0))</f>
        <v>TCATCGAG</v>
      </c>
      <c r="H238" s="1" t="str">
        <f aca="false">F238&amp;G238</f>
        <v>CTACGCAGTCATCGAG</v>
      </c>
      <c r="I238" s="1" t="str">
        <f aca="false">IF(COUNTIF($H$2:$H$193,H238)&gt;1, "Duplicate","Unique")</f>
        <v>Unique</v>
      </c>
    </row>
    <row r="239" customFormat="false" ht="13.8" hidden="false" customHeight="false" outlineLevel="0" collapsed="false">
      <c r="A239" s="180" t="s">
        <v>797</v>
      </c>
      <c r="B239" s="163" t="s">
        <v>844</v>
      </c>
      <c r="C239" s="1" t="s">
        <v>357</v>
      </c>
      <c r="D239" s="124" t="s">
        <v>116</v>
      </c>
      <c r="E239" s="124" t="s">
        <v>351</v>
      </c>
      <c r="F239" s="1" t="str">
        <f aca="false">INDEX('List of Barcodes'!$C$2:$C$40,MATCH(D239,'List of Barcodes'!$A$2:$A$40,0))</f>
        <v>CTACGCAG</v>
      </c>
      <c r="G239" s="1" t="str">
        <f aca="false">INDEX('List of Barcodes'!$C$2:$C$40,MATCH(E239,'List of Barcodes'!$A$2:$A$40,0))</f>
        <v>CGTGAGTG</v>
      </c>
      <c r="H239" s="1" t="str">
        <f aca="false">F239&amp;G239</f>
        <v>CTACGCAGCGTGAGTG</v>
      </c>
      <c r="I239" s="1" t="str">
        <f aca="false">IF(COUNTIF($H$2:$H$193,H239)&gt;1, "Duplicate","Unique")</f>
        <v>Unique</v>
      </c>
    </row>
    <row r="240" customFormat="false" ht="13.8" hidden="false" customHeight="false" outlineLevel="0" collapsed="false">
      <c r="A240" s="180" t="s">
        <v>797</v>
      </c>
      <c r="B240" s="163" t="s">
        <v>845</v>
      </c>
      <c r="C240" s="1" t="s">
        <v>370</v>
      </c>
      <c r="D240" s="124" t="s">
        <v>116</v>
      </c>
      <c r="E240" s="124" t="s">
        <v>364</v>
      </c>
      <c r="F240" s="1" t="str">
        <f aca="false">INDEX('List of Barcodes'!$C$2:$C$40,MATCH(D240,'List of Barcodes'!$A$2:$A$40,0))</f>
        <v>CTACGCAG</v>
      </c>
      <c r="G240" s="1" t="str">
        <f aca="false">INDEX('List of Barcodes'!$C$2:$C$40,MATCH(E240,'List of Barcodes'!$A$2:$A$40,0))</f>
        <v>GGATATCT</v>
      </c>
      <c r="H240" s="1" t="str">
        <f aca="false">F240&amp;G240</f>
        <v>CTACGCAGGGATATCT</v>
      </c>
      <c r="I240" s="1" t="str">
        <f aca="false">IF(COUNTIF($H$2:$H$193,H240)&gt;1, "Duplicate","Unique")</f>
        <v>Unique</v>
      </c>
    </row>
    <row r="241" customFormat="false" ht="13.8" hidden="false" customHeight="false" outlineLevel="0" collapsed="false">
      <c r="A241" s="180" t="s">
        <v>797</v>
      </c>
      <c r="B241" s="163" t="s">
        <v>846</v>
      </c>
      <c r="C241" s="1" t="s">
        <v>383</v>
      </c>
      <c r="D241" s="124" t="s">
        <v>116</v>
      </c>
      <c r="E241" s="124" t="s">
        <v>377</v>
      </c>
      <c r="F241" s="1" t="str">
        <f aca="false">INDEX('List of Barcodes'!$C$2:$C$40,MATCH(D241,'List of Barcodes'!$A$2:$A$40,0))</f>
        <v>CTACGCAG</v>
      </c>
      <c r="G241" s="1" t="str">
        <f aca="false">INDEX('List of Barcodes'!$C$2:$C$40,MATCH(E241,'List of Barcodes'!$A$2:$A$40,0))</f>
        <v>GACACCGT</v>
      </c>
      <c r="H241" s="1" t="str">
        <f aca="false">F241&amp;G241</f>
        <v>CTACGCAGGACACCGT</v>
      </c>
      <c r="I241" s="1" t="str">
        <f aca="false">IF(COUNTIF($H$2:$H$193,H241)&gt;1, "Duplicate","Unique")</f>
        <v>Unique</v>
      </c>
    </row>
    <row r="242" customFormat="false" ht="13.8" hidden="false" customHeight="false" outlineLevel="0" collapsed="false">
      <c r="A242" s="180" t="s">
        <v>797</v>
      </c>
      <c r="B242" s="163" t="s">
        <v>847</v>
      </c>
      <c r="C242" s="1" t="s">
        <v>293</v>
      </c>
      <c r="D242" s="124" t="s">
        <v>117</v>
      </c>
      <c r="E242" s="124" t="s">
        <v>286</v>
      </c>
      <c r="F242" s="1" t="str">
        <f aca="false">INDEX('List of Barcodes'!$C$2:$C$40,MATCH(D242,'List of Barcodes'!$A$2:$A$40,0))</f>
        <v>GGAGACTA</v>
      </c>
      <c r="G242" s="1" t="str">
        <f aca="false">INDEX('List of Barcodes'!$C$2:$C$40,MATCH(E242,'List of Barcodes'!$A$2:$A$40,0))</f>
        <v>ATCGTACG</v>
      </c>
      <c r="H242" s="1" t="str">
        <f aca="false">F242&amp;G242</f>
        <v>GGAGACTAATCGTACG</v>
      </c>
      <c r="I242" s="1" t="str">
        <f aca="false">IF(COUNTIF($H$2:$H$193,H242)&gt;1, "Duplicate","Unique")</f>
        <v>Unique</v>
      </c>
    </row>
    <row r="243" customFormat="false" ht="13.8" hidden="false" customHeight="false" outlineLevel="0" collapsed="false">
      <c r="A243" s="180" t="s">
        <v>797</v>
      </c>
      <c r="B243" s="163" t="s">
        <v>848</v>
      </c>
      <c r="C243" s="1" t="s">
        <v>306</v>
      </c>
      <c r="D243" s="124" t="s">
        <v>117</v>
      </c>
      <c r="E243" s="124" t="s">
        <v>299</v>
      </c>
      <c r="F243" s="1" t="str">
        <f aca="false">INDEX('List of Barcodes'!$C$2:$C$40,MATCH(D243,'List of Barcodes'!$A$2:$A$40,0))</f>
        <v>GGAGACTA</v>
      </c>
      <c r="G243" s="1" t="str">
        <f aca="false">INDEX('List of Barcodes'!$C$2:$C$40,MATCH(E243,'List of Barcodes'!$A$2:$A$40,0))</f>
        <v>ACTATCTG</v>
      </c>
      <c r="H243" s="1" t="str">
        <f aca="false">F243&amp;G243</f>
        <v>GGAGACTAACTATCTG</v>
      </c>
      <c r="I243" s="1" t="str">
        <f aca="false">IF(COUNTIF($H$2:$H$193,H243)&gt;1, "Duplicate","Unique")</f>
        <v>Unique</v>
      </c>
    </row>
    <row r="244" customFormat="false" ht="13.8" hidden="false" customHeight="false" outlineLevel="0" collapsed="false">
      <c r="A244" s="180" t="s">
        <v>797</v>
      </c>
      <c r="B244" s="163" t="s">
        <v>849</v>
      </c>
      <c r="C244" s="1" t="s">
        <v>319</v>
      </c>
      <c r="D244" s="124" t="s">
        <v>117</v>
      </c>
      <c r="E244" s="124" t="s">
        <v>312</v>
      </c>
      <c r="F244" s="1" t="str">
        <f aca="false">INDEX('List of Barcodes'!$C$2:$C$40,MATCH(D244,'List of Barcodes'!$A$2:$A$40,0))</f>
        <v>GGAGACTA</v>
      </c>
      <c r="G244" s="1" t="str">
        <f aca="false">INDEX('List of Barcodes'!$C$2:$C$40,MATCH(E244,'List of Barcodes'!$A$2:$A$40,0))</f>
        <v>TAGCGAGT</v>
      </c>
      <c r="H244" s="1" t="str">
        <f aca="false">F244&amp;G244</f>
        <v>GGAGACTATAGCGAGT</v>
      </c>
      <c r="I244" s="1" t="str">
        <f aca="false">IF(COUNTIF($H$2:$H$193,H244)&gt;1, "Duplicate","Unique")</f>
        <v>Unique</v>
      </c>
    </row>
    <row r="245" customFormat="false" ht="13.8" hidden="false" customHeight="false" outlineLevel="0" collapsed="false">
      <c r="A245" s="180" t="s">
        <v>797</v>
      </c>
      <c r="B245" s="163" t="s">
        <v>850</v>
      </c>
      <c r="C245" s="1" t="s">
        <v>332</v>
      </c>
      <c r="D245" s="124" t="s">
        <v>117</v>
      </c>
      <c r="E245" s="124" t="s">
        <v>325</v>
      </c>
      <c r="F245" s="1" t="str">
        <f aca="false">INDEX('List of Barcodes'!$C$2:$C$40,MATCH(D245,'List of Barcodes'!$A$2:$A$40,0))</f>
        <v>GGAGACTA</v>
      </c>
      <c r="G245" s="1" t="str">
        <f aca="false">INDEX('List of Barcodes'!$C$2:$C$40,MATCH(E245,'List of Barcodes'!$A$2:$A$40,0))</f>
        <v>CTGCGTGT</v>
      </c>
      <c r="H245" s="1" t="str">
        <f aca="false">F245&amp;G245</f>
        <v>GGAGACTACTGCGTGT</v>
      </c>
      <c r="I245" s="1" t="str">
        <f aca="false">IF(COUNTIF($H$2:$H$193,H245)&gt;1, "Duplicate","Unique")</f>
        <v>Unique</v>
      </c>
    </row>
    <row r="246" customFormat="false" ht="13.8" hidden="false" customHeight="false" outlineLevel="0" collapsed="false">
      <c r="A246" s="180" t="s">
        <v>797</v>
      </c>
      <c r="B246" s="163" t="s">
        <v>851</v>
      </c>
      <c r="C246" s="1" t="s">
        <v>345</v>
      </c>
      <c r="D246" s="124" t="s">
        <v>117</v>
      </c>
      <c r="E246" s="124" t="s">
        <v>338</v>
      </c>
      <c r="F246" s="1" t="str">
        <f aca="false">INDEX('List of Barcodes'!$C$2:$C$40,MATCH(D246,'List of Barcodes'!$A$2:$A$40,0))</f>
        <v>GGAGACTA</v>
      </c>
      <c r="G246" s="1" t="str">
        <f aca="false">INDEX('List of Barcodes'!$C$2:$C$40,MATCH(E246,'List of Barcodes'!$A$2:$A$40,0))</f>
        <v>TCATCGAG</v>
      </c>
      <c r="H246" s="1" t="str">
        <f aca="false">F246&amp;G246</f>
        <v>GGAGACTATCATCGAG</v>
      </c>
      <c r="I246" s="1" t="str">
        <f aca="false">IF(COUNTIF($H$2:$H$193,H246)&gt;1, "Duplicate","Unique")</f>
        <v>Unique</v>
      </c>
    </row>
    <row r="247" customFormat="false" ht="13.8" hidden="false" customHeight="false" outlineLevel="0" collapsed="false">
      <c r="A247" s="180" t="s">
        <v>797</v>
      </c>
      <c r="B247" s="163" t="s">
        <v>852</v>
      </c>
      <c r="C247" s="1" t="s">
        <v>358</v>
      </c>
      <c r="D247" s="124" t="s">
        <v>117</v>
      </c>
      <c r="E247" s="124" t="s">
        <v>351</v>
      </c>
      <c r="F247" s="1" t="str">
        <f aca="false">INDEX('List of Barcodes'!$C$2:$C$40,MATCH(D247,'List of Barcodes'!$A$2:$A$40,0))</f>
        <v>GGAGACTA</v>
      </c>
      <c r="G247" s="1" t="str">
        <f aca="false">INDEX('List of Barcodes'!$C$2:$C$40,MATCH(E247,'List of Barcodes'!$A$2:$A$40,0))</f>
        <v>CGTGAGTG</v>
      </c>
      <c r="H247" s="1" t="str">
        <f aca="false">F247&amp;G247</f>
        <v>GGAGACTACGTGAGTG</v>
      </c>
      <c r="I247" s="1" t="str">
        <f aca="false">IF(COUNTIF($H$2:$H$193,H247)&gt;1, "Duplicate","Unique")</f>
        <v>Unique</v>
      </c>
    </row>
    <row r="248" customFormat="false" ht="13.8" hidden="false" customHeight="false" outlineLevel="0" collapsed="false">
      <c r="A248" s="180" t="s">
        <v>797</v>
      </c>
      <c r="B248" s="163" t="s">
        <v>853</v>
      </c>
      <c r="C248" s="1" t="s">
        <v>371</v>
      </c>
      <c r="D248" s="124" t="s">
        <v>117</v>
      </c>
      <c r="E248" s="124" t="s">
        <v>364</v>
      </c>
      <c r="F248" s="1" t="str">
        <f aca="false">INDEX('List of Barcodes'!$C$2:$C$40,MATCH(D248,'List of Barcodes'!$A$2:$A$40,0))</f>
        <v>GGAGACTA</v>
      </c>
      <c r="G248" s="1" t="str">
        <f aca="false">INDEX('List of Barcodes'!$C$2:$C$40,MATCH(E248,'List of Barcodes'!$A$2:$A$40,0))</f>
        <v>GGATATCT</v>
      </c>
      <c r="H248" s="1" t="str">
        <f aca="false">F248&amp;G248</f>
        <v>GGAGACTAGGATATCT</v>
      </c>
      <c r="I248" s="1" t="str">
        <f aca="false">IF(COUNTIF($H$2:$H$193,H248)&gt;1, "Duplicate","Unique")</f>
        <v>Unique</v>
      </c>
    </row>
    <row r="249" customFormat="false" ht="13.8" hidden="false" customHeight="false" outlineLevel="0" collapsed="false">
      <c r="A249" s="180" t="s">
        <v>797</v>
      </c>
      <c r="B249" s="163" t="s">
        <v>854</v>
      </c>
      <c r="C249" s="1" t="s">
        <v>384</v>
      </c>
      <c r="D249" s="124" t="s">
        <v>117</v>
      </c>
      <c r="E249" s="124" t="s">
        <v>377</v>
      </c>
      <c r="F249" s="1" t="str">
        <f aca="false">INDEX('List of Barcodes'!$C$2:$C$40,MATCH(D249,'List of Barcodes'!$A$2:$A$40,0))</f>
        <v>GGAGACTA</v>
      </c>
      <c r="G249" s="1" t="str">
        <f aca="false">INDEX('List of Barcodes'!$C$2:$C$40,MATCH(E249,'List of Barcodes'!$A$2:$A$40,0))</f>
        <v>GACACCGT</v>
      </c>
      <c r="H249" s="1" t="str">
        <f aca="false">F249&amp;G249</f>
        <v>GGAGACTAGACACCGT</v>
      </c>
      <c r="I249" s="1" t="str">
        <f aca="false">IF(COUNTIF($H$2:$H$193,H249)&gt;1, "Duplicate","Unique")</f>
        <v>Unique</v>
      </c>
    </row>
    <row r="250" customFormat="false" ht="13.8" hidden="false" customHeight="false" outlineLevel="0" collapsed="false">
      <c r="A250" s="180" t="s">
        <v>797</v>
      </c>
      <c r="B250" s="163" t="s">
        <v>855</v>
      </c>
      <c r="C250" s="1" t="s">
        <v>294</v>
      </c>
      <c r="D250" s="124" t="s">
        <v>118</v>
      </c>
      <c r="E250" s="124" t="s">
        <v>286</v>
      </c>
      <c r="F250" s="1" t="str">
        <f aca="false">INDEX('List of Barcodes'!$C$2:$C$40,MATCH(D250,'List of Barcodes'!$A$2:$A$40,0))</f>
        <v>GTCGCTCG</v>
      </c>
      <c r="G250" s="1" t="str">
        <f aca="false">INDEX('List of Barcodes'!$C$2:$C$40,MATCH(E250,'List of Barcodes'!$A$2:$A$40,0))</f>
        <v>ATCGTACG</v>
      </c>
      <c r="H250" s="1" t="str">
        <f aca="false">F250&amp;G250</f>
        <v>GTCGCTCGATCGTACG</v>
      </c>
      <c r="I250" s="1" t="str">
        <f aca="false">IF(COUNTIF($H$2:$H$193,H250)&gt;1, "Duplicate","Unique")</f>
        <v>Unique</v>
      </c>
    </row>
    <row r="251" customFormat="false" ht="13.8" hidden="false" customHeight="false" outlineLevel="0" collapsed="false">
      <c r="A251" s="180" t="s">
        <v>797</v>
      </c>
      <c r="B251" s="163" t="s">
        <v>856</v>
      </c>
      <c r="C251" s="1" t="s">
        <v>307</v>
      </c>
      <c r="D251" s="124" t="s">
        <v>118</v>
      </c>
      <c r="E251" s="124" t="s">
        <v>299</v>
      </c>
      <c r="F251" s="1" t="str">
        <f aca="false">INDEX('List of Barcodes'!$C$2:$C$40,MATCH(D251,'List of Barcodes'!$A$2:$A$40,0))</f>
        <v>GTCGCTCG</v>
      </c>
      <c r="G251" s="1" t="str">
        <f aca="false">INDEX('List of Barcodes'!$C$2:$C$40,MATCH(E251,'List of Barcodes'!$A$2:$A$40,0))</f>
        <v>ACTATCTG</v>
      </c>
      <c r="H251" s="1" t="str">
        <f aca="false">F251&amp;G251</f>
        <v>GTCGCTCGACTATCTG</v>
      </c>
      <c r="I251" s="1" t="str">
        <f aca="false">IF(COUNTIF($H$2:$H$193,H251)&gt;1, "Duplicate","Unique")</f>
        <v>Unique</v>
      </c>
    </row>
    <row r="252" customFormat="false" ht="13.8" hidden="false" customHeight="false" outlineLevel="0" collapsed="false">
      <c r="A252" s="180" t="s">
        <v>797</v>
      </c>
      <c r="B252" s="163" t="s">
        <v>857</v>
      </c>
      <c r="C252" s="1" t="s">
        <v>320</v>
      </c>
      <c r="D252" s="124" t="s">
        <v>118</v>
      </c>
      <c r="E252" s="124" t="s">
        <v>312</v>
      </c>
      <c r="F252" s="1" t="str">
        <f aca="false">INDEX('List of Barcodes'!$C$2:$C$40,MATCH(D252,'List of Barcodes'!$A$2:$A$40,0))</f>
        <v>GTCGCTCG</v>
      </c>
      <c r="G252" s="1" t="str">
        <f aca="false">INDEX('List of Barcodes'!$C$2:$C$40,MATCH(E252,'List of Barcodes'!$A$2:$A$40,0))</f>
        <v>TAGCGAGT</v>
      </c>
      <c r="H252" s="1" t="str">
        <f aca="false">F252&amp;G252</f>
        <v>GTCGCTCGTAGCGAGT</v>
      </c>
      <c r="I252" s="1" t="str">
        <f aca="false">IF(COUNTIF($H$2:$H$193,H252)&gt;1, "Duplicate","Unique")</f>
        <v>Unique</v>
      </c>
    </row>
    <row r="253" customFormat="false" ht="13.8" hidden="false" customHeight="false" outlineLevel="0" collapsed="false">
      <c r="A253" s="180" t="s">
        <v>797</v>
      </c>
      <c r="B253" s="163" t="s">
        <v>858</v>
      </c>
      <c r="C253" s="1" t="s">
        <v>333</v>
      </c>
      <c r="D253" s="124" t="s">
        <v>118</v>
      </c>
      <c r="E253" s="124" t="s">
        <v>325</v>
      </c>
      <c r="F253" s="1" t="str">
        <f aca="false">INDEX('List of Barcodes'!$C$2:$C$40,MATCH(D253,'List of Barcodes'!$A$2:$A$40,0))</f>
        <v>GTCGCTCG</v>
      </c>
      <c r="G253" s="1" t="str">
        <f aca="false">INDEX('List of Barcodes'!$C$2:$C$40,MATCH(E253,'List of Barcodes'!$A$2:$A$40,0))</f>
        <v>CTGCGTGT</v>
      </c>
      <c r="H253" s="1" t="str">
        <f aca="false">F253&amp;G253</f>
        <v>GTCGCTCGCTGCGTGT</v>
      </c>
      <c r="I253" s="1" t="str">
        <f aca="false">IF(COUNTIF($H$2:$H$193,H253)&gt;1, "Duplicate","Unique")</f>
        <v>Unique</v>
      </c>
    </row>
    <row r="254" customFormat="false" ht="13.8" hidden="false" customHeight="false" outlineLevel="0" collapsed="false">
      <c r="A254" s="180" t="s">
        <v>797</v>
      </c>
      <c r="B254" s="163" t="s">
        <v>859</v>
      </c>
      <c r="C254" s="1" t="s">
        <v>346</v>
      </c>
      <c r="D254" s="124" t="s">
        <v>118</v>
      </c>
      <c r="E254" s="124" t="s">
        <v>338</v>
      </c>
      <c r="F254" s="1" t="str">
        <f aca="false">INDEX('List of Barcodes'!$C$2:$C$40,MATCH(D254,'List of Barcodes'!$A$2:$A$40,0))</f>
        <v>GTCGCTCG</v>
      </c>
      <c r="G254" s="1" t="str">
        <f aca="false">INDEX('List of Barcodes'!$C$2:$C$40,MATCH(E254,'List of Barcodes'!$A$2:$A$40,0))</f>
        <v>TCATCGAG</v>
      </c>
      <c r="H254" s="1" t="str">
        <f aca="false">F254&amp;G254</f>
        <v>GTCGCTCGTCATCGAG</v>
      </c>
      <c r="I254" s="1" t="str">
        <f aca="false">IF(COUNTIF($H$2:$H$193,H254)&gt;1, "Duplicate","Unique")</f>
        <v>Unique</v>
      </c>
    </row>
    <row r="255" customFormat="false" ht="13.8" hidden="false" customHeight="false" outlineLevel="0" collapsed="false">
      <c r="A255" s="180" t="s">
        <v>797</v>
      </c>
      <c r="B255" s="163" t="s">
        <v>860</v>
      </c>
      <c r="C255" s="1" t="s">
        <v>359</v>
      </c>
      <c r="D255" s="124" t="s">
        <v>118</v>
      </c>
      <c r="E255" s="124" t="s">
        <v>351</v>
      </c>
      <c r="F255" s="1" t="str">
        <f aca="false">INDEX('List of Barcodes'!$C$2:$C$40,MATCH(D255,'List of Barcodes'!$A$2:$A$40,0))</f>
        <v>GTCGCTCG</v>
      </c>
      <c r="G255" s="1" t="str">
        <f aca="false">INDEX('List of Barcodes'!$C$2:$C$40,MATCH(E255,'List of Barcodes'!$A$2:$A$40,0))</f>
        <v>CGTGAGTG</v>
      </c>
      <c r="H255" s="1" t="str">
        <f aca="false">F255&amp;G255</f>
        <v>GTCGCTCGCGTGAGTG</v>
      </c>
      <c r="I255" s="1" t="str">
        <f aca="false">IF(COUNTIF($H$2:$H$193,H255)&gt;1, "Duplicate","Unique")</f>
        <v>Unique</v>
      </c>
    </row>
    <row r="256" customFormat="false" ht="13.8" hidden="false" customHeight="false" outlineLevel="0" collapsed="false">
      <c r="A256" s="180" t="s">
        <v>797</v>
      </c>
      <c r="B256" s="163" t="s">
        <v>861</v>
      </c>
      <c r="C256" s="1" t="s">
        <v>372</v>
      </c>
      <c r="D256" s="124" t="s">
        <v>118</v>
      </c>
      <c r="E256" s="124" t="s">
        <v>364</v>
      </c>
      <c r="F256" s="1" t="str">
        <f aca="false">INDEX('List of Barcodes'!$C$2:$C$40,MATCH(D256,'List of Barcodes'!$A$2:$A$40,0))</f>
        <v>GTCGCTCG</v>
      </c>
      <c r="G256" s="1" t="str">
        <f aca="false">INDEX('List of Barcodes'!$C$2:$C$40,MATCH(E256,'List of Barcodes'!$A$2:$A$40,0))</f>
        <v>GGATATCT</v>
      </c>
      <c r="H256" s="1" t="str">
        <f aca="false">F256&amp;G256</f>
        <v>GTCGCTCGGGATATCT</v>
      </c>
      <c r="I256" s="1" t="str">
        <f aca="false">IF(COUNTIF($H$2:$H$193,H256)&gt;1, "Duplicate","Unique")</f>
        <v>Unique</v>
      </c>
    </row>
    <row r="257" customFormat="false" ht="13.8" hidden="false" customHeight="false" outlineLevel="0" collapsed="false">
      <c r="A257" s="180" t="s">
        <v>797</v>
      </c>
      <c r="B257" s="163" t="s">
        <v>862</v>
      </c>
      <c r="C257" s="1" t="s">
        <v>385</v>
      </c>
      <c r="D257" s="124" t="s">
        <v>118</v>
      </c>
      <c r="E257" s="124" t="s">
        <v>377</v>
      </c>
      <c r="F257" s="1" t="str">
        <f aca="false">INDEX('List of Barcodes'!$C$2:$C$40,MATCH(D257,'List of Barcodes'!$A$2:$A$40,0))</f>
        <v>GTCGCTCG</v>
      </c>
      <c r="G257" s="1" t="str">
        <f aca="false">INDEX('List of Barcodes'!$C$2:$C$40,MATCH(E257,'List of Barcodes'!$A$2:$A$40,0))</f>
        <v>GACACCGT</v>
      </c>
      <c r="H257" s="1" t="str">
        <f aca="false">F257&amp;G257</f>
        <v>GTCGCTCGGACACCGT</v>
      </c>
      <c r="I257" s="1" t="str">
        <f aca="false">IF(COUNTIF($H$2:$H$193,H257)&gt;1, "Duplicate","Unique")</f>
        <v>Unique</v>
      </c>
    </row>
    <row r="258" customFormat="false" ht="13.8" hidden="false" customHeight="false" outlineLevel="0" collapsed="false">
      <c r="A258" s="180" t="s">
        <v>797</v>
      </c>
      <c r="B258" s="163" t="s">
        <v>863</v>
      </c>
      <c r="C258" s="1" t="s">
        <v>295</v>
      </c>
      <c r="D258" s="124" t="s">
        <v>120</v>
      </c>
      <c r="E258" s="126" t="s">
        <v>124</v>
      </c>
      <c r="F258" s="1" t="str">
        <f aca="false">INDEX('List of Barcodes'!$C$2:$C$40,MATCH(D258,'List of Barcodes'!$A$2:$A$40,0))</f>
        <v>AACTCTCG</v>
      </c>
      <c r="G258" s="1" t="str">
        <f aca="false">INDEX('List of Barcodes'!$C$2:$C$40,MATCH(E258,'List of Barcodes'!$A$2:$A$40,0))</f>
        <v>CTACTATA</v>
      </c>
      <c r="H258" s="1" t="str">
        <f aca="false">F258&amp;G258</f>
        <v>AACTCTCGCTACTATA</v>
      </c>
      <c r="I258" s="1" t="str">
        <f aca="false">IF(COUNTIF($H$2:$H$193,H258)&gt;1, "Duplicate","Unique")</f>
        <v>Unique</v>
      </c>
    </row>
    <row r="259" customFormat="false" ht="13.8" hidden="false" customHeight="false" outlineLevel="0" collapsed="false">
      <c r="A259" s="180" t="s">
        <v>797</v>
      </c>
      <c r="B259" s="163" t="s">
        <v>864</v>
      </c>
      <c r="C259" s="1" t="s">
        <v>308</v>
      </c>
      <c r="D259" s="124" t="s">
        <v>120</v>
      </c>
      <c r="E259" s="126" t="s">
        <v>129</v>
      </c>
      <c r="F259" s="1" t="str">
        <f aca="false">INDEX('List of Barcodes'!$C$2:$C$40,MATCH(D259,'List of Barcodes'!$A$2:$A$40,0))</f>
        <v>AACTCTCG</v>
      </c>
      <c r="G259" s="1" t="str">
        <f aca="false">INDEX('List of Barcodes'!$C$2:$C$40,MATCH(E259,'List of Barcodes'!$A$2:$A$40,0))</f>
        <v>CGTTACTA</v>
      </c>
      <c r="H259" s="1" t="str">
        <f aca="false">F259&amp;G259</f>
        <v>AACTCTCGCGTTACTA</v>
      </c>
      <c r="I259" s="1" t="str">
        <f aca="false">IF(COUNTIF($H$2:$H$193,H259)&gt;1, "Duplicate","Unique")</f>
        <v>Unique</v>
      </c>
    </row>
    <row r="260" customFormat="false" ht="13.8" hidden="false" customHeight="false" outlineLevel="0" collapsed="false">
      <c r="A260" s="180" t="s">
        <v>797</v>
      </c>
      <c r="B260" s="163" t="s">
        <v>865</v>
      </c>
      <c r="C260" s="1" t="s">
        <v>321</v>
      </c>
      <c r="D260" s="124" t="s">
        <v>120</v>
      </c>
      <c r="E260" s="126" t="s">
        <v>134</v>
      </c>
      <c r="F260" s="1" t="str">
        <f aca="false">INDEX('List of Barcodes'!$C$2:$C$40,MATCH(D260,'List of Barcodes'!$A$2:$A$40,0))</f>
        <v>AACTCTCG</v>
      </c>
      <c r="G260" s="1" t="str">
        <f aca="false">INDEX('List of Barcodes'!$C$2:$C$40,MATCH(E260,'List of Barcodes'!$A$2:$A$40,0))</f>
        <v>AGAGTCAC</v>
      </c>
      <c r="H260" s="1" t="str">
        <f aca="false">F260&amp;G260</f>
        <v>AACTCTCGAGAGTCAC</v>
      </c>
      <c r="I260" s="1" t="str">
        <f aca="false">IF(COUNTIF($H$2:$H$193,H260)&gt;1, "Duplicate","Unique")</f>
        <v>Unique</v>
      </c>
    </row>
    <row r="261" customFormat="false" ht="13.8" hidden="false" customHeight="false" outlineLevel="0" collapsed="false">
      <c r="A261" s="180" t="s">
        <v>797</v>
      </c>
      <c r="B261" s="163" t="s">
        <v>866</v>
      </c>
      <c r="C261" s="1" t="s">
        <v>334</v>
      </c>
      <c r="D261" s="124" t="s">
        <v>120</v>
      </c>
      <c r="E261" s="126" t="s">
        <v>140</v>
      </c>
      <c r="F261" s="1" t="str">
        <f aca="false">INDEX('List of Barcodes'!$C$2:$C$40,MATCH(D261,'List of Barcodes'!$A$2:$A$40,0))</f>
        <v>AACTCTCG</v>
      </c>
      <c r="G261" s="1" t="str">
        <f aca="false">INDEX('List of Barcodes'!$C$2:$C$40,MATCH(E261,'List of Barcodes'!$A$2:$A$40,0))</f>
        <v>TACGAGAC</v>
      </c>
      <c r="H261" s="1" t="str">
        <f aca="false">F261&amp;G261</f>
        <v>AACTCTCGTACGAGAC</v>
      </c>
      <c r="I261" s="1" t="str">
        <f aca="false">IF(COUNTIF($H$2:$H$193,H261)&gt;1, "Duplicate","Unique")</f>
        <v>Unique</v>
      </c>
    </row>
    <row r="262" customFormat="false" ht="13.8" hidden="false" customHeight="false" outlineLevel="0" collapsed="false">
      <c r="A262" s="180" t="s">
        <v>797</v>
      </c>
      <c r="B262" s="163" t="s">
        <v>867</v>
      </c>
      <c r="C262" s="1" t="s">
        <v>347</v>
      </c>
      <c r="D262" s="124" t="s">
        <v>120</v>
      </c>
      <c r="E262" s="126" t="s">
        <v>145</v>
      </c>
      <c r="F262" s="1" t="str">
        <f aca="false">INDEX('List of Barcodes'!$C$2:$C$40,MATCH(D262,'List of Barcodes'!$A$2:$A$40,0))</f>
        <v>AACTCTCG</v>
      </c>
      <c r="G262" s="1" t="str">
        <f aca="false">INDEX('List of Barcodes'!$C$2:$C$40,MATCH(E262,'List of Barcodes'!$A$2:$A$40,0))</f>
        <v>ACGTCTCG</v>
      </c>
      <c r="H262" s="1" t="str">
        <f aca="false">F262&amp;G262</f>
        <v>AACTCTCGACGTCTCG</v>
      </c>
      <c r="I262" s="1" t="str">
        <f aca="false">IF(COUNTIF($H$2:$H$193,H262)&gt;1, "Duplicate","Unique")</f>
        <v>Unique</v>
      </c>
    </row>
    <row r="263" customFormat="false" ht="13.8" hidden="false" customHeight="false" outlineLevel="0" collapsed="false">
      <c r="A263" s="180" t="s">
        <v>797</v>
      </c>
      <c r="B263" s="163" t="s">
        <v>868</v>
      </c>
      <c r="C263" s="1" t="s">
        <v>360</v>
      </c>
      <c r="D263" s="124" t="s">
        <v>120</v>
      </c>
      <c r="E263" s="126" t="s">
        <v>150</v>
      </c>
      <c r="F263" s="1" t="str">
        <f aca="false">INDEX('List of Barcodes'!$C$2:$C$40,MATCH(D263,'List of Barcodes'!$A$2:$A$40,0))</f>
        <v>AACTCTCG</v>
      </c>
      <c r="G263" s="1" t="str">
        <f aca="false">INDEX('List of Barcodes'!$C$2:$C$40,MATCH(E263,'List of Barcodes'!$A$2:$A$40,0))</f>
        <v>TCGACGAG</v>
      </c>
      <c r="H263" s="1" t="str">
        <f aca="false">F263&amp;G263</f>
        <v>AACTCTCGTCGACGAG</v>
      </c>
      <c r="I263" s="1" t="str">
        <f aca="false">IF(COUNTIF($H$2:$H$193,H263)&gt;1, "Duplicate","Unique")</f>
        <v>Unique</v>
      </c>
    </row>
    <row r="264" customFormat="false" ht="13.8" hidden="false" customHeight="false" outlineLevel="0" collapsed="false">
      <c r="A264" s="180" t="s">
        <v>797</v>
      </c>
      <c r="B264" s="163" t="s">
        <v>869</v>
      </c>
      <c r="C264" s="1" t="s">
        <v>373</v>
      </c>
      <c r="D264" s="124" t="s">
        <v>120</v>
      </c>
      <c r="E264" s="126" t="s">
        <v>155</v>
      </c>
      <c r="F264" s="1" t="str">
        <f aca="false">INDEX('List of Barcodes'!$C$2:$C$40,MATCH(D264,'List of Barcodes'!$A$2:$A$40,0))</f>
        <v>AACTCTCG</v>
      </c>
      <c r="G264" s="1" t="str">
        <f aca="false">INDEX('List of Barcodes'!$C$2:$C$40,MATCH(E264,'List of Barcodes'!$A$2:$A$40,0))</f>
        <v>GATCGTGT</v>
      </c>
      <c r="H264" s="1" t="str">
        <f aca="false">F264&amp;G264</f>
        <v>AACTCTCGGATCGTGT</v>
      </c>
      <c r="I264" s="1" t="str">
        <f aca="false">IF(COUNTIF($H$2:$H$193,H264)&gt;1, "Duplicate","Unique")</f>
        <v>Unique</v>
      </c>
    </row>
    <row r="265" customFormat="false" ht="13.8" hidden="false" customHeight="false" outlineLevel="0" collapsed="false">
      <c r="A265" s="180" t="s">
        <v>797</v>
      </c>
      <c r="B265" s="163" t="s">
        <v>870</v>
      </c>
      <c r="C265" s="1" t="s">
        <v>386</v>
      </c>
      <c r="D265" s="124" t="s">
        <v>120</v>
      </c>
      <c r="E265" s="126" t="s">
        <v>160</v>
      </c>
      <c r="F265" s="1" t="str">
        <f aca="false">INDEX('List of Barcodes'!$C$2:$C$40,MATCH(D265,'List of Barcodes'!$A$2:$A$40,0))</f>
        <v>AACTCTCG</v>
      </c>
      <c r="G265" s="1" t="str">
        <f aca="false">INDEX('List of Barcodes'!$C$2:$C$40,MATCH(E265,'List of Barcodes'!$A$2:$A$40,0))</f>
        <v>GTCAGATA</v>
      </c>
      <c r="H265" s="1" t="str">
        <f aca="false">F265&amp;G265</f>
        <v>AACTCTCGGTCAGATA</v>
      </c>
      <c r="I265" s="1" t="str">
        <f aca="false">IF(COUNTIF($H$2:$H$193,H265)&gt;1, "Duplicate","Unique")</f>
        <v>Unique</v>
      </c>
    </row>
    <row r="266" customFormat="false" ht="13.8" hidden="false" customHeight="false" outlineLevel="0" collapsed="false">
      <c r="A266" s="180" t="s">
        <v>797</v>
      </c>
      <c r="B266" s="163" t="s">
        <v>871</v>
      </c>
      <c r="C266" s="1" t="s">
        <v>296</v>
      </c>
      <c r="D266" s="124" t="s">
        <v>121</v>
      </c>
      <c r="E266" s="126" t="s">
        <v>124</v>
      </c>
      <c r="F266" s="1" t="str">
        <f aca="false">INDEX('List of Barcodes'!$C$2:$C$40,MATCH(D266,'List of Barcodes'!$A$2:$A$40,0))</f>
        <v>ACTATGTC</v>
      </c>
      <c r="G266" s="1" t="str">
        <f aca="false">INDEX('List of Barcodes'!$C$2:$C$40,MATCH(E266,'List of Barcodes'!$A$2:$A$40,0))</f>
        <v>CTACTATA</v>
      </c>
      <c r="H266" s="1" t="str">
        <f aca="false">F266&amp;G266</f>
        <v>ACTATGTCCTACTATA</v>
      </c>
      <c r="I266" s="1" t="str">
        <f aca="false">IF(COUNTIF($H$2:$H$193,H266)&gt;1, "Duplicate","Unique")</f>
        <v>Unique</v>
      </c>
    </row>
    <row r="267" customFormat="false" ht="13.8" hidden="false" customHeight="false" outlineLevel="0" collapsed="false">
      <c r="A267" s="180" t="s">
        <v>797</v>
      </c>
      <c r="B267" s="163" t="s">
        <v>872</v>
      </c>
      <c r="C267" s="1" t="s">
        <v>309</v>
      </c>
      <c r="D267" s="124" t="s">
        <v>121</v>
      </c>
      <c r="E267" s="126" t="s">
        <v>129</v>
      </c>
      <c r="F267" s="1" t="str">
        <f aca="false">INDEX('List of Barcodes'!$C$2:$C$40,MATCH(D267,'List of Barcodes'!$A$2:$A$40,0))</f>
        <v>ACTATGTC</v>
      </c>
      <c r="G267" s="1" t="str">
        <f aca="false">INDEX('List of Barcodes'!$C$2:$C$40,MATCH(E267,'List of Barcodes'!$A$2:$A$40,0))</f>
        <v>CGTTACTA</v>
      </c>
      <c r="H267" s="1" t="str">
        <f aca="false">F267&amp;G267</f>
        <v>ACTATGTCCGTTACTA</v>
      </c>
      <c r="I267" s="1" t="str">
        <f aca="false">IF(COUNTIF($H$2:$H$193,H267)&gt;1, "Duplicate","Unique")</f>
        <v>Unique</v>
      </c>
    </row>
    <row r="268" customFormat="false" ht="13.8" hidden="false" customHeight="false" outlineLevel="0" collapsed="false">
      <c r="A268" s="180" t="s">
        <v>797</v>
      </c>
      <c r="B268" s="163" t="s">
        <v>873</v>
      </c>
      <c r="C268" s="1" t="s">
        <v>322</v>
      </c>
      <c r="D268" s="124" t="s">
        <v>121</v>
      </c>
      <c r="E268" s="126" t="s">
        <v>134</v>
      </c>
      <c r="F268" s="1" t="str">
        <f aca="false">INDEX('List of Barcodes'!$C$2:$C$40,MATCH(D268,'List of Barcodes'!$A$2:$A$40,0))</f>
        <v>ACTATGTC</v>
      </c>
      <c r="G268" s="1" t="str">
        <f aca="false">INDEX('List of Barcodes'!$C$2:$C$40,MATCH(E268,'List of Barcodes'!$A$2:$A$40,0))</f>
        <v>AGAGTCAC</v>
      </c>
      <c r="H268" s="1" t="str">
        <f aca="false">F268&amp;G268</f>
        <v>ACTATGTCAGAGTCAC</v>
      </c>
      <c r="I268" s="1" t="str">
        <f aca="false">IF(COUNTIF($H$2:$H$193,H268)&gt;1, "Duplicate","Unique")</f>
        <v>Unique</v>
      </c>
    </row>
    <row r="269" customFormat="false" ht="13.8" hidden="false" customHeight="false" outlineLevel="0" collapsed="false">
      <c r="A269" s="180" t="s">
        <v>797</v>
      </c>
      <c r="B269" s="163" t="s">
        <v>874</v>
      </c>
      <c r="C269" s="1" t="s">
        <v>335</v>
      </c>
      <c r="D269" s="124" t="s">
        <v>121</v>
      </c>
      <c r="E269" s="126" t="s">
        <v>140</v>
      </c>
      <c r="F269" s="1" t="str">
        <f aca="false">INDEX('List of Barcodes'!$C$2:$C$40,MATCH(D269,'List of Barcodes'!$A$2:$A$40,0))</f>
        <v>ACTATGTC</v>
      </c>
      <c r="G269" s="1" t="str">
        <f aca="false">INDEX('List of Barcodes'!$C$2:$C$40,MATCH(E269,'List of Barcodes'!$A$2:$A$40,0))</f>
        <v>TACGAGAC</v>
      </c>
      <c r="H269" s="1" t="str">
        <f aca="false">F269&amp;G269</f>
        <v>ACTATGTCTACGAGAC</v>
      </c>
      <c r="I269" s="1" t="str">
        <f aca="false">IF(COUNTIF($H$2:$H$193,H269)&gt;1, "Duplicate","Unique")</f>
        <v>Unique</v>
      </c>
    </row>
    <row r="270" customFormat="false" ht="13.8" hidden="false" customHeight="false" outlineLevel="0" collapsed="false">
      <c r="A270" s="180" t="s">
        <v>797</v>
      </c>
      <c r="B270" s="163" t="s">
        <v>875</v>
      </c>
      <c r="C270" s="1" t="s">
        <v>348</v>
      </c>
      <c r="D270" s="124" t="s">
        <v>121</v>
      </c>
      <c r="E270" s="126" t="s">
        <v>145</v>
      </c>
      <c r="F270" s="1" t="str">
        <f aca="false">INDEX('List of Barcodes'!$C$2:$C$40,MATCH(D270,'List of Barcodes'!$A$2:$A$40,0))</f>
        <v>ACTATGTC</v>
      </c>
      <c r="G270" s="1" t="str">
        <f aca="false">INDEX('List of Barcodes'!$C$2:$C$40,MATCH(E270,'List of Barcodes'!$A$2:$A$40,0))</f>
        <v>ACGTCTCG</v>
      </c>
      <c r="H270" s="1" t="str">
        <f aca="false">F270&amp;G270</f>
        <v>ACTATGTCACGTCTCG</v>
      </c>
      <c r="I270" s="1" t="str">
        <f aca="false">IF(COUNTIF($H$2:$H$193,H270)&gt;1, "Duplicate","Unique")</f>
        <v>Unique</v>
      </c>
    </row>
    <row r="271" customFormat="false" ht="13.8" hidden="false" customHeight="false" outlineLevel="0" collapsed="false">
      <c r="A271" s="180" t="s">
        <v>797</v>
      </c>
      <c r="B271" s="163" t="s">
        <v>876</v>
      </c>
      <c r="C271" s="1" t="s">
        <v>361</v>
      </c>
      <c r="D271" s="124" t="s">
        <v>121</v>
      </c>
      <c r="E271" s="126" t="s">
        <v>150</v>
      </c>
      <c r="F271" s="1" t="str">
        <f aca="false">INDEX('List of Barcodes'!$C$2:$C$40,MATCH(D271,'List of Barcodes'!$A$2:$A$40,0))</f>
        <v>ACTATGTC</v>
      </c>
      <c r="G271" s="1" t="str">
        <f aca="false">INDEX('List of Barcodes'!$C$2:$C$40,MATCH(E271,'List of Barcodes'!$A$2:$A$40,0))</f>
        <v>TCGACGAG</v>
      </c>
      <c r="H271" s="1" t="str">
        <f aca="false">F271&amp;G271</f>
        <v>ACTATGTCTCGACGAG</v>
      </c>
      <c r="I271" s="1" t="str">
        <f aca="false">IF(COUNTIF($H$2:$H$193,H271)&gt;1, "Duplicate","Unique")</f>
        <v>Unique</v>
      </c>
    </row>
    <row r="272" customFormat="false" ht="13.8" hidden="false" customHeight="false" outlineLevel="0" collapsed="false">
      <c r="A272" s="180" t="s">
        <v>797</v>
      </c>
      <c r="B272" s="163" t="s">
        <v>877</v>
      </c>
      <c r="C272" s="1" t="s">
        <v>374</v>
      </c>
      <c r="D272" s="124" t="s">
        <v>121</v>
      </c>
      <c r="E272" s="126" t="s">
        <v>155</v>
      </c>
      <c r="F272" s="1" t="str">
        <f aca="false">INDEX('List of Barcodes'!$C$2:$C$40,MATCH(D272,'List of Barcodes'!$A$2:$A$40,0))</f>
        <v>ACTATGTC</v>
      </c>
      <c r="G272" s="1" t="str">
        <f aca="false">INDEX('List of Barcodes'!$C$2:$C$40,MATCH(E272,'List of Barcodes'!$A$2:$A$40,0))</f>
        <v>GATCGTGT</v>
      </c>
      <c r="H272" s="1" t="str">
        <f aca="false">F272&amp;G272</f>
        <v>ACTATGTCGATCGTGT</v>
      </c>
      <c r="I272" s="1" t="str">
        <f aca="false">IF(COUNTIF($H$2:$H$193,H272)&gt;1, "Duplicate","Unique")</f>
        <v>Unique</v>
      </c>
    </row>
    <row r="273" customFormat="false" ht="13.8" hidden="false" customHeight="false" outlineLevel="0" collapsed="false">
      <c r="A273" s="180" t="s">
        <v>797</v>
      </c>
      <c r="B273" s="163" t="s">
        <v>878</v>
      </c>
      <c r="C273" s="1" t="s">
        <v>387</v>
      </c>
      <c r="D273" s="124" t="s">
        <v>121</v>
      </c>
      <c r="E273" s="126" t="s">
        <v>160</v>
      </c>
      <c r="F273" s="1" t="str">
        <f aca="false">INDEX('List of Barcodes'!$C$2:$C$40,MATCH(D273,'List of Barcodes'!$A$2:$A$40,0))</f>
        <v>ACTATGTC</v>
      </c>
      <c r="G273" s="1" t="str">
        <f aca="false">INDEX('List of Barcodes'!$C$2:$C$40,MATCH(E273,'List of Barcodes'!$A$2:$A$40,0))</f>
        <v>GTCAGATA</v>
      </c>
      <c r="H273" s="1" t="str">
        <f aca="false">F273&amp;G273</f>
        <v>ACTATGTCGTCAGATA</v>
      </c>
      <c r="I273" s="1" t="str">
        <f aca="false">IF(COUNTIF($H$2:$H$193,H273)&gt;1, "Duplicate","Unique")</f>
        <v>Unique</v>
      </c>
    </row>
    <row r="274" customFormat="false" ht="13.8" hidden="false" customHeight="false" outlineLevel="0" collapsed="false">
      <c r="A274" s="180" t="s">
        <v>797</v>
      </c>
      <c r="B274" s="163" t="s">
        <v>879</v>
      </c>
      <c r="C274" s="1" t="s">
        <v>297</v>
      </c>
      <c r="D274" s="124" t="s">
        <v>122</v>
      </c>
      <c r="E274" s="126" t="s">
        <v>124</v>
      </c>
      <c r="F274" s="1" t="str">
        <f aca="false">INDEX('List of Barcodes'!$C$2:$C$40,MATCH(D274,'List of Barcodes'!$A$2:$A$40,0))</f>
        <v>AGTAGCGT</v>
      </c>
      <c r="G274" s="1" t="str">
        <f aca="false">INDEX('List of Barcodes'!$C$2:$C$40,MATCH(E274,'List of Barcodes'!$A$2:$A$40,0))</f>
        <v>CTACTATA</v>
      </c>
      <c r="H274" s="1" t="str">
        <f aca="false">F274&amp;G274</f>
        <v>AGTAGCGTCTACTATA</v>
      </c>
      <c r="I274" s="1" t="str">
        <f aca="false">IF(COUNTIF($H$2:$H$193,H274)&gt;1, "Duplicate","Unique")</f>
        <v>Unique</v>
      </c>
    </row>
    <row r="275" customFormat="false" ht="13.8" hidden="false" customHeight="false" outlineLevel="0" collapsed="false">
      <c r="A275" s="180" t="s">
        <v>797</v>
      </c>
      <c r="B275" s="163" t="s">
        <v>880</v>
      </c>
      <c r="C275" s="1" t="s">
        <v>310</v>
      </c>
      <c r="D275" s="124" t="s">
        <v>122</v>
      </c>
      <c r="E275" s="126" t="s">
        <v>129</v>
      </c>
      <c r="F275" s="1" t="str">
        <f aca="false">INDEX('List of Barcodes'!$C$2:$C$40,MATCH(D275,'List of Barcodes'!$A$2:$A$40,0))</f>
        <v>AGTAGCGT</v>
      </c>
      <c r="G275" s="1" t="str">
        <f aca="false">INDEX('List of Barcodes'!$C$2:$C$40,MATCH(E275,'List of Barcodes'!$A$2:$A$40,0))</f>
        <v>CGTTACTA</v>
      </c>
      <c r="H275" s="1" t="str">
        <f aca="false">F275&amp;G275</f>
        <v>AGTAGCGTCGTTACTA</v>
      </c>
      <c r="I275" s="1" t="str">
        <f aca="false">IF(COUNTIF($H$2:$H$193,H275)&gt;1, "Duplicate","Unique")</f>
        <v>Unique</v>
      </c>
    </row>
    <row r="276" customFormat="false" ht="13.8" hidden="false" customHeight="false" outlineLevel="0" collapsed="false">
      <c r="A276" s="180" t="s">
        <v>797</v>
      </c>
      <c r="B276" s="163" t="s">
        <v>881</v>
      </c>
      <c r="C276" s="1" t="s">
        <v>323</v>
      </c>
      <c r="D276" s="124" t="s">
        <v>122</v>
      </c>
      <c r="E276" s="126" t="s">
        <v>134</v>
      </c>
      <c r="F276" s="1" t="str">
        <f aca="false">INDEX('List of Barcodes'!$C$2:$C$40,MATCH(D276,'List of Barcodes'!$A$2:$A$40,0))</f>
        <v>AGTAGCGT</v>
      </c>
      <c r="G276" s="1" t="str">
        <f aca="false">INDEX('List of Barcodes'!$C$2:$C$40,MATCH(E276,'List of Barcodes'!$A$2:$A$40,0))</f>
        <v>AGAGTCAC</v>
      </c>
      <c r="H276" s="1" t="str">
        <f aca="false">F276&amp;G276</f>
        <v>AGTAGCGTAGAGTCAC</v>
      </c>
      <c r="I276" s="1" t="str">
        <f aca="false">IF(COUNTIF($H$2:$H$193,H276)&gt;1, "Duplicate","Unique")</f>
        <v>Unique</v>
      </c>
    </row>
    <row r="277" customFormat="false" ht="13.8" hidden="false" customHeight="false" outlineLevel="0" collapsed="false">
      <c r="A277" s="180" t="s">
        <v>797</v>
      </c>
      <c r="B277" s="163" t="s">
        <v>882</v>
      </c>
      <c r="C277" s="1" t="s">
        <v>336</v>
      </c>
      <c r="D277" s="124" t="s">
        <v>122</v>
      </c>
      <c r="E277" s="126" t="s">
        <v>140</v>
      </c>
      <c r="F277" s="1" t="str">
        <f aca="false">INDEX('List of Barcodes'!$C$2:$C$40,MATCH(D277,'List of Barcodes'!$A$2:$A$40,0))</f>
        <v>AGTAGCGT</v>
      </c>
      <c r="G277" s="1" t="str">
        <f aca="false">INDEX('List of Barcodes'!$C$2:$C$40,MATCH(E277,'List of Barcodes'!$A$2:$A$40,0))</f>
        <v>TACGAGAC</v>
      </c>
      <c r="H277" s="1" t="str">
        <f aca="false">F277&amp;G277</f>
        <v>AGTAGCGTTACGAGAC</v>
      </c>
      <c r="I277" s="1" t="str">
        <f aca="false">IF(COUNTIF($H$2:$H$193,H277)&gt;1, "Duplicate","Unique")</f>
        <v>Unique</v>
      </c>
    </row>
    <row r="278" customFormat="false" ht="13.8" hidden="false" customHeight="false" outlineLevel="0" collapsed="false">
      <c r="A278" s="180" t="s">
        <v>797</v>
      </c>
      <c r="B278" s="163" t="s">
        <v>883</v>
      </c>
      <c r="C278" s="1" t="s">
        <v>349</v>
      </c>
      <c r="D278" s="124" t="s">
        <v>122</v>
      </c>
      <c r="E278" s="126" t="s">
        <v>145</v>
      </c>
      <c r="F278" s="1" t="str">
        <f aca="false">INDEX('List of Barcodes'!$C$2:$C$40,MATCH(D278,'List of Barcodes'!$A$2:$A$40,0))</f>
        <v>AGTAGCGT</v>
      </c>
      <c r="G278" s="1" t="str">
        <f aca="false">INDEX('List of Barcodes'!$C$2:$C$40,MATCH(E278,'List of Barcodes'!$A$2:$A$40,0))</f>
        <v>ACGTCTCG</v>
      </c>
      <c r="H278" s="1" t="str">
        <f aca="false">F278&amp;G278</f>
        <v>AGTAGCGTACGTCTCG</v>
      </c>
      <c r="I278" s="1" t="str">
        <f aca="false">IF(COUNTIF($H$2:$H$193,H278)&gt;1, "Duplicate","Unique")</f>
        <v>Unique</v>
      </c>
    </row>
    <row r="279" customFormat="false" ht="13.8" hidden="false" customHeight="false" outlineLevel="0" collapsed="false">
      <c r="A279" s="180" t="s">
        <v>797</v>
      </c>
      <c r="B279" s="163" t="s">
        <v>884</v>
      </c>
      <c r="C279" s="1" t="s">
        <v>885</v>
      </c>
      <c r="D279" s="124" t="s">
        <v>122</v>
      </c>
      <c r="E279" s="126" t="s">
        <v>150</v>
      </c>
      <c r="F279" s="1" t="str">
        <f aca="false">INDEX('List of Barcodes'!$C$2:$C$40,MATCH(D279,'List of Barcodes'!$A$2:$A$40,0))</f>
        <v>AGTAGCGT</v>
      </c>
      <c r="G279" s="1" t="str">
        <f aca="false">INDEX('List of Barcodes'!$C$2:$C$40,MATCH(E279,'List of Barcodes'!$A$2:$A$40,0))</f>
        <v>TCGACGAG</v>
      </c>
      <c r="H279" s="1" t="str">
        <f aca="false">F279&amp;G279</f>
        <v>AGTAGCGTTCGACGAG</v>
      </c>
      <c r="I279" s="1" t="str">
        <f aca="false">IF(COUNTIF($H$2:$H$193,H279)&gt;1, "Duplicate","Unique")</f>
        <v>Unique</v>
      </c>
    </row>
    <row r="280" customFormat="false" ht="13.8" hidden="false" customHeight="false" outlineLevel="0" collapsed="false">
      <c r="A280" s="180" t="s">
        <v>797</v>
      </c>
      <c r="B280" s="163" t="s">
        <v>886</v>
      </c>
      <c r="C280" s="1" t="s">
        <v>375</v>
      </c>
      <c r="D280" s="124" t="s">
        <v>122</v>
      </c>
      <c r="E280" s="126" t="s">
        <v>155</v>
      </c>
      <c r="F280" s="1" t="str">
        <f aca="false">INDEX('List of Barcodes'!$C$2:$C$40,MATCH(D280,'List of Barcodes'!$A$2:$A$40,0))</f>
        <v>AGTAGCGT</v>
      </c>
      <c r="G280" s="1" t="str">
        <f aca="false">INDEX('List of Barcodes'!$C$2:$C$40,MATCH(E280,'List of Barcodes'!$A$2:$A$40,0))</f>
        <v>GATCGTGT</v>
      </c>
      <c r="H280" s="1" t="str">
        <f aca="false">F280&amp;G280</f>
        <v>AGTAGCGTGATCGTGT</v>
      </c>
      <c r="I280" s="1" t="str">
        <f aca="false">IF(COUNTIF($H$2:$H$193,H280)&gt;1, "Duplicate","Unique")</f>
        <v>Unique</v>
      </c>
    </row>
    <row r="281" customFormat="false" ht="13.8" hidden="false" customHeight="false" outlineLevel="0" collapsed="false">
      <c r="A281" s="180" t="s">
        <v>797</v>
      </c>
      <c r="B281" s="163" t="s">
        <v>887</v>
      </c>
      <c r="C281" s="1" t="s">
        <v>388</v>
      </c>
      <c r="D281" s="124" t="s">
        <v>122</v>
      </c>
      <c r="E281" s="126" t="s">
        <v>160</v>
      </c>
      <c r="F281" s="1" t="str">
        <f aca="false">INDEX('List of Barcodes'!$C$2:$C$40,MATCH(D281,'List of Barcodes'!$A$2:$A$40,0))</f>
        <v>AGTAGCGT</v>
      </c>
      <c r="G281" s="1" t="str">
        <f aca="false">INDEX('List of Barcodes'!$C$2:$C$40,MATCH(E281,'List of Barcodes'!$A$2:$A$40,0))</f>
        <v>GTCAGATA</v>
      </c>
      <c r="H281" s="1" t="str">
        <f aca="false">F281&amp;G281</f>
        <v>AGTAGCGTGTCAGATA</v>
      </c>
      <c r="I281" s="1" t="str">
        <f aca="false">IF(COUNTIF($H$2:$H$193,H281)&gt;1, "Duplicate","Unique")</f>
        <v>Unique</v>
      </c>
    </row>
    <row r="282" customFormat="false" ht="13.8" hidden="false" customHeight="false" outlineLevel="0" collapsed="false">
      <c r="A282" s="180" t="s">
        <v>797</v>
      </c>
      <c r="B282" s="163" t="s">
        <v>888</v>
      </c>
      <c r="C282" s="1" t="s">
        <v>298</v>
      </c>
      <c r="D282" s="124" t="s">
        <v>123</v>
      </c>
      <c r="E282" s="126" t="s">
        <v>124</v>
      </c>
      <c r="F282" s="1" t="str">
        <f aca="false">INDEX('List of Barcodes'!$C$2:$C$40,MATCH(D282,'List of Barcodes'!$A$2:$A$40,0))</f>
        <v>CAGTGAGT</v>
      </c>
      <c r="G282" s="1" t="str">
        <f aca="false">INDEX('List of Barcodes'!$C$2:$C$40,MATCH(E282,'List of Barcodes'!$A$2:$A$40,0))</f>
        <v>CTACTATA</v>
      </c>
      <c r="H282" s="1" t="str">
        <f aca="false">F282&amp;G282</f>
        <v>CAGTGAGTCTACTATA</v>
      </c>
      <c r="I282" s="1" t="str">
        <f aca="false">IF(COUNTIF($H$2:$H$193,H282)&gt;1, "Duplicate","Unique")</f>
        <v>Unique</v>
      </c>
    </row>
    <row r="283" customFormat="false" ht="13.8" hidden="false" customHeight="false" outlineLevel="0" collapsed="false">
      <c r="A283" s="180" t="s">
        <v>797</v>
      </c>
      <c r="B283" s="163" t="s">
        <v>889</v>
      </c>
      <c r="C283" s="1" t="s">
        <v>311</v>
      </c>
      <c r="D283" s="124" t="s">
        <v>123</v>
      </c>
      <c r="E283" s="126" t="s">
        <v>129</v>
      </c>
      <c r="F283" s="1" t="str">
        <f aca="false">INDEX('List of Barcodes'!$C$2:$C$40,MATCH(D283,'List of Barcodes'!$A$2:$A$40,0))</f>
        <v>CAGTGAGT</v>
      </c>
      <c r="G283" s="1" t="str">
        <f aca="false">INDEX('List of Barcodes'!$C$2:$C$40,MATCH(E283,'List of Barcodes'!$A$2:$A$40,0))</f>
        <v>CGTTACTA</v>
      </c>
      <c r="H283" s="1" t="str">
        <f aca="false">F283&amp;G283</f>
        <v>CAGTGAGTCGTTACTA</v>
      </c>
      <c r="I283" s="1" t="str">
        <f aca="false">IF(COUNTIF($H$2:$H$193,H283)&gt;1, "Duplicate","Unique")</f>
        <v>Unique</v>
      </c>
    </row>
    <row r="284" customFormat="false" ht="13.8" hidden="false" customHeight="false" outlineLevel="0" collapsed="false">
      <c r="A284" s="180" t="s">
        <v>797</v>
      </c>
      <c r="B284" s="163" t="s">
        <v>890</v>
      </c>
      <c r="C284" s="1" t="s">
        <v>324</v>
      </c>
      <c r="D284" s="124" t="s">
        <v>123</v>
      </c>
      <c r="E284" s="126" t="s">
        <v>134</v>
      </c>
      <c r="F284" s="1" t="str">
        <f aca="false">INDEX('List of Barcodes'!$C$2:$C$40,MATCH(D284,'List of Barcodes'!$A$2:$A$40,0))</f>
        <v>CAGTGAGT</v>
      </c>
      <c r="G284" s="1" t="str">
        <f aca="false">INDEX('List of Barcodes'!$C$2:$C$40,MATCH(E284,'List of Barcodes'!$A$2:$A$40,0))</f>
        <v>AGAGTCAC</v>
      </c>
      <c r="H284" s="1" t="str">
        <f aca="false">F284&amp;G284</f>
        <v>CAGTGAGTAGAGTCAC</v>
      </c>
      <c r="I284" s="1" t="str">
        <f aca="false">IF(COUNTIF($H$2:$H$193,H284)&gt;1, "Duplicate","Unique")</f>
        <v>Unique</v>
      </c>
    </row>
    <row r="285" customFormat="false" ht="13.8" hidden="false" customHeight="false" outlineLevel="0" collapsed="false">
      <c r="A285" s="180" t="s">
        <v>797</v>
      </c>
      <c r="B285" s="163" t="s">
        <v>891</v>
      </c>
      <c r="C285" s="1" t="s">
        <v>337</v>
      </c>
      <c r="D285" s="124" t="s">
        <v>123</v>
      </c>
      <c r="E285" s="126" t="s">
        <v>140</v>
      </c>
      <c r="F285" s="1" t="str">
        <f aca="false">INDEX('List of Barcodes'!$C$2:$C$40,MATCH(D285,'List of Barcodes'!$A$2:$A$40,0))</f>
        <v>CAGTGAGT</v>
      </c>
      <c r="G285" s="1" t="str">
        <f aca="false">INDEX('List of Barcodes'!$C$2:$C$40,MATCH(E285,'List of Barcodes'!$A$2:$A$40,0))</f>
        <v>TACGAGAC</v>
      </c>
      <c r="H285" s="1" t="str">
        <f aca="false">F285&amp;G285</f>
        <v>CAGTGAGTTACGAGAC</v>
      </c>
      <c r="I285" s="1" t="str">
        <f aca="false">IF(COUNTIF($H$2:$H$193,H285)&gt;1, "Duplicate","Unique")</f>
        <v>Unique</v>
      </c>
    </row>
    <row r="286" customFormat="false" ht="13.8" hidden="false" customHeight="false" outlineLevel="0" collapsed="false">
      <c r="A286" s="180" t="s">
        <v>797</v>
      </c>
      <c r="B286" s="163" t="s">
        <v>892</v>
      </c>
      <c r="C286" s="1" t="s">
        <v>350</v>
      </c>
      <c r="D286" s="124" t="s">
        <v>123</v>
      </c>
      <c r="E286" s="126" t="s">
        <v>145</v>
      </c>
      <c r="F286" s="1" t="str">
        <f aca="false">INDEX('List of Barcodes'!$C$2:$C$40,MATCH(D286,'List of Barcodes'!$A$2:$A$40,0))</f>
        <v>CAGTGAGT</v>
      </c>
      <c r="G286" s="1" t="str">
        <f aca="false">INDEX('List of Barcodes'!$C$2:$C$40,MATCH(E286,'List of Barcodes'!$A$2:$A$40,0))</f>
        <v>ACGTCTCG</v>
      </c>
      <c r="H286" s="1" t="str">
        <f aca="false">F286&amp;G286</f>
        <v>CAGTGAGTACGTCTCG</v>
      </c>
      <c r="I286" s="1" t="str">
        <f aca="false">IF(COUNTIF($H$2:$H$193,H286)&gt;1, "Duplicate","Unique")</f>
        <v>Unique</v>
      </c>
    </row>
    <row r="287" customFormat="false" ht="13.8" hidden="false" customHeight="false" outlineLevel="0" collapsed="false">
      <c r="A287" s="180" t="s">
        <v>797</v>
      </c>
      <c r="B287" s="163" t="s">
        <v>893</v>
      </c>
      <c r="C287" s="1" t="s">
        <v>363</v>
      </c>
      <c r="D287" s="124" t="s">
        <v>123</v>
      </c>
      <c r="E287" s="126" t="s">
        <v>150</v>
      </c>
      <c r="F287" s="1" t="str">
        <f aca="false">INDEX('List of Barcodes'!$C$2:$C$40,MATCH(D287,'List of Barcodes'!$A$2:$A$40,0))</f>
        <v>CAGTGAGT</v>
      </c>
      <c r="G287" s="1" t="str">
        <f aca="false">INDEX('List of Barcodes'!$C$2:$C$40,MATCH(E287,'List of Barcodes'!$A$2:$A$40,0))</f>
        <v>TCGACGAG</v>
      </c>
      <c r="H287" s="1" t="str">
        <f aca="false">F287&amp;G287</f>
        <v>CAGTGAGTTCGACGAG</v>
      </c>
      <c r="I287" s="1" t="str">
        <f aca="false">IF(COUNTIF($H$2:$H$193,H287)&gt;1, "Duplicate","Unique")</f>
        <v>Unique</v>
      </c>
    </row>
    <row r="288" customFormat="false" ht="13.8" hidden="false" customHeight="false" outlineLevel="0" collapsed="false">
      <c r="A288" s="180" t="s">
        <v>797</v>
      </c>
      <c r="B288" s="163" t="s">
        <v>894</v>
      </c>
      <c r="C288" s="1" t="s">
        <v>376</v>
      </c>
      <c r="D288" s="124" t="s">
        <v>123</v>
      </c>
      <c r="E288" s="126" t="s">
        <v>155</v>
      </c>
      <c r="F288" s="1" t="str">
        <f aca="false">INDEX('List of Barcodes'!$C$2:$C$40,MATCH(D288,'List of Barcodes'!$A$2:$A$40,0))</f>
        <v>CAGTGAGT</v>
      </c>
      <c r="G288" s="1" t="str">
        <f aca="false">INDEX('List of Barcodes'!$C$2:$C$40,MATCH(E288,'List of Barcodes'!$A$2:$A$40,0))</f>
        <v>GATCGTGT</v>
      </c>
      <c r="H288" s="1" t="str">
        <f aca="false">F288&amp;G288</f>
        <v>CAGTGAGTGATCGTGT</v>
      </c>
      <c r="I288" s="1" t="str">
        <f aca="false">IF(COUNTIF($H$2:$H$193,H288)&gt;1, "Duplicate","Unique")</f>
        <v>Unique</v>
      </c>
    </row>
    <row r="289" customFormat="false" ht="13.8" hidden="false" customHeight="false" outlineLevel="0" collapsed="false">
      <c r="A289" s="180" t="s">
        <v>797</v>
      </c>
      <c r="B289" s="163" t="s">
        <v>895</v>
      </c>
      <c r="C289" s="1" t="s">
        <v>389</v>
      </c>
      <c r="D289" s="124" t="s">
        <v>123</v>
      </c>
      <c r="E289" s="126" t="s">
        <v>160</v>
      </c>
      <c r="F289" s="1" t="str">
        <f aca="false">INDEX('List of Barcodes'!$C$2:$C$40,MATCH(D289,'List of Barcodes'!$A$2:$A$40,0))</f>
        <v>CAGTGAGT</v>
      </c>
      <c r="G289" s="1" t="str">
        <f aca="false">INDEX('List of Barcodes'!$C$2:$C$40,MATCH(E289,'List of Barcodes'!$A$2:$A$40,0))</f>
        <v>GTCAGATA</v>
      </c>
      <c r="H289" s="1" t="str">
        <f aca="false">F289&amp;G289</f>
        <v>CAGTGAGTGTCAGATA</v>
      </c>
      <c r="I289" s="1" t="str">
        <f aca="false">IF(COUNTIF($H$2:$H$193,H289)&gt;1, "Duplicate","Unique")</f>
        <v>Unique</v>
      </c>
    </row>
    <row r="290" customFormat="false" ht="13.8" hidden="false" customHeight="false" outlineLevel="0" collapsed="false">
      <c r="A290" s="1" t="s">
        <v>896</v>
      </c>
      <c r="B290" s="163" t="s">
        <v>897</v>
      </c>
      <c r="C290" s="1" t="s">
        <v>125</v>
      </c>
      <c r="D290" s="124" t="s">
        <v>115</v>
      </c>
      <c r="E290" s="126" t="s">
        <v>124</v>
      </c>
      <c r="F290" s="1" t="str">
        <f aca="false">INDEX('List of Barcodes'!$C$2:$C$40,MATCH(D290,'List of Barcodes'!$A$2:$A$40,0))</f>
        <v>CGTACTCA</v>
      </c>
      <c r="G290" s="1" t="str">
        <f aca="false">INDEX('List of Barcodes'!$C$2:$C$40,MATCH(E290,'List of Barcodes'!$A$2:$A$40,0))</f>
        <v>CTACTATA</v>
      </c>
      <c r="H290" s="1" t="str">
        <f aca="false">F290&amp;G290</f>
        <v>CGTACTCACTACTATA</v>
      </c>
      <c r="I290" s="1" t="str">
        <f aca="false">IF(COUNTIF($H$2:$H$193,H290)&gt;1, "Duplicate","Unique")</f>
        <v>Unique</v>
      </c>
    </row>
    <row r="291" customFormat="false" ht="13.8" hidden="false" customHeight="false" outlineLevel="0" collapsed="false">
      <c r="A291" s="1" t="s">
        <v>896</v>
      </c>
      <c r="B291" s="163" t="s">
        <v>898</v>
      </c>
      <c r="C291" s="1" t="s">
        <v>130</v>
      </c>
      <c r="D291" s="124" t="s">
        <v>115</v>
      </c>
      <c r="E291" s="126" t="s">
        <v>129</v>
      </c>
      <c r="F291" s="1" t="str">
        <f aca="false">INDEX('List of Barcodes'!$C$2:$C$40,MATCH(D291,'List of Barcodes'!$A$2:$A$40,0))</f>
        <v>CGTACTCA</v>
      </c>
      <c r="G291" s="1" t="str">
        <f aca="false">INDEX('List of Barcodes'!$C$2:$C$40,MATCH(E291,'List of Barcodes'!$A$2:$A$40,0))</f>
        <v>CGTTACTA</v>
      </c>
      <c r="H291" s="1" t="str">
        <f aca="false">F291&amp;G291</f>
        <v>CGTACTCACGTTACTA</v>
      </c>
      <c r="I291" s="1" t="str">
        <f aca="false">IF(COUNTIF($H$2:$H$193,H291)&gt;1, "Duplicate","Unique")</f>
        <v>Unique</v>
      </c>
    </row>
    <row r="292" customFormat="false" ht="13.8" hidden="false" customHeight="false" outlineLevel="0" collapsed="false">
      <c r="A292" s="1" t="s">
        <v>896</v>
      </c>
      <c r="B292" s="163" t="s">
        <v>899</v>
      </c>
      <c r="C292" s="1" t="s">
        <v>135</v>
      </c>
      <c r="D292" s="124" t="s">
        <v>115</v>
      </c>
      <c r="E292" s="126" t="s">
        <v>134</v>
      </c>
      <c r="F292" s="1" t="str">
        <f aca="false">INDEX('List of Barcodes'!$C$2:$C$40,MATCH(D292,'List of Barcodes'!$A$2:$A$40,0))</f>
        <v>CGTACTCA</v>
      </c>
      <c r="G292" s="1" t="str">
        <f aca="false">INDEX('List of Barcodes'!$C$2:$C$40,MATCH(E292,'List of Barcodes'!$A$2:$A$40,0))</f>
        <v>AGAGTCAC</v>
      </c>
      <c r="H292" s="1" t="str">
        <f aca="false">F292&amp;G292</f>
        <v>CGTACTCAAGAGTCAC</v>
      </c>
      <c r="I292" s="1" t="str">
        <f aca="false">IF(COUNTIF($H$2:$H$193,H292)&gt;1, "Duplicate","Unique")</f>
        <v>Unique</v>
      </c>
    </row>
    <row r="293" customFormat="false" ht="13.8" hidden="false" customHeight="false" outlineLevel="0" collapsed="false">
      <c r="A293" s="1" t="s">
        <v>896</v>
      </c>
      <c r="B293" s="163" t="s">
        <v>900</v>
      </c>
      <c r="C293" s="1" t="s">
        <v>141</v>
      </c>
      <c r="D293" s="124" t="s">
        <v>115</v>
      </c>
      <c r="E293" s="126" t="s">
        <v>140</v>
      </c>
      <c r="F293" s="1" t="str">
        <f aca="false">INDEX('List of Barcodes'!$C$2:$C$40,MATCH(D293,'List of Barcodes'!$A$2:$A$40,0))</f>
        <v>CGTACTCA</v>
      </c>
      <c r="G293" s="1" t="str">
        <f aca="false">INDEX('List of Barcodes'!$C$2:$C$40,MATCH(E293,'List of Barcodes'!$A$2:$A$40,0))</f>
        <v>TACGAGAC</v>
      </c>
      <c r="H293" s="1" t="str">
        <f aca="false">F293&amp;G293</f>
        <v>CGTACTCATACGAGAC</v>
      </c>
      <c r="I293" s="1" t="str">
        <f aca="false">IF(COUNTIF($H$2:$H$193,H293)&gt;1, "Duplicate","Unique")</f>
        <v>Unique</v>
      </c>
    </row>
    <row r="294" customFormat="false" ht="13.8" hidden="false" customHeight="false" outlineLevel="0" collapsed="false">
      <c r="A294" s="1" t="s">
        <v>896</v>
      </c>
      <c r="B294" s="163" t="s">
        <v>901</v>
      </c>
      <c r="C294" s="1" t="s">
        <v>146</v>
      </c>
      <c r="D294" s="124" t="s">
        <v>115</v>
      </c>
      <c r="E294" s="126" t="s">
        <v>145</v>
      </c>
      <c r="F294" s="1" t="str">
        <f aca="false">INDEX('List of Barcodes'!$C$2:$C$40,MATCH(D294,'List of Barcodes'!$A$2:$A$40,0))</f>
        <v>CGTACTCA</v>
      </c>
      <c r="G294" s="1" t="str">
        <f aca="false">INDEX('List of Barcodes'!$C$2:$C$40,MATCH(E294,'List of Barcodes'!$A$2:$A$40,0))</f>
        <v>ACGTCTCG</v>
      </c>
      <c r="H294" s="1" t="str">
        <f aca="false">F294&amp;G294</f>
        <v>CGTACTCAACGTCTCG</v>
      </c>
      <c r="I294" s="1" t="str">
        <f aca="false">IF(COUNTIF($H$2:$H$193,H294)&gt;1, "Duplicate","Unique")</f>
        <v>Unique</v>
      </c>
    </row>
    <row r="295" customFormat="false" ht="13.8" hidden="false" customHeight="false" outlineLevel="0" collapsed="false">
      <c r="A295" s="1" t="s">
        <v>896</v>
      </c>
      <c r="B295" s="163" t="s">
        <v>902</v>
      </c>
      <c r="C295" s="1" t="s">
        <v>151</v>
      </c>
      <c r="D295" s="124" t="s">
        <v>115</v>
      </c>
      <c r="E295" s="126" t="s">
        <v>150</v>
      </c>
      <c r="F295" s="1" t="str">
        <f aca="false">INDEX('List of Barcodes'!$C$2:$C$40,MATCH(D295,'List of Barcodes'!$A$2:$A$40,0))</f>
        <v>CGTACTCA</v>
      </c>
      <c r="G295" s="1" t="str">
        <f aca="false">INDEX('List of Barcodes'!$C$2:$C$40,MATCH(E295,'List of Barcodes'!$A$2:$A$40,0))</f>
        <v>TCGACGAG</v>
      </c>
      <c r="H295" s="1" t="str">
        <f aca="false">F295&amp;G295</f>
        <v>CGTACTCATCGACGAG</v>
      </c>
      <c r="I295" s="1" t="str">
        <f aca="false">IF(COUNTIF($H$2:$H$193,H295)&gt;1, "Duplicate","Unique")</f>
        <v>Unique</v>
      </c>
    </row>
    <row r="296" customFormat="false" ht="13.8" hidden="false" customHeight="false" outlineLevel="0" collapsed="false">
      <c r="A296" s="1" t="s">
        <v>896</v>
      </c>
      <c r="B296" s="163" t="s">
        <v>903</v>
      </c>
      <c r="C296" s="1" t="s">
        <v>156</v>
      </c>
      <c r="D296" s="124" t="s">
        <v>115</v>
      </c>
      <c r="E296" s="126" t="s">
        <v>155</v>
      </c>
      <c r="F296" s="1" t="str">
        <f aca="false">INDEX('List of Barcodes'!$C$2:$C$40,MATCH(D296,'List of Barcodes'!$A$2:$A$40,0))</f>
        <v>CGTACTCA</v>
      </c>
      <c r="G296" s="1" t="str">
        <f aca="false">INDEX('List of Barcodes'!$C$2:$C$40,MATCH(E296,'List of Barcodes'!$A$2:$A$40,0))</f>
        <v>GATCGTGT</v>
      </c>
      <c r="H296" s="1" t="str">
        <f aca="false">F296&amp;G296</f>
        <v>CGTACTCAGATCGTGT</v>
      </c>
      <c r="I296" s="1" t="str">
        <f aca="false">IF(COUNTIF($H$2:$H$193,H296)&gt;1, "Duplicate","Unique")</f>
        <v>Unique</v>
      </c>
    </row>
    <row r="297" customFormat="false" ht="13.8" hidden="false" customHeight="false" outlineLevel="0" collapsed="false">
      <c r="A297" s="1" t="s">
        <v>896</v>
      </c>
      <c r="B297" s="163" t="s">
        <v>904</v>
      </c>
      <c r="C297" s="1" t="s">
        <v>161</v>
      </c>
      <c r="D297" s="124" t="s">
        <v>115</v>
      </c>
      <c r="E297" s="126" t="s">
        <v>160</v>
      </c>
      <c r="F297" s="1" t="str">
        <f aca="false">INDEX('List of Barcodes'!$C$2:$C$40,MATCH(D297,'List of Barcodes'!$A$2:$A$40,0))</f>
        <v>CGTACTCA</v>
      </c>
      <c r="G297" s="1" t="str">
        <f aca="false">INDEX('List of Barcodes'!$C$2:$C$40,MATCH(E297,'List of Barcodes'!$A$2:$A$40,0))</f>
        <v>GTCAGATA</v>
      </c>
      <c r="H297" s="1" t="str">
        <f aca="false">F297&amp;G297</f>
        <v>CGTACTCAGTCAGATA</v>
      </c>
      <c r="I297" s="1" t="str">
        <f aca="false">IF(COUNTIF($H$2:$H$193,H297)&gt;1, "Duplicate","Unique")</f>
        <v>Unique</v>
      </c>
    </row>
    <row r="298" customFormat="false" ht="13.8" hidden="false" customHeight="false" outlineLevel="0" collapsed="false">
      <c r="A298" s="1" t="s">
        <v>896</v>
      </c>
      <c r="B298" s="163" t="s">
        <v>905</v>
      </c>
      <c r="C298" s="1" t="s">
        <v>126</v>
      </c>
      <c r="D298" s="124" t="s">
        <v>116</v>
      </c>
      <c r="E298" s="126" t="s">
        <v>124</v>
      </c>
      <c r="F298" s="1" t="str">
        <f aca="false">INDEX('List of Barcodes'!$C$2:$C$40,MATCH(D298,'List of Barcodes'!$A$2:$A$40,0))</f>
        <v>CTACGCAG</v>
      </c>
      <c r="G298" s="1" t="str">
        <f aca="false">INDEX('List of Barcodes'!$C$2:$C$40,MATCH(E298,'List of Barcodes'!$A$2:$A$40,0))</f>
        <v>CTACTATA</v>
      </c>
      <c r="H298" s="1" t="str">
        <f aca="false">F298&amp;G298</f>
        <v>CTACGCAGCTACTATA</v>
      </c>
      <c r="I298" s="1" t="str">
        <f aca="false">IF(COUNTIF($H$2:$H$193,H298)&gt;1, "Duplicate","Unique")</f>
        <v>Unique</v>
      </c>
    </row>
    <row r="299" customFormat="false" ht="13.8" hidden="false" customHeight="false" outlineLevel="0" collapsed="false">
      <c r="A299" s="1" t="s">
        <v>896</v>
      </c>
      <c r="B299" s="163" t="s">
        <v>906</v>
      </c>
      <c r="C299" s="1" t="s">
        <v>131</v>
      </c>
      <c r="D299" s="124" t="s">
        <v>116</v>
      </c>
      <c r="E299" s="126" t="s">
        <v>129</v>
      </c>
      <c r="F299" s="1" t="str">
        <f aca="false">INDEX('List of Barcodes'!$C$2:$C$40,MATCH(D299,'List of Barcodes'!$A$2:$A$40,0))</f>
        <v>CTACGCAG</v>
      </c>
      <c r="G299" s="1" t="str">
        <f aca="false">INDEX('List of Barcodes'!$C$2:$C$40,MATCH(E299,'List of Barcodes'!$A$2:$A$40,0))</f>
        <v>CGTTACTA</v>
      </c>
      <c r="H299" s="1" t="str">
        <f aca="false">F299&amp;G299</f>
        <v>CTACGCAGCGTTACTA</v>
      </c>
      <c r="I299" s="1" t="str">
        <f aca="false">IF(COUNTIF($H$2:$H$193,H299)&gt;1, "Duplicate","Unique")</f>
        <v>Unique</v>
      </c>
    </row>
    <row r="300" customFormat="false" ht="13.8" hidden="false" customHeight="false" outlineLevel="0" collapsed="false">
      <c r="A300" s="1" t="s">
        <v>896</v>
      </c>
      <c r="B300" s="163" t="s">
        <v>907</v>
      </c>
      <c r="C300" s="1" t="s">
        <v>136</v>
      </c>
      <c r="D300" s="124" t="s">
        <v>116</v>
      </c>
      <c r="E300" s="126" t="s">
        <v>134</v>
      </c>
      <c r="F300" s="1" t="str">
        <f aca="false">INDEX('List of Barcodes'!$C$2:$C$40,MATCH(D300,'List of Barcodes'!$A$2:$A$40,0))</f>
        <v>CTACGCAG</v>
      </c>
      <c r="G300" s="1" t="str">
        <f aca="false">INDEX('List of Barcodes'!$C$2:$C$40,MATCH(E300,'List of Barcodes'!$A$2:$A$40,0))</f>
        <v>AGAGTCAC</v>
      </c>
      <c r="H300" s="1" t="str">
        <f aca="false">F300&amp;G300</f>
        <v>CTACGCAGAGAGTCAC</v>
      </c>
      <c r="I300" s="1" t="str">
        <f aca="false">IF(COUNTIF($H$2:$H$193,H300)&gt;1, "Duplicate","Unique")</f>
        <v>Unique</v>
      </c>
    </row>
    <row r="301" customFormat="false" ht="13.8" hidden="false" customHeight="false" outlineLevel="0" collapsed="false">
      <c r="A301" s="1" t="s">
        <v>896</v>
      </c>
      <c r="B301" s="163" t="s">
        <v>908</v>
      </c>
      <c r="C301" s="1" t="s">
        <v>142</v>
      </c>
      <c r="D301" s="124" t="s">
        <v>116</v>
      </c>
      <c r="E301" s="126" t="s">
        <v>140</v>
      </c>
      <c r="F301" s="1" t="str">
        <f aca="false">INDEX('List of Barcodes'!$C$2:$C$40,MATCH(D301,'List of Barcodes'!$A$2:$A$40,0))</f>
        <v>CTACGCAG</v>
      </c>
      <c r="G301" s="1" t="str">
        <f aca="false">INDEX('List of Barcodes'!$C$2:$C$40,MATCH(E301,'List of Barcodes'!$A$2:$A$40,0))</f>
        <v>TACGAGAC</v>
      </c>
      <c r="H301" s="1" t="str">
        <f aca="false">F301&amp;G301</f>
        <v>CTACGCAGTACGAGAC</v>
      </c>
      <c r="I301" s="1" t="str">
        <f aca="false">IF(COUNTIF($H$2:$H$193,H301)&gt;1, "Duplicate","Unique")</f>
        <v>Unique</v>
      </c>
    </row>
    <row r="302" customFormat="false" ht="13.8" hidden="false" customHeight="false" outlineLevel="0" collapsed="false">
      <c r="A302" s="1" t="s">
        <v>896</v>
      </c>
      <c r="B302" s="163" t="s">
        <v>909</v>
      </c>
      <c r="C302" s="1" t="s">
        <v>147</v>
      </c>
      <c r="D302" s="124" t="s">
        <v>116</v>
      </c>
      <c r="E302" s="126" t="s">
        <v>145</v>
      </c>
      <c r="F302" s="1" t="str">
        <f aca="false">INDEX('List of Barcodes'!$C$2:$C$40,MATCH(D302,'List of Barcodes'!$A$2:$A$40,0))</f>
        <v>CTACGCAG</v>
      </c>
      <c r="G302" s="1" t="str">
        <f aca="false">INDEX('List of Barcodes'!$C$2:$C$40,MATCH(E302,'List of Barcodes'!$A$2:$A$40,0))</f>
        <v>ACGTCTCG</v>
      </c>
      <c r="H302" s="1" t="str">
        <f aca="false">F302&amp;G302</f>
        <v>CTACGCAGACGTCTCG</v>
      </c>
      <c r="I302" s="1" t="str">
        <f aca="false">IF(COUNTIF($H$2:$H$193,H302)&gt;1, "Duplicate","Unique")</f>
        <v>Unique</v>
      </c>
    </row>
    <row r="303" customFormat="false" ht="13.8" hidden="false" customHeight="false" outlineLevel="0" collapsed="false">
      <c r="A303" s="1" t="s">
        <v>896</v>
      </c>
      <c r="B303" s="163" t="s">
        <v>910</v>
      </c>
      <c r="C303" s="1" t="s">
        <v>152</v>
      </c>
      <c r="D303" s="124" t="s">
        <v>116</v>
      </c>
      <c r="E303" s="126" t="s">
        <v>150</v>
      </c>
      <c r="F303" s="1" t="str">
        <f aca="false">INDEX('List of Barcodes'!$C$2:$C$40,MATCH(D303,'List of Barcodes'!$A$2:$A$40,0))</f>
        <v>CTACGCAG</v>
      </c>
      <c r="G303" s="1" t="str">
        <f aca="false">INDEX('List of Barcodes'!$C$2:$C$40,MATCH(E303,'List of Barcodes'!$A$2:$A$40,0))</f>
        <v>TCGACGAG</v>
      </c>
      <c r="H303" s="1" t="str">
        <f aca="false">F303&amp;G303</f>
        <v>CTACGCAGTCGACGAG</v>
      </c>
      <c r="I303" s="1" t="str">
        <f aca="false">IF(COUNTIF($H$2:$H$193,H303)&gt;1, "Duplicate","Unique")</f>
        <v>Unique</v>
      </c>
    </row>
    <row r="304" customFormat="false" ht="13.8" hidden="false" customHeight="false" outlineLevel="0" collapsed="false">
      <c r="A304" s="1" t="s">
        <v>896</v>
      </c>
      <c r="B304" s="163" t="s">
        <v>911</v>
      </c>
      <c r="C304" s="1" t="s">
        <v>157</v>
      </c>
      <c r="D304" s="124" t="s">
        <v>116</v>
      </c>
      <c r="E304" s="126" t="s">
        <v>155</v>
      </c>
      <c r="F304" s="1" t="str">
        <f aca="false">INDEX('List of Barcodes'!$C$2:$C$40,MATCH(D304,'List of Barcodes'!$A$2:$A$40,0))</f>
        <v>CTACGCAG</v>
      </c>
      <c r="G304" s="1" t="str">
        <f aca="false">INDEX('List of Barcodes'!$C$2:$C$40,MATCH(E304,'List of Barcodes'!$A$2:$A$40,0))</f>
        <v>GATCGTGT</v>
      </c>
      <c r="H304" s="1" t="str">
        <f aca="false">F304&amp;G304</f>
        <v>CTACGCAGGATCGTGT</v>
      </c>
      <c r="I304" s="1" t="str">
        <f aca="false">IF(COUNTIF($H$2:$H$193,H304)&gt;1, "Duplicate","Unique")</f>
        <v>Unique</v>
      </c>
    </row>
    <row r="305" customFormat="false" ht="13.8" hidden="false" customHeight="false" outlineLevel="0" collapsed="false">
      <c r="A305" s="1" t="s">
        <v>896</v>
      </c>
      <c r="B305" s="163" t="s">
        <v>912</v>
      </c>
      <c r="C305" s="1" t="s">
        <v>162</v>
      </c>
      <c r="D305" s="124" t="s">
        <v>116</v>
      </c>
      <c r="E305" s="126" t="s">
        <v>160</v>
      </c>
      <c r="F305" s="1" t="str">
        <f aca="false">INDEX('List of Barcodes'!$C$2:$C$40,MATCH(D305,'List of Barcodes'!$A$2:$A$40,0))</f>
        <v>CTACGCAG</v>
      </c>
      <c r="G305" s="1" t="str">
        <f aca="false">INDEX('List of Barcodes'!$C$2:$C$40,MATCH(E305,'List of Barcodes'!$A$2:$A$40,0))</f>
        <v>GTCAGATA</v>
      </c>
      <c r="H305" s="1" t="str">
        <f aca="false">F305&amp;G305</f>
        <v>CTACGCAGGTCAGATA</v>
      </c>
      <c r="I305" s="1" t="str">
        <f aca="false">IF(COUNTIF($H$2:$H$193,H305)&gt;1, "Duplicate","Unique")</f>
        <v>Unique</v>
      </c>
    </row>
    <row r="306" customFormat="false" ht="13.8" hidden="false" customHeight="false" outlineLevel="0" collapsed="false">
      <c r="A306" s="1" t="s">
        <v>896</v>
      </c>
      <c r="B306" s="163" t="s">
        <v>913</v>
      </c>
      <c r="C306" s="1" t="s">
        <v>127</v>
      </c>
      <c r="D306" s="124" t="s">
        <v>117</v>
      </c>
      <c r="E306" s="126" t="s">
        <v>124</v>
      </c>
      <c r="F306" s="1" t="str">
        <f aca="false">INDEX('List of Barcodes'!$C$2:$C$40,MATCH(D306,'List of Barcodes'!$A$2:$A$40,0))</f>
        <v>GGAGACTA</v>
      </c>
      <c r="G306" s="1" t="str">
        <f aca="false">INDEX('List of Barcodes'!$C$2:$C$40,MATCH(E306,'List of Barcodes'!$A$2:$A$40,0))</f>
        <v>CTACTATA</v>
      </c>
      <c r="H306" s="1" t="str">
        <f aca="false">F306&amp;G306</f>
        <v>GGAGACTACTACTATA</v>
      </c>
      <c r="I306" s="1" t="str">
        <f aca="false">IF(COUNTIF($H$2:$H$193,H306)&gt;1, "Duplicate","Unique")</f>
        <v>Unique</v>
      </c>
    </row>
    <row r="307" customFormat="false" ht="13.8" hidden="false" customHeight="false" outlineLevel="0" collapsed="false">
      <c r="A307" s="1" t="s">
        <v>896</v>
      </c>
      <c r="B307" s="163" t="s">
        <v>914</v>
      </c>
      <c r="C307" s="1" t="s">
        <v>132</v>
      </c>
      <c r="D307" s="124" t="s">
        <v>117</v>
      </c>
      <c r="E307" s="126" t="s">
        <v>129</v>
      </c>
      <c r="F307" s="1" t="str">
        <f aca="false">INDEX('List of Barcodes'!$C$2:$C$40,MATCH(D307,'List of Barcodes'!$A$2:$A$40,0))</f>
        <v>GGAGACTA</v>
      </c>
      <c r="G307" s="1" t="str">
        <f aca="false">INDEX('List of Barcodes'!$C$2:$C$40,MATCH(E307,'List of Barcodes'!$A$2:$A$40,0))</f>
        <v>CGTTACTA</v>
      </c>
      <c r="H307" s="1" t="str">
        <f aca="false">F307&amp;G307</f>
        <v>GGAGACTACGTTACTA</v>
      </c>
      <c r="I307" s="1" t="str">
        <f aca="false">IF(COUNTIF($H$2:$H$193,H307)&gt;1, "Duplicate","Unique")</f>
        <v>Unique</v>
      </c>
    </row>
    <row r="308" customFormat="false" ht="13.8" hidden="false" customHeight="false" outlineLevel="0" collapsed="false">
      <c r="A308" s="1" t="s">
        <v>896</v>
      </c>
      <c r="B308" s="163" t="s">
        <v>915</v>
      </c>
      <c r="C308" s="1" t="s">
        <v>137</v>
      </c>
      <c r="D308" s="124" t="s">
        <v>117</v>
      </c>
      <c r="E308" s="126" t="s">
        <v>134</v>
      </c>
      <c r="F308" s="1" t="str">
        <f aca="false">INDEX('List of Barcodes'!$C$2:$C$40,MATCH(D308,'List of Barcodes'!$A$2:$A$40,0))</f>
        <v>GGAGACTA</v>
      </c>
      <c r="G308" s="1" t="str">
        <f aca="false">INDEX('List of Barcodes'!$C$2:$C$40,MATCH(E308,'List of Barcodes'!$A$2:$A$40,0))</f>
        <v>AGAGTCAC</v>
      </c>
      <c r="H308" s="1" t="str">
        <f aca="false">F308&amp;G308</f>
        <v>GGAGACTAAGAGTCAC</v>
      </c>
      <c r="I308" s="1" t="str">
        <f aca="false">IF(COUNTIF($H$2:$H$193,H308)&gt;1, "Duplicate","Unique")</f>
        <v>Unique</v>
      </c>
    </row>
    <row r="309" customFormat="false" ht="13.8" hidden="false" customHeight="false" outlineLevel="0" collapsed="false">
      <c r="A309" s="1" t="s">
        <v>896</v>
      </c>
      <c r="B309" s="163" t="s">
        <v>916</v>
      </c>
      <c r="C309" s="1" t="s">
        <v>143</v>
      </c>
      <c r="D309" s="124" t="s">
        <v>117</v>
      </c>
      <c r="E309" s="126" t="s">
        <v>140</v>
      </c>
      <c r="F309" s="1" t="str">
        <f aca="false">INDEX('List of Barcodes'!$C$2:$C$40,MATCH(D309,'List of Barcodes'!$A$2:$A$40,0))</f>
        <v>GGAGACTA</v>
      </c>
      <c r="G309" s="1" t="str">
        <f aca="false">INDEX('List of Barcodes'!$C$2:$C$40,MATCH(E309,'List of Barcodes'!$A$2:$A$40,0))</f>
        <v>TACGAGAC</v>
      </c>
      <c r="H309" s="1" t="str">
        <f aca="false">F309&amp;G309</f>
        <v>GGAGACTATACGAGAC</v>
      </c>
      <c r="I309" s="1" t="str">
        <f aca="false">IF(COUNTIF($H$2:$H$193,H309)&gt;1, "Duplicate","Unique")</f>
        <v>Unique</v>
      </c>
    </row>
    <row r="310" customFormat="false" ht="13.8" hidden="false" customHeight="false" outlineLevel="0" collapsed="false">
      <c r="A310" s="1" t="s">
        <v>896</v>
      </c>
      <c r="B310" s="163" t="s">
        <v>917</v>
      </c>
      <c r="C310" s="1" t="s">
        <v>148</v>
      </c>
      <c r="D310" s="124" t="s">
        <v>117</v>
      </c>
      <c r="E310" s="126" t="s">
        <v>145</v>
      </c>
      <c r="F310" s="1" t="str">
        <f aca="false">INDEX('List of Barcodes'!$C$2:$C$40,MATCH(D310,'List of Barcodes'!$A$2:$A$40,0))</f>
        <v>GGAGACTA</v>
      </c>
      <c r="G310" s="1" t="str">
        <f aca="false">INDEX('List of Barcodes'!$C$2:$C$40,MATCH(E310,'List of Barcodes'!$A$2:$A$40,0))</f>
        <v>ACGTCTCG</v>
      </c>
      <c r="H310" s="1" t="str">
        <f aca="false">F310&amp;G310</f>
        <v>GGAGACTAACGTCTCG</v>
      </c>
      <c r="I310" s="1" t="str">
        <f aca="false">IF(COUNTIF($H$2:$H$193,H310)&gt;1, "Duplicate","Unique")</f>
        <v>Unique</v>
      </c>
    </row>
    <row r="311" customFormat="false" ht="13.8" hidden="false" customHeight="false" outlineLevel="0" collapsed="false">
      <c r="A311" s="1" t="s">
        <v>896</v>
      </c>
      <c r="B311" s="163" t="s">
        <v>918</v>
      </c>
      <c r="C311" s="1" t="s">
        <v>153</v>
      </c>
      <c r="D311" s="124" t="s">
        <v>117</v>
      </c>
      <c r="E311" s="126" t="s">
        <v>150</v>
      </c>
      <c r="F311" s="1" t="str">
        <f aca="false">INDEX('List of Barcodes'!$C$2:$C$40,MATCH(D311,'List of Barcodes'!$A$2:$A$40,0))</f>
        <v>GGAGACTA</v>
      </c>
      <c r="G311" s="1" t="str">
        <f aca="false">INDEX('List of Barcodes'!$C$2:$C$40,MATCH(E311,'List of Barcodes'!$A$2:$A$40,0))</f>
        <v>TCGACGAG</v>
      </c>
      <c r="H311" s="1" t="str">
        <f aca="false">F311&amp;G311</f>
        <v>GGAGACTATCGACGAG</v>
      </c>
      <c r="I311" s="1" t="str">
        <f aca="false">IF(COUNTIF($H$2:$H$193,H311)&gt;1, "Duplicate","Unique")</f>
        <v>Unique</v>
      </c>
    </row>
    <row r="312" customFormat="false" ht="13.8" hidden="false" customHeight="false" outlineLevel="0" collapsed="false">
      <c r="A312" s="1" t="s">
        <v>896</v>
      </c>
      <c r="B312" s="163" t="s">
        <v>919</v>
      </c>
      <c r="C312" s="1" t="s">
        <v>158</v>
      </c>
      <c r="D312" s="124" t="s">
        <v>117</v>
      </c>
      <c r="E312" s="126" t="s">
        <v>155</v>
      </c>
      <c r="F312" s="1" t="str">
        <f aca="false">INDEX('List of Barcodes'!$C$2:$C$40,MATCH(D312,'List of Barcodes'!$A$2:$A$40,0))</f>
        <v>GGAGACTA</v>
      </c>
      <c r="G312" s="1" t="str">
        <f aca="false">INDEX('List of Barcodes'!$C$2:$C$40,MATCH(E312,'List of Barcodes'!$A$2:$A$40,0))</f>
        <v>GATCGTGT</v>
      </c>
      <c r="H312" s="1" t="str">
        <f aca="false">F312&amp;G312</f>
        <v>GGAGACTAGATCGTGT</v>
      </c>
      <c r="I312" s="1" t="str">
        <f aca="false">IF(COUNTIF($H$2:$H$193,H312)&gt;1, "Duplicate","Unique")</f>
        <v>Unique</v>
      </c>
    </row>
    <row r="313" customFormat="false" ht="13.8" hidden="false" customHeight="false" outlineLevel="0" collapsed="false">
      <c r="A313" s="1" t="s">
        <v>896</v>
      </c>
      <c r="B313" s="163" t="s">
        <v>920</v>
      </c>
      <c r="C313" s="1" t="s">
        <v>163</v>
      </c>
      <c r="D313" s="124" t="s">
        <v>117</v>
      </c>
      <c r="E313" s="126" t="s">
        <v>160</v>
      </c>
      <c r="F313" s="1" t="str">
        <f aca="false">INDEX('List of Barcodes'!$C$2:$C$40,MATCH(D313,'List of Barcodes'!$A$2:$A$40,0))</f>
        <v>GGAGACTA</v>
      </c>
      <c r="G313" s="1" t="str">
        <f aca="false">INDEX('List of Barcodes'!$C$2:$C$40,MATCH(E313,'List of Barcodes'!$A$2:$A$40,0))</f>
        <v>GTCAGATA</v>
      </c>
      <c r="H313" s="1" t="str">
        <f aca="false">F313&amp;G313</f>
        <v>GGAGACTAGTCAGATA</v>
      </c>
      <c r="I313" s="1" t="str">
        <f aca="false">IF(COUNTIF($H$2:$H$193,H313)&gt;1, "Duplicate","Unique")</f>
        <v>Unique</v>
      </c>
    </row>
    <row r="314" customFormat="false" ht="13.8" hidden="false" customHeight="false" outlineLevel="0" collapsed="false">
      <c r="A314" s="1" t="s">
        <v>896</v>
      </c>
      <c r="B314" s="163" t="s">
        <v>921</v>
      </c>
      <c r="C314" s="1" t="s">
        <v>128</v>
      </c>
      <c r="D314" s="124" t="s">
        <v>118</v>
      </c>
      <c r="E314" s="126" t="s">
        <v>124</v>
      </c>
      <c r="F314" s="1" t="str">
        <f aca="false">INDEX('List of Barcodes'!$C$2:$C$40,MATCH(D314,'List of Barcodes'!$A$2:$A$40,0))</f>
        <v>GTCGCTCG</v>
      </c>
      <c r="G314" s="1" t="str">
        <f aca="false">INDEX('List of Barcodes'!$C$2:$C$40,MATCH(E314,'List of Barcodes'!$A$2:$A$40,0))</f>
        <v>CTACTATA</v>
      </c>
      <c r="H314" s="1" t="str">
        <f aca="false">F314&amp;G314</f>
        <v>GTCGCTCGCTACTATA</v>
      </c>
      <c r="I314" s="1" t="str">
        <f aca="false">IF(COUNTIF($H$2:$H$193,H314)&gt;1, "Duplicate","Unique")</f>
        <v>Unique</v>
      </c>
    </row>
    <row r="315" customFormat="false" ht="13.8" hidden="false" customHeight="false" outlineLevel="0" collapsed="false">
      <c r="A315" s="1" t="s">
        <v>896</v>
      </c>
      <c r="B315" s="163" t="s">
        <v>922</v>
      </c>
      <c r="C315" s="1" t="s">
        <v>133</v>
      </c>
      <c r="D315" s="124" t="s">
        <v>118</v>
      </c>
      <c r="E315" s="126" t="s">
        <v>129</v>
      </c>
      <c r="F315" s="1" t="str">
        <f aca="false">INDEX('List of Barcodes'!$C$2:$C$40,MATCH(D315,'List of Barcodes'!$A$2:$A$40,0))</f>
        <v>GTCGCTCG</v>
      </c>
      <c r="G315" s="1" t="str">
        <f aca="false">INDEX('List of Barcodes'!$C$2:$C$40,MATCH(E315,'List of Barcodes'!$A$2:$A$40,0))</f>
        <v>CGTTACTA</v>
      </c>
      <c r="H315" s="1" t="str">
        <f aca="false">F315&amp;G315</f>
        <v>GTCGCTCGCGTTACTA</v>
      </c>
      <c r="I315" s="1" t="str">
        <f aca="false">IF(COUNTIF($H$2:$H$193,H315)&gt;1, "Duplicate","Unique")</f>
        <v>Unique</v>
      </c>
    </row>
    <row r="316" customFormat="false" ht="13.8" hidden="false" customHeight="false" outlineLevel="0" collapsed="false">
      <c r="A316" s="1" t="s">
        <v>896</v>
      </c>
      <c r="B316" s="163" t="s">
        <v>923</v>
      </c>
      <c r="C316" s="1" t="s">
        <v>138</v>
      </c>
      <c r="D316" s="124" t="s">
        <v>118</v>
      </c>
      <c r="E316" s="126" t="s">
        <v>134</v>
      </c>
      <c r="F316" s="1" t="str">
        <f aca="false">INDEX('List of Barcodes'!$C$2:$C$40,MATCH(D316,'List of Barcodes'!$A$2:$A$40,0))</f>
        <v>GTCGCTCG</v>
      </c>
      <c r="G316" s="1" t="str">
        <f aca="false">INDEX('List of Barcodes'!$C$2:$C$40,MATCH(E316,'List of Barcodes'!$A$2:$A$40,0))</f>
        <v>AGAGTCAC</v>
      </c>
      <c r="H316" s="1" t="str">
        <f aca="false">F316&amp;G316</f>
        <v>GTCGCTCGAGAGTCAC</v>
      </c>
      <c r="I316" s="1" t="str">
        <f aca="false">IF(COUNTIF($H$2:$H$193,H316)&gt;1, "Duplicate","Unique")</f>
        <v>Unique</v>
      </c>
    </row>
    <row r="317" customFormat="false" ht="13.8" hidden="false" customHeight="false" outlineLevel="0" collapsed="false">
      <c r="A317" s="1" t="s">
        <v>896</v>
      </c>
      <c r="B317" s="163" t="s">
        <v>924</v>
      </c>
      <c r="C317" s="1" t="s">
        <v>144</v>
      </c>
      <c r="D317" s="124" t="s">
        <v>118</v>
      </c>
      <c r="E317" s="126" t="s">
        <v>140</v>
      </c>
      <c r="F317" s="1" t="str">
        <f aca="false">INDEX('List of Barcodes'!$C$2:$C$40,MATCH(D317,'List of Barcodes'!$A$2:$A$40,0))</f>
        <v>GTCGCTCG</v>
      </c>
      <c r="G317" s="1" t="str">
        <f aca="false">INDEX('List of Barcodes'!$C$2:$C$40,MATCH(E317,'List of Barcodes'!$A$2:$A$40,0))</f>
        <v>TACGAGAC</v>
      </c>
      <c r="H317" s="1" t="str">
        <f aca="false">F317&amp;G317</f>
        <v>GTCGCTCGTACGAGAC</v>
      </c>
      <c r="I317" s="1" t="str">
        <f aca="false">IF(COUNTIF($H$2:$H$193,H317)&gt;1, "Duplicate","Unique")</f>
        <v>Unique</v>
      </c>
    </row>
    <row r="318" customFormat="false" ht="13.8" hidden="false" customHeight="false" outlineLevel="0" collapsed="false">
      <c r="A318" s="1" t="s">
        <v>896</v>
      </c>
      <c r="B318" s="163" t="s">
        <v>925</v>
      </c>
      <c r="C318" s="1" t="s">
        <v>149</v>
      </c>
      <c r="D318" s="124" t="s">
        <v>118</v>
      </c>
      <c r="E318" s="126" t="s">
        <v>145</v>
      </c>
      <c r="F318" s="1" t="str">
        <f aca="false">INDEX('List of Barcodes'!$C$2:$C$40,MATCH(D318,'List of Barcodes'!$A$2:$A$40,0))</f>
        <v>GTCGCTCG</v>
      </c>
      <c r="G318" s="1" t="str">
        <f aca="false">INDEX('List of Barcodes'!$C$2:$C$40,MATCH(E318,'List of Barcodes'!$A$2:$A$40,0))</f>
        <v>ACGTCTCG</v>
      </c>
      <c r="H318" s="1" t="str">
        <f aca="false">F318&amp;G318</f>
        <v>GTCGCTCGACGTCTCG</v>
      </c>
      <c r="I318" s="1" t="str">
        <f aca="false">IF(COUNTIF($H$2:$H$193,H318)&gt;1, "Duplicate","Unique")</f>
        <v>Unique</v>
      </c>
    </row>
    <row r="319" customFormat="false" ht="13.8" hidden="false" customHeight="false" outlineLevel="0" collapsed="false">
      <c r="A319" s="1" t="s">
        <v>896</v>
      </c>
      <c r="B319" s="163" t="s">
        <v>926</v>
      </c>
      <c r="C319" s="1" t="s">
        <v>154</v>
      </c>
      <c r="D319" s="124" t="s">
        <v>118</v>
      </c>
      <c r="E319" s="126" t="s">
        <v>150</v>
      </c>
      <c r="F319" s="1" t="str">
        <f aca="false">INDEX('List of Barcodes'!$C$2:$C$40,MATCH(D319,'List of Barcodes'!$A$2:$A$40,0))</f>
        <v>GTCGCTCG</v>
      </c>
      <c r="G319" s="1" t="str">
        <f aca="false">INDEX('List of Barcodes'!$C$2:$C$40,MATCH(E319,'List of Barcodes'!$A$2:$A$40,0))</f>
        <v>TCGACGAG</v>
      </c>
      <c r="H319" s="1" t="str">
        <f aca="false">F319&amp;G319</f>
        <v>GTCGCTCGTCGACGAG</v>
      </c>
      <c r="I319" s="1" t="str">
        <f aca="false">IF(COUNTIF($H$2:$H$193,H319)&gt;1, "Duplicate","Unique")</f>
        <v>Unique</v>
      </c>
    </row>
    <row r="320" customFormat="false" ht="13.8" hidden="false" customHeight="false" outlineLevel="0" collapsed="false">
      <c r="A320" s="1" t="s">
        <v>896</v>
      </c>
      <c r="B320" s="163" t="s">
        <v>927</v>
      </c>
      <c r="C320" s="1" t="s">
        <v>159</v>
      </c>
      <c r="D320" s="124" t="s">
        <v>118</v>
      </c>
      <c r="E320" s="126" t="s">
        <v>155</v>
      </c>
      <c r="F320" s="1" t="str">
        <f aca="false">INDEX('List of Barcodes'!$C$2:$C$40,MATCH(D320,'List of Barcodes'!$A$2:$A$40,0))</f>
        <v>GTCGCTCG</v>
      </c>
      <c r="G320" s="1" t="str">
        <f aca="false">INDEX('List of Barcodes'!$C$2:$C$40,MATCH(E320,'List of Barcodes'!$A$2:$A$40,0))</f>
        <v>GATCGTGT</v>
      </c>
      <c r="H320" s="1" t="str">
        <f aca="false">F320&amp;G320</f>
        <v>GTCGCTCGGATCGTGT</v>
      </c>
      <c r="I320" s="1" t="str">
        <f aca="false">IF(COUNTIF($H$2:$H$193,H320)&gt;1, "Duplicate","Unique")</f>
        <v>Unique</v>
      </c>
    </row>
    <row r="321" customFormat="false" ht="13.8" hidden="false" customHeight="false" outlineLevel="0" collapsed="false">
      <c r="A321" s="1" t="s">
        <v>896</v>
      </c>
      <c r="B321" s="163" t="s">
        <v>928</v>
      </c>
      <c r="C321" s="1" t="s">
        <v>164</v>
      </c>
      <c r="D321" s="124" t="s">
        <v>118</v>
      </c>
      <c r="E321" s="126" t="s">
        <v>160</v>
      </c>
      <c r="F321" s="1" t="str">
        <f aca="false">INDEX('List of Barcodes'!$C$2:$C$40,MATCH(D321,'List of Barcodes'!$A$2:$A$40,0))</f>
        <v>GTCGCTCG</v>
      </c>
      <c r="G321" s="1" t="str">
        <f aca="false">INDEX('List of Barcodes'!$C$2:$C$40,MATCH(E321,'List of Barcodes'!$A$2:$A$40,0))</f>
        <v>GTCAGATA</v>
      </c>
      <c r="H321" s="1" t="str">
        <f aca="false">F321&amp;G321</f>
        <v>GTCGCTCGGTCAGATA</v>
      </c>
      <c r="I321" s="1" t="str">
        <f aca="false">IF(COUNTIF($H$2:$H$193,H321)&gt;1, "Duplicate","Unique")</f>
        <v>Unique</v>
      </c>
    </row>
    <row r="322" customFormat="false" ht="13.8" hidden="false" customHeight="false" outlineLevel="0" collapsed="false">
      <c r="B322" s="163"/>
    </row>
    <row r="323" customFormat="false" ht="13.8" hidden="false" customHeight="false" outlineLevel="0" collapsed="false">
      <c r="B323" s="163"/>
    </row>
    <row r="324" customFormat="false" ht="13.8" hidden="false" customHeight="false" outlineLevel="0" collapsed="false">
      <c r="B324" s="163"/>
    </row>
    <row r="325" customFormat="false" ht="13.8" hidden="false" customHeight="false" outlineLevel="0" collapsed="false">
      <c r="B325" s="163"/>
    </row>
    <row r="326" customFormat="false" ht="13.8" hidden="false" customHeight="false" outlineLevel="0" collapsed="false">
      <c r="B326" s="163"/>
    </row>
    <row r="327" customFormat="false" ht="13.8" hidden="false" customHeight="false" outlineLevel="0" collapsed="false">
      <c r="B327" s="163"/>
    </row>
    <row r="328" customFormat="false" ht="13.8" hidden="false" customHeight="false" outlineLevel="0" collapsed="false">
      <c r="B328" s="163"/>
    </row>
    <row r="329" customFormat="false" ht="13.8" hidden="false" customHeight="false" outlineLevel="0" collapsed="false">
      <c r="B329" s="163"/>
    </row>
    <row r="330" customFormat="false" ht="13.8" hidden="false" customHeight="false" outlineLevel="0" collapsed="false">
      <c r="B330" s="163"/>
    </row>
    <row r="331" customFormat="false" ht="13.8" hidden="false" customHeight="false" outlineLevel="0" collapsed="false">
      <c r="B331" s="163"/>
    </row>
    <row r="332" customFormat="false" ht="13.8" hidden="false" customHeight="false" outlineLevel="0" collapsed="false">
      <c r="B332" s="163"/>
    </row>
    <row r="333" customFormat="false" ht="13.8" hidden="false" customHeight="false" outlineLevel="0" collapsed="false">
      <c r="B333" s="163"/>
    </row>
    <row r="334" customFormat="false" ht="13.8" hidden="false" customHeight="false" outlineLevel="0" collapsed="false">
      <c r="B334" s="163"/>
    </row>
    <row r="335" customFormat="false" ht="13.8" hidden="false" customHeight="false" outlineLevel="0" collapsed="false">
      <c r="B335" s="163"/>
    </row>
    <row r="336" customFormat="false" ht="13.8" hidden="false" customHeight="false" outlineLevel="0" collapsed="false">
      <c r="B336" s="163"/>
    </row>
    <row r="337" customFormat="false" ht="13.8" hidden="false" customHeight="false" outlineLevel="0" collapsed="false">
      <c r="B337" s="163"/>
    </row>
    <row r="338" customFormat="false" ht="13.8" hidden="false" customHeight="false" outlineLevel="0" collapsed="false">
      <c r="B338" s="163"/>
    </row>
    <row r="339" customFormat="false" ht="13.8" hidden="false" customHeight="false" outlineLevel="0" collapsed="false">
      <c r="B339" s="163"/>
    </row>
    <row r="340" customFormat="false" ht="13.8" hidden="false" customHeight="false" outlineLevel="0" collapsed="false">
      <c r="B340" s="163"/>
    </row>
    <row r="341" customFormat="false" ht="13.8" hidden="false" customHeight="false" outlineLevel="0" collapsed="false">
      <c r="B341" s="163"/>
    </row>
    <row r="342" customFormat="false" ht="13.8" hidden="false" customHeight="false" outlineLevel="0" collapsed="false">
      <c r="B342" s="163"/>
    </row>
    <row r="343" customFormat="false" ht="13.8" hidden="false" customHeight="false" outlineLevel="0" collapsed="false">
      <c r="B343" s="163"/>
    </row>
    <row r="344" customFormat="false" ht="13.8" hidden="false" customHeight="false" outlineLevel="0" collapsed="false">
      <c r="B344" s="163"/>
    </row>
    <row r="345" customFormat="false" ht="13.8" hidden="false" customHeight="false" outlineLevel="0" collapsed="false">
      <c r="B345" s="163"/>
    </row>
    <row r="346" customFormat="false" ht="13.8" hidden="false" customHeight="false" outlineLevel="0" collapsed="false">
      <c r="B346" s="163"/>
    </row>
    <row r="347" customFormat="false" ht="13.8" hidden="false" customHeight="false" outlineLevel="0" collapsed="false">
      <c r="B347" s="163"/>
    </row>
    <row r="348" customFormat="false" ht="13.8" hidden="false" customHeight="false" outlineLevel="0" collapsed="false">
      <c r="B348" s="163"/>
    </row>
    <row r="349" customFormat="false" ht="13.8" hidden="false" customHeight="false" outlineLevel="0" collapsed="false">
      <c r="B349" s="163"/>
    </row>
    <row r="350" customFormat="false" ht="13.8" hidden="false" customHeight="false" outlineLevel="0" collapsed="false">
      <c r="B350" s="163"/>
    </row>
    <row r="351" customFormat="false" ht="13.8" hidden="false" customHeight="false" outlineLevel="0" collapsed="false">
      <c r="B351" s="163"/>
    </row>
    <row r="352" customFormat="false" ht="13.8" hidden="false" customHeight="false" outlineLevel="0" collapsed="false">
      <c r="B352" s="163"/>
    </row>
    <row r="353" customFormat="false" ht="13.8" hidden="false" customHeight="false" outlineLevel="0" collapsed="false">
      <c r="B353" s="163"/>
    </row>
    <row r="354" customFormat="false" ht="13.8" hidden="false" customHeight="false" outlineLevel="0" collapsed="false">
      <c r="B354" s="163"/>
    </row>
    <row r="355" customFormat="false" ht="13.8" hidden="false" customHeight="false" outlineLevel="0" collapsed="false">
      <c r="B355" s="163"/>
    </row>
    <row r="356" customFormat="false" ht="13.8" hidden="false" customHeight="false" outlineLevel="0" collapsed="false">
      <c r="B356" s="163"/>
    </row>
    <row r="357" customFormat="false" ht="13.8" hidden="false" customHeight="false" outlineLevel="0" collapsed="false">
      <c r="B357" s="163"/>
    </row>
    <row r="358" customFormat="false" ht="13.8" hidden="false" customHeight="false" outlineLevel="0" collapsed="false">
      <c r="B358" s="163"/>
    </row>
    <row r="359" customFormat="false" ht="13.8" hidden="false" customHeight="false" outlineLevel="0" collapsed="false">
      <c r="B359" s="163"/>
    </row>
    <row r="360" customFormat="false" ht="13.8" hidden="false" customHeight="false" outlineLevel="0" collapsed="false">
      <c r="B360" s="163"/>
    </row>
    <row r="361" customFormat="false" ht="13.8" hidden="false" customHeight="false" outlineLevel="0" collapsed="false">
      <c r="B361" s="163"/>
    </row>
    <row r="362" customFormat="false" ht="13.8" hidden="false" customHeight="false" outlineLevel="0" collapsed="false">
      <c r="B362" s="163"/>
    </row>
    <row r="363" customFormat="false" ht="13.8" hidden="false" customHeight="false" outlineLevel="0" collapsed="false">
      <c r="B363" s="163"/>
    </row>
    <row r="364" customFormat="false" ht="13.8" hidden="false" customHeight="false" outlineLevel="0" collapsed="false">
      <c r="B364" s="163"/>
    </row>
    <row r="365" customFormat="false" ht="13.8" hidden="false" customHeight="false" outlineLevel="0" collapsed="false">
      <c r="B365" s="163"/>
    </row>
    <row r="366" customFormat="false" ht="13.8" hidden="false" customHeight="false" outlineLevel="0" collapsed="false">
      <c r="B366" s="163"/>
    </row>
    <row r="367" customFormat="false" ht="13.8" hidden="false" customHeight="false" outlineLevel="0" collapsed="false">
      <c r="B367" s="163"/>
    </row>
    <row r="368" customFormat="false" ht="13.8" hidden="false" customHeight="false" outlineLevel="0" collapsed="false">
      <c r="B368" s="163"/>
    </row>
    <row r="369" customFormat="false" ht="13.8" hidden="false" customHeight="false" outlineLevel="0" collapsed="false">
      <c r="B369" s="163"/>
    </row>
    <row r="370" customFormat="false" ht="13.8" hidden="false" customHeight="false" outlineLevel="0" collapsed="false">
      <c r="B370" s="163"/>
    </row>
    <row r="371" customFormat="false" ht="13.8" hidden="false" customHeight="false" outlineLevel="0" collapsed="false">
      <c r="B371" s="163"/>
    </row>
    <row r="372" customFormat="false" ht="13.8" hidden="false" customHeight="false" outlineLevel="0" collapsed="false">
      <c r="B372" s="163"/>
    </row>
    <row r="373" customFormat="false" ht="13.8" hidden="false" customHeight="false" outlineLevel="0" collapsed="false">
      <c r="B373" s="163"/>
    </row>
    <row r="374" customFormat="false" ht="13.8" hidden="false" customHeight="false" outlineLevel="0" collapsed="false">
      <c r="B374" s="163"/>
    </row>
    <row r="375" customFormat="false" ht="13.8" hidden="false" customHeight="false" outlineLevel="0" collapsed="false">
      <c r="B375" s="163"/>
    </row>
    <row r="376" customFormat="false" ht="13.8" hidden="false" customHeight="false" outlineLevel="0" collapsed="false">
      <c r="B376" s="163"/>
    </row>
    <row r="377" customFormat="false" ht="13.8" hidden="false" customHeight="false" outlineLevel="0" collapsed="false">
      <c r="B377" s="163"/>
    </row>
    <row r="378" customFormat="false" ht="13.8" hidden="false" customHeight="false" outlineLevel="0" collapsed="false">
      <c r="B378" s="163"/>
    </row>
    <row r="379" customFormat="false" ht="13.8" hidden="false" customHeight="false" outlineLevel="0" collapsed="false">
      <c r="B379" s="163"/>
    </row>
    <row r="380" customFormat="false" ht="13.8" hidden="false" customHeight="false" outlineLevel="0" collapsed="false">
      <c r="B380" s="163"/>
    </row>
    <row r="381" customFormat="false" ht="13.8" hidden="false" customHeight="false" outlineLevel="0" collapsed="false">
      <c r="B381" s="163"/>
    </row>
    <row r="382" customFormat="false" ht="13.8" hidden="false" customHeight="false" outlineLevel="0" collapsed="false">
      <c r="B382" s="163"/>
    </row>
    <row r="383" customFormat="false" ht="13.8" hidden="false" customHeight="false" outlineLevel="0" collapsed="false">
      <c r="B383" s="163"/>
    </row>
    <row r="384" customFormat="false" ht="13.8" hidden="false" customHeight="false" outlineLevel="0" collapsed="false">
      <c r="B384" s="163"/>
    </row>
    <row r="385" customFormat="false" ht="13.8" hidden="false" customHeight="false" outlineLevel="0" collapsed="false">
      <c r="B385" s="163"/>
    </row>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sheetData>
  <conditionalFormatting sqref="C188:C225">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true"/>
  </sheetPr>
  <dimension ref="A1:J32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1" activeCellId="0" sqref="B:C"/>
    </sheetView>
  </sheetViews>
  <sheetFormatPr defaultColWidth="9.5234375" defaultRowHeight="13.8" zeroHeight="false" outlineLevelRow="0" outlineLevelCol="0"/>
  <cols>
    <col collapsed="false" customWidth="true" hidden="false" outlineLevel="0" max="1" min="1" style="180" width="12.88"/>
    <col collapsed="false" customWidth="true" hidden="false" outlineLevel="0" max="2" min="2" style="180" width="13.83"/>
    <col collapsed="false" customWidth="true" hidden="false" outlineLevel="0" max="3" min="3" style="180" width="22.89"/>
    <col collapsed="false" customWidth="true" hidden="false" outlineLevel="0" max="4" min="4" style="185" width="13.1"/>
    <col collapsed="false" customWidth="true" hidden="false" outlineLevel="0" max="5" min="5" style="180" width="18.34"/>
    <col collapsed="false" customWidth="true" hidden="false" outlineLevel="0" max="6" min="6" style="186" width="20.42"/>
    <col collapsed="false" customWidth="true" hidden="false" outlineLevel="0" max="7" min="7" style="186" width="11.08"/>
    <col collapsed="false" customWidth="true" hidden="false" outlineLevel="0" max="8" min="8" style="180" width="59.02"/>
    <col collapsed="false" customWidth="false" hidden="false" outlineLevel="0" max="16384" min="9" style="180" width="9.52"/>
  </cols>
  <sheetData>
    <row r="1" s="189" customFormat="true" ht="28.35" hidden="false" customHeight="false" outlineLevel="0" collapsed="false">
      <c r="A1" s="187" t="s">
        <v>594</v>
      </c>
      <c r="B1" s="187" t="s">
        <v>929</v>
      </c>
      <c r="C1" s="187" t="s">
        <v>596</v>
      </c>
      <c r="D1" s="187" t="s">
        <v>930</v>
      </c>
      <c r="E1" s="187" t="s">
        <v>931</v>
      </c>
      <c r="F1" s="188" t="s">
        <v>932</v>
      </c>
      <c r="G1" s="188" t="s">
        <v>933</v>
      </c>
    </row>
    <row r="2" customFormat="false" ht="13.8" hidden="false" customHeight="false" outlineLevel="0" collapsed="false">
      <c r="A2" s="190" t="s">
        <v>603</v>
      </c>
      <c r="B2" s="128" t="s">
        <v>604</v>
      </c>
      <c r="C2" s="127" t="s">
        <v>499</v>
      </c>
      <c r="D2" s="191" t="n">
        <v>1.78</v>
      </c>
      <c r="E2" s="190" t="n">
        <f aca="false">IF(D2&lt;0,0, D2)</f>
        <v>1.78</v>
      </c>
      <c r="F2" s="192" t="n">
        <f aca="false">IF(D2&gt;1,$I$12/D2,12)</f>
        <v>6.74157303370787</v>
      </c>
      <c r="G2" s="193" t="s">
        <v>934</v>
      </c>
      <c r="H2" s="194" t="s">
        <v>935</v>
      </c>
      <c r="I2" s="195" t="n">
        <v>320</v>
      </c>
    </row>
    <row r="3" customFormat="false" ht="13.8" hidden="false" customHeight="false" outlineLevel="0" collapsed="false">
      <c r="A3" s="190" t="s">
        <v>603</v>
      </c>
      <c r="B3" s="128" t="s">
        <v>605</v>
      </c>
      <c r="C3" s="127" t="s">
        <v>511</v>
      </c>
      <c r="D3" s="191" t="n">
        <v>1.77</v>
      </c>
      <c r="E3" s="190" t="n">
        <f aca="false">IF(D3&lt;0,0, D3)</f>
        <v>1.77</v>
      </c>
      <c r="F3" s="192" t="n">
        <f aca="false">IF(D3&gt;1,$I$12/D3,12)</f>
        <v>6.77966101694915</v>
      </c>
      <c r="G3" s="193" t="s">
        <v>934</v>
      </c>
      <c r="H3" s="196" t="s">
        <v>936</v>
      </c>
      <c r="I3" s="197" t="n">
        <v>10</v>
      </c>
    </row>
    <row r="4" customFormat="false" ht="13.8" hidden="false" customHeight="false" outlineLevel="0" collapsed="false">
      <c r="A4" s="190" t="s">
        <v>603</v>
      </c>
      <c r="B4" s="128" t="s">
        <v>606</v>
      </c>
      <c r="C4" s="127" t="s">
        <v>523</v>
      </c>
      <c r="D4" s="191" t="n">
        <v>1.79</v>
      </c>
      <c r="E4" s="190" t="n">
        <f aca="false">IF(D4&lt;0,0, D4)</f>
        <v>1.79</v>
      </c>
      <c r="F4" s="192" t="n">
        <f aca="false">IF(D4&gt;1,$I$12/D4,12)</f>
        <v>6.70391061452514</v>
      </c>
      <c r="G4" s="193" t="s">
        <v>934</v>
      </c>
      <c r="H4" s="196" t="s">
        <v>937</v>
      </c>
      <c r="I4" s="197" t="n">
        <v>400</v>
      </c>
    </row>
    <row r="5" customFormat="false" ht="14.9" hidden="false" customHeight="false" outlineLevel="0" collapsed="false">
      <c r="A5" s="190" t="s">
        <v>603</v>
      </c>
      <c r="B5" s="128" t="s">
        <v>607</v>
      </c>
      <c r="C5" s="127" t="s">
        <v>535</v>
      </c>
      <c r="D5" s="191" t="n">
        <v>2.14</v>
      </c>
      <c r="E5" s="190" t="n">
        <f aca="false">IF(D5&lt;0,0, D5)</f>
        <v>2.14</v>
      </c>
      <c r="F5" s="192" t="n">
        <f aca="false">IF(D5&gt;1,$I$12/D5,12)</f>
        <v>5.60747663551402</v>
      </c>
      <c r="G5" s="193" t="s">
        <v>934</v>
      </c>
      <c r="H5" s="198" t="s">
        <v>938</v>
      </c>
      <c r="I5" s="199" t="n">
        <v>1400</v>
      </c>
    </row>
    <row r="6" customFormat="false" ht="13.8" hidden="false" customHeight="false" outlineLevel="0" collapsed="false">
      <c r="A6" s="190" t="s">
        <v>603</v>
      </c>
      <c r="B6" s="128" t="s">
        <v>608</v>
      </c>
      <c r="C6" s="127" t="s">
        <v>546</v>
      </c>
      <c r="D6" s="191" t="n">
        <v>1.97</v>
      </c>
      <c r="E6" s="190" t="n">
        <f aca="false">IF(D6&lt;0,0, D6)</f>
        <v>1.97</v>
      </c>
      <c r="F6" s="192" t="n">
        <f aca="false">IF(D6&gt;1,$I$12/D6,12)</f>
        <v>6.09137055837564</v>
      </c>
      <c r="G6" s="193" t="s">
        <v>934</v>
      </c>
      <c r="I6" s="186"/>
    </row>
    <row r="7" customFormat="false" ht="15.75" hidden="false" customHeight="true" outlineLevel="0" collapsed="false">
      <c r="A7" s="190" t="s">
        <v>603</v>
      </c>
      <c r="B7" s="128" t="s">
        <v>609</v>
      </c>
      <c r="C7" s="127" t="s">
        <v>558</v>
      </c>
      <c r="D7" s="191" t="n">
        <v>2.06</v>
      </c>
      <c r="E7" s="190" t="n">
        <f aca="false">IF(D7&lt;0,0, D7)</f>
        <v>2.06</v>
      </c>
      <c r="F7" s="192" t="n">
        <f aca="false">IF(D7&gt;1,$I$12/D7,12)</f>
        <v>5.8252427184466</v>
      </c>
      <c r="G7" s="193" t="s">
        <v>934</v>
      </c>
      <c r="H7" s="200" t="s">
        <v>939</v>
      </c>
      <c r="I7" s="201" t="n">
        <v>3.96</v>
      </c>
    </row>
    <row r="8" customFormat="false" ht="14.9" hidden="false" customHeight="false" outlineLevel="0" collapsed="false">
      <c r="A8" s="190" t="s">
        <v>603</v>
      </c>
      <c r="B8" s="128" t="s">
        <v>610</v>
      </c>
      <c r="C8" s="127" t="s">
        <v>570</v>
      </c>
      <c r="D8" s="191" t="n">
        <v>1.21</v>
      </c>
      <c r="E8" s="190" t="n">
        <f aca="false">IF(D8&lt;0,0, D8)</f>
        <v>1.21</v>
      </c>
      <c r="F8" s="192" t="n">
        <f aca="false">IF(D8&gt;1,$I$12/D8,12)</f>
        <v>9.91735537190083</v>
      </c>
      <c r="G8" s="193" t="s">
        <v>934</v>
      </c>
      <c r="H8" s="202" t="s">
        <v>940</v>
      </c>
      <c r="I8" s="203" t="n">
        <v>25</v>
      </c>
    </row>
    <row r="9" customFormat="false" ht="14.9" hidden="false" customHeight="false" outlineLevel="0" collapsed="false">
      <c r="A9" s="190" t="s">
        <v>603</v>
      </c>
      <c r="B9" s="128" t="s">
        <v>611</v>
      </c>
      <c r="C9" s="127" t="s">
        <v>582</v>
      </c>
      <c r="D9" s="191" t="n">
        <v>1.58</v>
      </c>
      <c r="E9" s="190" t="n">
        <f aca="false">IF(D9&lt;0,0, D9)</f>
        <v>1.58</v>
      </c>
      <c r="F9" s="192" t="n">
        <f aca="false">IF(D9&gt;1,$I$12/D9,12)</f>
        <v>7.59493670886076</v>
      </c>
      <c r="G9" s="193" t="s">
        <v>934</v>
      </c>
      <c r="H9" s="202" t="s">
        <v>941</v>
      </c>
      <c r="I9" s="203" t="n">
        <f aca="false">I5/I2</f>
        <v>4.375</v>
      </c>
    </row>
    <row r="10" customFormat="false" ht="14.9" hidden="false" customHeight="false" outlineLevel="0" collapsed="false">
      <c r="A10" s="190" t="s">
        <v>603</v>
      </c>
      <c r="B10" s="128" t="s">
        <v>612</v>
      </c>
      <c r="C10" s="127" t="s">
        <v>500</v>
      </c>
      <c r="D10" s="191" t="n">
        <v>2.16</v>
      </c>
      <c r="E10" s="190" t="n">
        <f aca="false">IF(D10&lt;0,0, D10)</f>
        <v>2.16</v>
      </c>
      <c r="F10" s="192" t="n">
        <f aca="false">IF(D10&gt;1,$I$12/D10,12)</f>
        <v>5.55555555555556</v>
      </c>
      <c r="G10" s="193" t="s">
        <v>934</v>
      </c>
      <c r="H10" s="204" t="s">
        <v>942</v>
      </c>
      <c r="I10" s="205" t="n">
        <f aca="false">I7*I9</f>
        <v>17.325</v>
      </c>
    </row>
    <row r="11" customFormat="false" ht="13.8" hidden="false" customHeight="false" outlineLevel="0" collapsed="false">
      <c r="A11" s="190" t="s">
        <v>603</v>
      </c>
      <c r="B11" s="128" t="s">
        <v>613</v>
      </c>
      <c r="C11" s="127" t="s">
        <v>512</v>
      </c>
      <c r="D11" s="191" t="n">
        <v>3.72</v>
      </c>
      <c r="E11" s="190" t="n">
        <f aca="false">IF(D11&lt;0,0, D11)</f>
        <v>3.72</v>
      </c>
      <c r="F11" s="192" t="n">
        <f aca="false">IF(D11&gt;1,$I$12/D11,12)</f>
        <v>3.2258064516129</v>
      </c>
      <c r="G11" s="193" t="s">
        <v>934</v>
      </c>
      <c r="I11" s="186"/>
    </row>
    <row r="12" customFormat="false" ht="13.8" hidden="false" customHeight="false" outlineLevel="0" collapsed="false">
      <c r="A12" s="190" t="s">
        <v>603</v>
      </c>
      <c r="B12" s="128" t="s">
        <v>614</v>
      </c>
      <c r="C12" s="127" t="s">
        <v>524</v>
      </c>
      <c r="D12" s="191" t="n">
        <v>2.68</v>
      </c>
      <c r="E12" s="190" t="n">
        <f aca="false">IF(D12&lt;0,0, D12)</f>
        <v>2.68</v>
      </c>
      <c r="F12" s="192" t="n">
        <f aca="false">IF(D12&gt;1,$I$12/D12,12)</f>
        <v>4.47761194029851</v>
      </c>
      <c r="G12" s="193" t="s">
        <v>934</v>
      </c>
      <c r="H12" s="206" t="s">
        <v>943</v>
      </c>
      <c r="I12" s="207" t="n">
        <v>12</v>
      </c>
    </row>
    <row r="13" customFormat="false" ht="13.8" hidden="false" customHeight="false" outlineLevel="0" collapsed="false">
      <c r="A13" s="190" t="s">
        <v>603</v>
      </c>
      <c r="B13" s="128" t="s">
        <v>615</v>
      </c>
      <c r="C13" s="127" t="s">
        <v>536</v>
      </c>
      <c r="D13" s="191" t="n">
        <v>2.88</v>
      </c>
      <c r="E13" s="190" t="n">
        <f aca="false">IF(D13&lt;0,0, D13)</f>
        <v>2.88</v>
      </c>
      <c r="F13" s="192" t="n">
        <f aca="false">IF(D13&gt;1,$I$12/D13,12)</f>
        <v>4.16666666666667</v>
      </c>
      <c r="G13" s="193" t="s">
        <v>934</v>
      </c>
      <c r="I13" s="186"/>
    </row>
    <row r="14" customFormat="false" ht="13.8" hidden="false" customHeight="false" outlineLevel="0" collapsed="false">
      <c r="A14" s="190" t="s">
        <v>603</v>
      </c>
      <c r="B14" s="128" t="s">
        <v>616</v>
      </c>
      <c r="C14" s="127" t="s">
        <v>547</v>
      </c>
      <c r="D14" s="191" t="n">
        <v>2.06</v>
      </c>
      <c r="E14" s="190" t="n">
        <f aca="false">IF(D14&lt;0,0, D14)</f>
        <v>2.06</v>
      </c>
      <c r="F14" s="192" t="n">
        <f aca="false">IF(D14&gt;1,$I$12/D14,12)</f>
        <v>5.8252427184466</v>
      </c>
      <c r="G14" s="193" t="s">
        <v>934</v>
      </c>
      <c r="H14" s="194" t="s">
        <v>944</v>
      </c>
      <c r="I14" s="195" t="n">
        <f aca="false">SUM(F2:F321)</f>
        <v>1687.21511354711</v>
      </c>
    </row>
    <row r="15" customFormat="false" ht="13.8" hidden="false" customHeight="false" outlineLevel="0" collapsed="false">
      <c r="A15" s="190" t="s">
        <v>603</v>
      </c>
      <c r="B15" s="128" t="s">
        <v>617</v>
      </c>
      <c r="C15" s="127" t="s">
        <v>559</v>
      </c>
      <c r="D15" s="191" t="n">
        <v>2.76</v>
      </c>
      <c r="E15" s="190" t="n">
        <f aca="false">IF(D15&lt;0,0, D15)</f>
        <v>2.76</v>
      </c>
      <c r="F15" s="192" t="n">
        <f aca="false">IF(D15&gt;1,$I$12/D15,12)</f>
        <v>4.34782608695652</v>
      </c>
      <c r="G15" s="193" t="s">
        <v>934</v>
      </c>
      <c r="H15" s="196" t="s">
        <v>945</v>
      </c>
      <c r="I15" s="197" t="n">
        <f aca="false">SUMPRODUCT(E2:E321, F2:F321)/I14</f>
        <v>2.20467406327329</v>
      </c>
    </row>
    <row r="16" customFormat="false" ht="13.8" hidden="false" customHeight="false" outlineLevel="0" collapsed="false">
      <c r="A16" s="190" t="s">
        <v>603</v>
      </c>
      <c r="B16" s="128" t="s">
        <v>618</v>
      </c>
      <c r="C16" s="127" t="s">
        <v>571</v>
      </c>
      <c r="D16" s="191" t="n">
        <v>2.76</v>
      </c>
      <c r="E16" s="190" t="n">
        <f aca="false">IF(D16&lt;0,0, D16)</f>
        <v>2.76</v>
      </c>
      <c r="F16" s="192" t="n">
        <f aca="false">IF(D16&gt;1,$I$12/D16,12)</f>
        <v>4.34782608695652</v>
      </c>
      <c r="G16" s="193" t="s">
        <v>934</v>
      </c>
      <c r="H16" s="208" t="s">
        <v>946</v>
      </c>
      <c r="I16" s="199" t="n">
        <f aca="false">I15/(660*I4)*1000000</f>
        <v>8.35103811845942</v>
      </c>
    </row>
    <row r="17" customFormat="false" ht="13.8" hidden="false" customHeight="false" outlineLevel="0" collapsed="false">
      <c r="A17" s="190" t="s">
        <v>603</v>
      </c>
      <c r="B17" s="128" t="s">
        <v>619</v>
      </c>
      <c r="C17" s="127" t="s">
        <v>583</v>
      </c>
      <c r="D17" s="191" t="n">
        <v>2.7</v>
      </c>
      <c r="E17" s="190" t="n">
        <f aca="false">IF(D17&lt;0,0, D17)</f>
        <v>2.7</v>
      </c>
      <c r="F17" s="192" t="n">
        <f aca="false">IF(D17&gt;1,$I$12/D17,12)</f>
        <v>4.44444444444444</v>
      </c>
      <c r="G17" s="193" t="s">
        <v>934</v>
      </c>
    </row>
    <row r="18" customFormat="false" ht="13.8" hidden="false" customHeight="false" outlineLevel="0" collapsed="false">
      <c r="A18" s="190" t="s">
        <v>603</v>
      </c>
      <c r="B18" s="128" t="s">
        <v>620</v>
      </c>
      <c r="C18" s="127" t="s">
        <v>501</v>
      </c>
      <c r="D18" s="191" t="n">
        <v>2.24</v>
      </c>
      <c r="E18" s="190" t="n">
        <f aca="false">IF(D18&lt;0,0, D18)</f>
        <v>2.24</v>
      </c>
      <c r="F18" s="192" t="n">
        <f aca="false">IF(D18&gt;1,$I$12/D18,12)</f>
        <v>5.35714285714286</v>
      </c>
      <c r="G18" s="193" t="s">
        <v>934</v>
      </c>
      <c r="H18" s="180" t="s">
        <v>947</v>
      </c>
    </row>
    <row r="19" customFormat="false" ht="13.8" hidden="false" customHeight="false" outlineLevel="0" collapsed="false">
      <c r="A19" s="190" t="s">
        <v>603</v>
      </c>
      <c r="B19" s="128" t="s">
        <v>621</v>
      </c>
      <c r="C19" s="127" t="s">
        <v>513</v>
      </c>
      <c r="D19" s="191" t="n">
        <v>2.32</v>
      </c>
      <c r="E19" s="190" t="n">
        <f aca="false">IF(D19&lt;0,0, D19)</f>
        <v>2.32</v>
      </c>
      <c r="F19" s="192" t="n">
        <f aca="false">IF(D19&gt;1,$I$12/D19,12)</f>
        <v>5.17241379310345</v>
      </c>
      <c r="G19" s="193" t="s">
        <v>934</v>
      </c>
    </row>
    <row r="20" customFormat="false" ht="13.8" hidden="false" customHeight="false" outlineLevel="0" collapsed="false">
      <c r="A20" s="190" t="s">
        <v>603</v>
      </c>
      <c r="B20" s="128" t="s">
        <v>622</v>
      </c>
      <c r="C20" s="127" t="s">
        <v>525</v>
      </c>
      <c r="D20" s="191" t="n">
        <v>2.32</v>
      </c>
      <c r="E20" s="190" t="n">
        <f aca="false">IF(D20&lt;0,0, D20)</f>
        <v>2.32</v>
      </c>
      <c r="F20" s="192" t="n">
        <f aca="false">IF(D20&gt;1,$I$12/D20,12)</f>
        <v>5.17241379310345</v>
      </c>
      <c r="G20" s="193" t="s">
        <v>934</v>
      </c>
    </row>
    <row r="21" customFormat="false" ht="13.8" hidden="false" customHeight="false" outlineLevel="0" collapsed="false">
      <c r="A21" s="190" t="s">
        <v>603</v>
      </c>
      <c r="B21" s="128" t="s">
        <v>623</v>
      </c>
      <c r="C21" s="127" t="s">
        <v>537</v>
      </c>
      <c r="D21" s="191" t="n">
        <v>2.08</v>
      </c>
      <c r="E21" s="190" t="n">
        <f aca="false">IF(D21&lt;0,0, D21)</f>
        <v>2.08</v>
      </c>
      <c r="F21" s="192" t="n">
        <f aca="false">IF(D21&gt;1,$I$12/D21,12)</f>
        <v>5.76923076923077</v>
      </c>
      <c r="G21" s="193" t="s">
        <v>934</v>
      </c>
    </row>
    <row r="22" customFormat="false" ht="13.8" hidden="false" customHeight="false" outlineLevel="0" collapsed="false">
      <c r="A22" s="190" t="s">
        <v>603</v>
      </c>
      <c r="B22" s="128" t="s">
        <v>624</v>
      </c>
      <c r="C22" s="127" t="s">
        <v>548</v>
      </c>
      <c r="D22" s="191" t="n">
        <v>2.08</v>
      </c>
      <c r="E22" s="190" t="n">
        <f aca="false">IF(D22&lt;0,0, D22)</f>
        <v>2.08</v>
      </c>
      <c r="F22" s="192" t="n">
        <f aca="false">IF(D22&gt;1,$I$12/D22,12)</f>
        <v>5.76923076923077</v>
      </c>
      <c r="G22" s="193" t="s">
        <v>934</v>
      </c>
    </row>
    <row r="23" customFormat="false" ht="13.8" hidden="false" customHeight="false" outlineLevel="0" collapsed="false">
      <c r="A23" s="190" t="s">
        <v>603</v>
      </c>
      <c r="B23" s="128" t="s">
        <v>625</v>
      </c>
      <c r="C23" s="127" t="s">
        <v>560</v>
      </c>
      <c r="D23" s="191" t="n">
        <v>2.78</v>
      </c>
      <c r="E23" s="190" t="n">
        <f aca="false">IF(D23&lt;0,0, D23)</f>
        <v>2.78</v>
      </c>
      <c r="F23" s="192" t="n">
        <f aca="false">IF(D23&gt;1,$I$12/D23,12)</f>
        <v>4.31654676258993</v>
      </c>
      <c r="G23" s="193" t="s">
        <v>934</v>
      </c>
    </row>
    <row r="24" customFormat="false" ht="13.8" hidden="false" customHeight="false" outlineLevel="0" collapsed="false">
      <c r="A24" s="190" t="s">
        <v>603</v>
      </c>
      <c r="B24" s="128" t="s">
        <v>626</v>
      </c>
      <c r="C24" s="127" t="s">
        <v>572</v>
      </c>
      <c r="D24" s="191" t="n">
        <v>2.82</v>
      </c>
      <c r="E24" s="190" t="n">
        <f aca="false">IF(D24&lt;0,0, D24)</f>
        <v>2.82</v>
      </c>
      <c r="F24" s="192" t="n">
        <f aca="false">IF(D24&gt;1,$I$12/D24,12)</f>
        <v>4.25531914893617</v>
      </c>
      <c r="G24" s="193" t="s">
        <v>934</v>
      </c>
    </row>
    <row r="25" customFormat="false" ht="13.8" hidden="false" customHeight="false" outlineLevel="0" collapsed="false">
      <c r="A25" s="190" t="s">
        <v>603</v>
      </c>
      <c r="B25" s="128" t="s">
        <v>627</v>
      </c>
      <c r="C25" s="127" t="s">
        <v>584</v>
      </c>
      <c r="D25" s="191" t="n">
        <v>1.79</v>
      </c>
      <c r="E25" s="190" t="n">
        <f aca="false">IF(D25&lt;0,0, D25)</f>
        <v>1.79</v>
      </c>
      <c r="F25" s="192" t="n">
        <f aca="false">IF(D25&gt;1,$I$12/D25,12)</f>
        <v>6.70391061452514</v>
      </c>
      <c r="G25" s="193" t="s">
        <v>934</v>
      </c>
    </row>
    <row r="26" customFormat="false" ht="13.8" hidden="false" customHeight="false" outlineLevel="0" collapsed="false">
      <c r="A26" s="190" t="s">
        <v>603</v>
      </c>
      <c r="B26" s="128" t="s">
        <v>628</v>
      </c>
      <c r="C26" s="127" t="s">
        <v>502</v>
      </c>
      <c r="D26" s="191" t="n">
        <v>1.41</v>
      </c>
      <c r="E26" s="190" t="n">
        <f aca="false">IF(D26&lt;0,0, D26)</f>
        <v>1.41</v>
      </c>
      <c r="F26" s="192" t="n">
        <f aca="false">IF(D26&gt;1,$I$12/D26,12)</f>
        <v>8.51063829787234</v>
      </c>
      <c r="G26" s="193" t="s">
        <v>934</v>
      </c>
      <c r="H26" s="209" t="s">
        <v>948</v>
      </c>
    </row>
    <row r="27" customFormat="false" ht="13.8" hidden="false" customHeight="false" outlineLevel="0" collapsed="false">
      <c r="A27" s="190" t="s">
        <v>603</v>
      </c>
      <c r="B27" s="128" t="s">
        <v>629</v>
      </c>
      <c r="C27" s="127" t="s">
        <v>514</v>
      </c>
      <c r="D27" s="191" t="n">
        <v>1.56</v>
      </c>
      <c r="E27" s="190" t="n">
        <f aca="false">IF(D27&lt;0,0, D27)</f>
        <v>1.56</v>
      </c>
      <c r="F27" s="192" t="n">
        <f aca="false">IF(D27&gt;1,$I$12/D27,12)</f>
        <v>7.69230769230769</v>
      </c>
      <c r="G27" s="193" t="s">
        <v>934</v>
      </c>
      <c r="H27" s="210" t="s">
        <v>949</v>
      </c>
      <c r="I27" s="211" t="n">
        <v>250</v>
      </c>
    </row>
    <row r="28" customFormat="false" ht="13.8" hidden="false" customHeight="false" outlineLevel="0" collapsed="false">
      <c r="A28" s="190" t="s">
        <v>603</v>
      </c>
      <c r="B28" s="128" t="s">
        <v>630</v>
      </c>
      <c r="C28" s="127" t="s">
        <v>526</v>
      </c>
      <c r="D28" s="191" t="n">
        <v>1.65</v>
      </c>
      <c r="E28" s="190" t="n">
        <f aca="false">IF(D28&lt;0,0, D28)</f>
        <v>1.65</v>
      </c>
      <c r="F28" s="192" t="n">
        <f aca="false">IF(D28&gt;1,$I$12/D28,12)</f>
        <v>7.27272727272727</v>
      </c>
      <c r="G28" s="193" t="s">
        <v>934</v>
      </c>
      <c r="H28" s="212" t="s">
        <v>950</v>
      </c>
      <c r="I28" s="211" t="n">
        <f aca="false">SUMPRODUCT(E2:E193, F2:F193)/I27</f>
        <v>8.8538216</v>
      </c>
    </row>
    <row r="29" customFormat="false" ht="13.8" hidden="false" customHeight="false" outlineLevel="0" collapsed="false">
      <c r="A29" s="190" t="s">
        <v>603</v>
      </c>
      <c r="B29" s="128" t="s">
        <v>631</v>
      </c>
      <c r="C29" s="127" t="s">
        <v>538</v>
      </c>
      <c r="D29" s="191" t="n">
        <v>1.84</v>
      </c>
      <c r="E29" s="190" t="n">
        <f aca="false">IF(D29&lt;0,0, D29)</f>
        <v>1.84</v>
      </c>
      <c r="F29" s="192" t="n">
        <f aca="false">IF(D29&gt;1,$I$12/D29,12)</f>
        <v>6.52173913043478</v>
      </c>
      <c r="G29" s="193" t="s">
        <v>934</v>
      </c>
      <c r="H29" s="213" t="s">
        <v>946</v>
      </c>
      <c r="I29" s="211" t="n">
        <f aca="false">I28/(660*I4)*1000000</f>
        <v>33.537203030303</v>
      </c>
    </row>
    <row r="30" customFormat="false" ht="13.8" hidden="false" customHeight="false" outlineLevel="0" collapsed="false">
      <c r="A30" s="190" t="s">
        <v>603</v>
      </c>
      <c r="B30" s="128" t="s">
        <v>632</v>
      </c>
      <c r="C30" s="127" t="s">
        <v>549</v>
      </c>
      <c r="D30" s="191" t="n">
        <v>1.82</v>
      </c>
      <c r="E30" s="190" t="n">
        <f aca="false">IF(D30&lt;0,0, D30)</f>
        <v>1.82</v>
      </c>
      <c r="F30" s="192" t="n">
        <f aca="false">IF(D30&gt;1,$I$12/D30,12)</f>
        <v>6.59340659340659</v>
      </c>
      <c r="G30" s="193" t="s">
        <v>934</v>
      </c>
    </row>
    <row r="31" customFormat="false" ht="13.8" hidden="false" customHeight="false" outlineLevel="0" collapsed="false">
      <c r="A31" s="190" t="s">
        <v>603</v>
      </c>
      <c r="B31" s="128" t="s">
        <v>633</v>
      </c>
      <c r="C31" s="127" t="s">
        <v>561</v>
      </c>
      <c r="D31" s="191" t="n">
        <v>1.01</v>
      </c>
      <c r="E31" s="190" t="n">
        <f aca="false">IF(D31&lt;0,0, D31)</f>
        <v>1.01</v>
      </c>
      <c r="F31" s="214" t="n">
        <v>11.9</v>
      </c>
      <c r="G31" s="193" t="s">
        <v>934</v>
      </c>
      <c r="H31" s="209" t="s">
        <v>951</v>
      </c>
    </row>
    <row r="32" customFormat="false" ht="13.8" hidden="false" customHeight="false" outlineLevel="0" collapsed="false">
      <c r="A32" s="190" t="s">
        <v>603</v>
      </c>
      <c r="B32" s="128" t="s">
        <v>634</v>
      </c>
      <c r="C32" s="127" t="s">
        <v>573</v>
      </c>
      <c r="D32" s="191" t="n">
        <v>1.04</v>
      </c>
      <c r="E32" s="190" t="n">
        <f aca="false">IF(D32&lt;0,0, D32)</f>
        <v>1.04</v>
      </c>
      <c r="F32" s="214" t="n">
        <v>11.6</v>
      </c>
      <c r="G32" s="193" t="s">
        <v>934</v>
      </c>
      <c r="H32" s="215" t="s">
        <v>949</v>
      </c>
      <c r="I32" s="216" t="n">
        <v>1687.22</v>
      </c>
    </row>
    <row r="33" customFormat="false" ht="15" hidden="false" customHeight="true" outlineLevel="0" collapsed="false">
      <c r="A33" s="190" t="s">
        <v>603</v>
      </c>
      <c r="B33" s="128" t="s">
        <v>635</v>
      </c>
      <c r="C33" s="127" t="s">
        <v>585</v>
      </c>
      <c r="D33" s="191" t="n">
        <v>1.37</v>
      </c>
      <c r="E33" s="190" t="n">
        <f aca="false">IF(D33&lt;0,0, D33)</f>
        <v>1.37</v>
      </c>
      <c r="F33" s="192" t="n">
        <f aca="false">IF(D33&gt;1,$I$12/D33,12)</f>
        <v>8.75912408759124</v>
      </c>
      <c r="G33" s="193" t="s">
        <v>934</v>
      </c>
      <c r="H33" s="217" t="s">
        <v>952</v>
      </c>
      <c r="I33" s="216" t="n">
        <v>1.63</v>
      </c>
      <c r="J33" s="218" t="s">
        <v>953</v>
      </c>
    </row>
    <row r="34" customFormat="false" ht="13.8" hidden="false" customHeight="false" outlineLevel="0" collapsed="false">
      <c r="A34" s="190" t="s">
        <v>603</v>
      </c>
      <c r="B34" s="128" t="s">
        <v>636</v>
      </c>
      <c r="C34" s="127" t="s">
        <v>503</v>
      </c>
      <c r="D34" s="191" t="n">
        <v>1.38</v>
      </c>
      <c r="E34" s="190" t="n">
        <f aca="false">IF(D34&lt;0,0, D34)</f>
        <v>1.38</v>
      </c>
      <c r="F34" s="192" t="n">
        <f aca="false">IF(D34&gt;1,$I$12/D34,12)</f>
        <v>8.69565217391305</v>
      </c>
      <c r="G34" s="193" t="s">
        <v>934</v>
      </c>
      <c r="H34" s="219" t="s">
        <v>946</v>
      </c>
      <c r="I34" s="216" t="n">
        <f aca="false">I33/(660*I4)*1000000</f>
        <v>6.17424242424242</v>
      </c>
    </row>
    <row r="35" customFormat="false" ht="13.8" hidden="false" customHeight="false" outlineLevel="0" collapsed="false">
      <c r="A35" s="190" t="s">
        <v>603</v>
      </c>
      <c r="B35" s="128" t="s">
        <v>637</v>
      </c>
      <c r="C35" s="127" t="s">
        <v>515</v>
      </c>
      <c r="D35" s="191" t="n">
        <v>0.812</v>
      </c>
      <c r="E35" s="190" t="n">
        <f aca="false">IF(D35&lt;0,0, D35)</f>
        <v>0.812</v>
      </c>
      <c r="F35" s="192" t="n">
        <f aca="false">IF(D35&gt;1,$I$12/D35,12)</f>
        <v>12</v>
      </c>
      <c r="G35" s="193" t="s">
        <v>934</v>
      </c>
    </row>
    <row r="36" customFormat="false" ht="13.8" hidden="false" customHeight="false" outlineLevel="0" collapsed="false">
      <c r="A36" s="190" t="s">
        <v>603</v>
      </c>
      <c r="B36" s="128" t="s">
        <v>638</v>
      </c>
      <c r="C36" s="127" t="s">
        <v>527</v>
      </c>
      <c r="D36" s="191" t="n">
        <v>1.07</v>
      </c>
      <c r="E36" s="190" t="n">
        <f aca="false">IF(D36&lt;0,0, D36)</f>
        <v>1.07</v>
      </c>
      <c r="F36" s="192" t="n">
        <f aca="false">IF(D36&gt;1,$I$12/D36,12)</f>
        <v>11.214953271028</v>
      </c>
      <c r="G36" s="193" t="s">
        <v>934</v>
      </c>
    </row>
    <row r="37" customFormat="false" ht="13.8" hidden="false" customHeight="false" outlineLevel="0" collapsed="false">
      <c r="A37" s="190" t="s">
        <v>603</v>
      </c>
      <c r="B37" s="128" t="s">
        <v>639</v>
      </c>
      <c r="C37" s="127" t="s">
        <v>447</v>
      </c>
      <c r="D37" s="191" t="n">
        <v>0.716</v>
      </c>
      <c r="E37" s="190" t="n">
        <f aca="false">IF(D37&lt;0,0, D37)</f>
        <v>0.716</v>
      </c>
      <c r="F37" s="192" t="n">
        <f aca="false">IF(D37&gt;1,$I$12/D37,12)</f>
        <v>12</v>
      </c>
      <c r="G37" s="193" t="s">
        <v>934</v>
      </c>
    </row>
    <row r="38" customFormat="false" ht="14.25" hidden="false" customHeight="true" outlineLevel="0" collapsed="false">
      <c r="A38" s="190" t="s">
        <v>603</v>
      </c>
      <c r="B38" s="128" t="s">
        <v>640</v>
      </c>
      <c r="C38" s="127" t="s">
        <v>550</v>
      </c>
      <c r="D38" s="191" t="n">
        <v>0.874</v>
      </c>
      <c r="E38" s="190" t="n">
        <f aca="false">IF(D38&lt;0,0, D38)</f>
        <v>0.874</v>
      </c>
      <c r="F38" s="192" t="n">
        <f aca="false">IF(D38&gt;1,$I$12/D38,12)</f>
        <v>12</v>
      </c>
      <c r="G38" s="193" t="s">
        <v>934</v>
      </c>
      <c r="H38" s="220"/>
    </row>
    <row r="39" customFormat="false" ht="13.8" hidden="false" customHeight="false" outlineLevel="0" collapsed="false">
      <c r="A39" s="190" t="s">
        <v>603</v>
      </c>
      <c r="B39" s="128" t="s">
        <v>641</v>
      </c>
      <c r="C39" s="127" t="s">
        <v>562</v>
      </c>
      <c r="D39" s="191" t="n">
        <v>1.31</v>
      </c>
      <c r="E39" s="190" t="n">
        <f aca="false">IF(D39&lt;0,0, D39)</f>
        <v>1.31</v>
      </c>
      <c r="F39" s="192" t="n">
        <f aca="false">IF(D39&gt;1,$I$12/D39,12)</f>
        <v>9.16030534351145</v>
      </c>
      <c r="G39" s="193" t="s">
        <v>934</v>
      </c>
      <c r="H39" s="190" t="s">
        <v>954</v>
      </c>
      <c r="I39" s="190" t="s">
        <v>955</v>
      </c>
      <c r="J39" s="190" t="s">
        <v>956</v>
      </c>
    </row>
    <row r="40" customFormat="false" ht="13.8" hidden="false" customHeight="false" outlineLevel="0" collapsed="false">
      <c r="A40" s="190" t="s">
        <v>603</v>
      </c>
      <c r="B40" s="128" t="s">
        <v>642</v>
      </c>
      <c r="C40" s="127" t="s">
        <v>574</v>
      </c>
      <c r="D40" s="191" t="n">
        <v>0.952</v>
      </c>
      <c r="E40" s="190" t="n">
        <f aca="false">IF(D40&lt;0,0, D40)</f>
        <v>0.952</v>
      </c>
      <c r="F40" s="192" t="n">
        <f aca="false">IF(D40&gt;1,$I$12/D40,12)</f>
        <v>12</v>
      </c>
      <c r="G40" s="193" t="s">
        <v>934</v>
      </c>
      <c r="H40" s="190" t="s">
        <v>957</v>
      </c>
      <c r="I40" s="190" t="n">
        <v>26.01</v>
      </c>
      <c r="J40" s="190" t="n">
        <v>23.62</v>
      </c>
    </row>
    <row r="41" customFormat="false" ht="13.8" hidden="false" customHeight="false" outlineLevel="0" collapsed="false">
      <c r="A41" s="190" t="s">
        <v>603</v>
      </c>
      <c r="B41" s="128" t="s">
        <v>643</v>
      </c>
      <c r="C41" s="127" t="s">
        <v>586</v>
      </c>
      <c r="D41" s="191" t="n">
        <v>0.938</v>
      </c>
      <c r="E41" s="190" t="n">
        <f aca="false">IF(D41&lt;0,0, D41)</f>
        <v>0.938</v>
      </c>
      <c r="F41" s="192" t="n">
        <f aca="false">IF(D41&gt;1,$I$12/D41,12)</f>
        <v>12</v>
      </c>
      <c r="G41" s="193" t="s">
        <v>934</v>
      </c>
      <c r="H41" s="190" t="s">
        <v>958</v>
      </c>
      <c r="I41" s="190" t="n">
        <v>12964.95</v>
      </c>
      <c r="J41" s="190" t="n">
        <v>12928.02</v>
      </c>
    </row>
    <row r="42" customFormat="false" ht="13.8" hidden="false" customHeight="false" outlineLevel="0" collapsed="false">
      <c r="A42" s="190" t="s">
        <v>603</v>
      </c>
      <c r="B42" s="128" t="s">
        <v>644</v>
      </c>
      <c r="C42" s="127" t="s">
        <v>504</v>
      </c>
      <c r="D42" s="191" t="n">
        <v>1.56</v>
      </c>
      <c r="E42" s="190" t="n">
        <f aca="false">IF(D42&lt;0,0, D42)</f>
        <v>1.56</v>
      </c>
      <c r="F42" s="192" t="n">
        <f aca="false">IF(D42&gt;1,$I$12/D42,12)</f>
        <v>7.69230769230769</v>
      </c>
      <c r="G42" s="193" t="s">
        <v>934</v>
      </c>
    </row>
    <row r="43" customFormat="false" ht="13.8" hidden="false" customHeight="false" outlineLevel="0" collapsed="false">
      <c r="A43" s="190" t="s">
        <v>603</v>
      </c>
      <c r="B43" s="128" t="s">
        <v>645</v>
      </c>
      <c r="C43" s="127" t="s">
        <v>516</v>
      </c>
      <c r="D43" s="191" t="n">
        <v>1.13</v>
      </c>
      <c r="E43" s="190" t="n">
        <f aca="false">IF(D43&lt;0,0, D43)</f>
        <v>1.13</v>
      </c>
      <c r="F43" s="192" t="n">
        <f aca="false">IF(D43&gt;1,$I$12/D43,12)</f>
        <v>10.6194690265487</v>
      </c>
      <c r="G43" s="193" t="s">
        <v>934</v>
      </c>
    </row>
    <row r="44" customFormat="false" ht="13.8" hidden="false" customHeight="false" outlineLevel="0" collapsed="false">
      <c r="A44" s="190" t="s">
        <v>603</v>
      </c>
      <c r="B44" s="128" t="s">
        <v>646</v>
      </c>
      <c r="C44" s="127" t="s">
        <v>528</v>
      </c>
      <c r="D44" s="191" t="n">
        <v>0.59</v>
      </c>
      <c r="E44" s="190" t="n">
        <f aca="false">IF(D44&lt;0,0, D44)</f>
        <v>0.59</v>
      </c>
      <c r="F44" s="192" t="n">
        <f aca="false">IF(D44&gt;1,$I$12/D44,12)</f>
        <v>12</v>
      </c>
      <c r="G44" s="193" t="s">
        <v>934</v>
      </c>
    </row>
    <row r="45" customFormat="false" ht="13.8" hidden="false" customHeight="false" outlineLevel="0" collapsed="false">
      <c r="A45" s="190" t="s">
        <v>603</v>
      </c>
      <c r="B45" s="128" t="s">
        <v>647</v>
      </c>
      <c r="C45" s="127" t="s">
        <v>539</v>
      </c>
      <c r="D45" s="191" t="n">
        <v>0.606</v>
      </c>
      <c r="E45" s="190" t="n">
        <f aca="false">IF(D45&lt;0,0, D45)</f>
        <v>0.606</v>
      </c>
      <c r="F45" s="192" t="n">
        <f aca="false">IF(D45&gt;1,$I$12/D45,12)</f>
        <v>12</v>
      </c>
      <c r="G45" s="193" t="s">
        <v>934</v>
      </c>
    </row>
    <row r="46" customFormat="false" ht="13.8" hidden="false" customHeight="false" outlineLevel="0" collapsed="false">
      <c r="A46" s="190" t="s">
        <v>603</v>
      </c>
      <c r="B46" s="128" t="s">
        <v>648</v>
      </c>
      <c r="C46" s="127" t="s">
        <v>551</v>
      </c>
      <c r="D46" s="191" t="n">
        <v>0</v>
      </c>
      <c r="E46" s="190" t="n">
        <f aca="false">IF(D46&lt;0,0, D46)</f>
        <v>0</v>
      </c>
      <c r="F46" s="192" t="n">
        <f aca="false">IF(D46&gt;1,$I$12/D46,12)</f>
        <v>12</v>
      </c>
      <c r="G46" s="193" t="s">
        <v>934</v>
      </c>
      <c r="H46" s="221" t="s">
        <v>959</v>
      </c>
    </row>
    <row r="47" customFormat="false" ht="13.8" hidden="false" customHeight="false" outlineLevel="0" collapsed="false">
      <c r="A47" s="190" t="s">
        <v>603</v>
      </c>
      <c r="B47" s="128" t="s">
        <v>649</v>
      </c>
      <c r="C47" s="127" t="s">
        <v>563</v>
      </c>
      <c r="D47" s="191" t="n">
        <v>0.714</v>
      </c>
      <c r="E47" s="190" t="n">
        <f aca="false">IF(D47&lt;0,0, D47)</f>
        <v>0.714</v>
      </c>
      <c r="F47" s="192" t="n">
        <f aca="false">IF(D47&gt;1,$I$12/D47,12)</f>
        <v>12</v>
      </c>
      <c r="G47" s="193" t="s">
        <v>934</v>
      </c>
      <c r="H47" s="221" t="s">
        <v>960</v>
      </c>
    </row>
    <row r="48" customFormat="false" ht="13.8" hidden="false" customHeight="false" outlineLevel="0" collapsed="false">
      <c r="A48" s="190" t="s">
        <v>603</v>
      </c>
      <c r="B48" s="128" t="s">
        <v>650</v>
      </c>
      <c r="C48" s="127" t="s">
        <v>575</v>
      </c>
      <c r="D48" s="191" t="n">
        <v>0.674</v>
      </c>
      <c r="E48" s="190" t="n">
        <f aca="false">IF(D48&lt;0,0, D48)</f>
        <v>0.674</v>
      </c>
      <c r="F48" s="192" t="n">
        <f aca="false">IF(D48&gt;1,$I$12/D48,12)</f>
        <v>12</v>
      </c>
      <c r="G48" s="193" t="s">
        <v>934</v>
      </c>
      <c r="H48" s="221" t="s">
        <v>961</v>
      </c>
    </row>
    <row r="49" customFormat="false" ht="13.8" hidden="false" customHeight="false" outlineLevel="0" collapsed="false">
      <c r="A49" s="190" t="s">
        <v>603</v>
      </c>
      <c r="B49" s="128" t="s">
        <v>651</v>
      </c>
      <c r="C49" s="127" t="s">
        <v>587</v>
      </c>
      <c r="D49" s="191" t="n">
        <v>0.578</v>
      </c>
      <c r="E49" s="190" t="n">
        <f aca="false">IF(D49&lt;0,0, D49)</f>
        <v>0.578</v>
      </c>
      <c r="F49" s="192" t="n">
        <f aca="false">IF(D49&gt;1,$I$12/D49,12)</f>
        <v>12</v>
      </c>
      <c r="G49" s="193" t="s">
        <v>934</v>
      </c>
      <c r="H49" s="221" t="s">
        <v>962</v>
      </c>
    </row>
    <row r="50" customFormat="false" ht="13.8" hidden="false" customHeight="false" outlineLevel="0" collapsed="false">
      <c r="A50" s="190" t="s">
        <v>603</v>
      </c>
      <c r="B50" s="128" t="s">
        <v>652</v>
      </c>
      <c r="C50" s="127" t="s">
        <v>505</v>
      </c>
      <c r="D50" s="191" t="n">
        <v>1.63</v>
      </c>
      <c r="E50" s="190" t="n">
        <f aca="false">IF(D50&lt;0,0, D50)</f>
        <v>1.63</v>
      </c>
      <c r="F50" s="192" t="n">
        <f aca="false">IF(D50&gt;1,$I$12/D50,12)</f>
        <v>7.36196319018405</v>
      </c>
      <c r="G50" s="193" t="s">
        <v>934</v>
      </c>
      <c r="H50" s="221" t="s">
        <v>963</v>
      </c>
    </row>
    <row r="51" customFormat="false" ht="13.8" hidden="false" customHeight="false" outlineLevel="0" collapsed="false">
      <c r="A51" s="190" t="s">
        <v>603</v>
      </c>
      <c r="B51" s="128" t="s">
        <v>653</v>
      </c>
      <c r="C51" s="127" t="s">
        <v>517</v>
      </c>
      <c r="D51" s="191" t="n">
        <v>3.38</v>
      </c>
      <c r="E51" s="190" t="n">
        <f aca="false">IF(D51&lt;0,0, D51)</f>
        <v>3.38</v>
      </c>
      <c r="F51" s="192" t="n">
        <f aca="false">IF(D51&gt;1,$I$12/D51,12)</f>
        <v>3.55029585798817</v>
      </c>
      <c r="G51" s="193" t="s">
        <v>934</v>
      </c>
      <c r="H51" s="221" t="s">
        <v>964</v>
      </c>
    </row>
    <row r="52" customFormat="false" ht="13.8" hidden="false" customHeight="false" outlineLevel="0" collapsed="false">
      <c r="A52" s="190" t="s">
        <v>603</v>
      </c>
      <c r="B52" s="128" t="s">
        <v>654</v>
      </c>
      <c r="C52" s="127" t="s">
        <v>529</v>
      </c>
      <c r="D52" s="191" t="n">
        <v>2.68</v>
      </c>
      <c r="E52" s="190" t="n">
        <f aca="false">IF(D52&lt;0,0, D52)</f>
        <v>2.68</v>
      </c>
      <c r="F52" s="192" t="n">
        <f aca="false">IF(D52&gt;1,$I$12/D52,12)</f>
        <v>4.47761194029851</v>
      </c>
      <c r="G52" s="193" t="s">
        <v>934</v>
      </c>
      <c r="H52" s="221" t="s">
        <v>965</v>
      </c>
    </row>
    <row r="53" customFormat="false" ht="13.8" hidden="false" customHeight="false" outlineLevel="0" collapsed="false">
      <c r="A53" s="190" t="s">
        <v>603</v>
      </c>
      <c r="B53" s="128" t="s">
        <v>655</v>
      </c>
      <c r="C53" s="127" t="s">
        <v>540</v>
      </c>
      <c r="D53" s="191" t="n">
        <v>3.44</v>
      </c>
      <c r="E53" s="190" t="n">
        <f aca="false">IF(D53&lt;0,0, D53)</f>
        <v>3.44</v>
      </c>
      <c r="F53" s="192" t="n">
        <f aca="false">IF(D53&gt;1,$I$12/D53,12)</f>
        <v>3.48837209302326</v>
      </c>
      <c r="G53" s="193" t="s">
        <v>934</v>
      </c>
    </row>
    <row r="54" customFormat="false" ht="13.8" hidden="false" customHeight="false" outlineLevel="0" collapsed="false">
      <c r="A54" s="190" t="s">
        <v>603</v>
      </c>
      <c r="B54" s="128" t="s">
        <v>656</v>
      </c>
      <c r="C54" s="127" t="s">
        <v>552</v>
      </c>
      <c r="D54" s="191" t="n">
        <v>2.98</v>
      </c>
      <c r="E54" s="190" t="n">
        <f aca="false">IF(D54&lt;0,0, D54)</f>
        <v>2.98</v>
      </c>
      <c r="F54" s="192" t="n">
        <f aca="false">IF(D54&gt;1,$I$12/D54,12)</f>
        <v>4.02684563758389</v>
      </c>
      <c r="G54" s="193" t="s">
        <v>934</v>
      </c>
    </row>
    <row r="55" customFormat="false" ht="13.8" hidden="false" customHeight="false" outlineLevel="0" collapsed="false">
      <c r="A55" s="190" t="s">
        <v>603</v>
      </c>
      <c r="B55" s="128" t="s">
        <v>657</v>
      </c>
      <c r="C55" s="127" t="s">
        <v>564</v>
      </c>
      <c r="D55" s="191" t="n">
        <v>3.96</v>
      </c>
      <c r="E55" s="190" t="n">
        <f aca="false">IF(D55&lt;0,0, D55)</f>
        <v>3.96</v>
      </c>
      <c r="F55" s="192" t="n">
        <f aca="false">IF(D55&gt;1,$I$12/D55,12)</f>
        <v>3.03030303030303</v>
      </c>
      <c r="G55" s="193" t="s">
        <v>934</v>
      </c>
    </row>
    <row r="56" customFormat="false" ht="13.8" hidden="false" customHeight="false" outlineLevel="0" collapsed="false">
      <c r="A56" s="190" t="s">
        <v>603</v>
      </c>
      <c r="B56" s="128" t="s">
        <v>658</v>
      </c>
      <c r="C56" s="127" t="s">
        <v>576</v>
      </c>
      <c r="D56" s="191" t="n">
        <v>3.08</v>
      </c>
      <c r="E56" s="190" t="n">
        <f aca="false">IF(D56&lt;0,0, D56)</f>
        <v>3.08</v>
      </c>
      <c r="F56" s="192" t="n">
        <f aca="false">IF(D56&gt;1,$I$12/D56,12)</f>
        <v>3.8961038961039</v>
      </c>
      <c r="G56" s="193" t="s">
        <v>934</v>
      </c>
    </row>
    <row r="57" customFormat="false" ht="13.8" hidden="false" customHeight="false" outlineLevel="0" collapsed="false">
      <c r="A57" s="190" t="s">
        <v>603</v>
      </c>
      <c r="B57" s="128" t="s">
        <v>659</v>
      </c>
      <c r="C57" s="127" t="s">
        <v>588</v>
      </c>
      <c r="D57" s="191" t="n">
        <v>2.34</v>
      </c>
      <c r="E57" s="190" t="n">
        <f aca="false">IF(D57&lt;0,0, D57)</f>
        <v>2.34</v>
      </c>
      <c r="F57" s="192" t="n">
        <f aca="false">IF(D57&gt;1,$I$12/D57,12)</f>
        <v>5.12820512820513</v>
      </c>
      <c r="G57" s="193" t="s">
        <v>934</v>
      </c>
    </row>
    <row r="58" customFormat="false" ht="13.8" hidden="false" customHeight="false" outlineLevel="0" collapsed="false">
      <c r="A58" s="190" t="s">
        <v>603</v>
      </c>
      <c r="B58" s="128" t="s">
        <v>660</v>
      </c>
      <c r="C58" s="127" t="s">
        <v>506</v>
      </c>
      <c r="D58" s="191" t="n">
        <v>0.142</v>
      </c>
      <c r="E58" s="190" t="n">
        <f aca="false">IF(D58&lt;0,0, D58)</f>
        <v>0.142</v>
      </c>
      <c r="F58" s="192" t="n">
        <f aca="false">IF(D58&gt;1,$I$12/D58,12)</f>
        <v>12</v>
      </c>
      <c r="G58" s="193" t="s">
        <v>934</v>
      </c>
    </row>
    <row r="59" customFormat="false" ht="13.8" hidden="false" customHeight="false" outlineLevel="0" collapsed="false">
      <c r="A59" s="190" t="s">
        <v>603</v>
      </c>
      <c r="B59" s="128" t="s">
        <v>661</v>
      </c>
      <c r="C59" s="127" t="s">
        <v>518</v>
      </c>
      <c r="D59" s="191" t="n">
        <v>3.02</v>
      </c>
      <c r="E59" s="190" t="n">
        <f aca="false">IF(D59&lt;0,0, D59)</f>
        <v>3.02</v>
      </c>
      <c r="F59" s="192" t="n">
        <f aca="false">IF(D59&gt;1,$I$12/D59,12)</f>
        <v>3.97350993377483</v>
      </c>
      <c r="G59" s="193" t="s">
        <v>934</v>
      </c>
    </row>
    <row r="60" customFormat="false" ht="13.8" hidden="false" customHeight="false" outlineLevel="0" collapsed="false">
      <c r="A60" s="190" t="s">
        <v>603</v>
      </c>
      <c r="B60" s="128" t="s">
        <v>662</v>
      </c>
      <c r="C60" s="127" t="s">
        <v>530</v>
      </c>
      <c r="D60" s="191" t="n">
        <v>2.34</v>
      </c>
      <c r="E60" s="190" t="n">
        <f aca="false">IF(D60&lt;0,0, D60)</f>
        <v>2.34</v>
      </c>
      <c r="F60" s="192" t="n">
        <f aca="false">IF(D60&gt;1,$I$12/D60,12)</f>
        <v>5.12820512820513</v>
      </c>
      <c r="G60" s="193" t="s">
        <v>934</v>
      </c>
    </row>
    <row r="61" customFormat="false" ht="13.8" hidden="false" customHeight="false" outlineLevel="0" collapsed="false">
      <c r="A61" s="190" t="s">
        <v>603</v>
      </c>
      <c r="B61" s="128" t="s">
        <v>663</v>
      </c>
      <c r="C61" s="127" t="s">
        <v>541</v>
      </c>
      <c r="D61" s="191" t="n">
        <v>1.9</v>
      </c>
      <c r="E61" s="190" t="n">
        <f aca="false">IF(D61&lt;0,0, D61)</f>
        <v>1.9</v>
      </c>
      <c r="F61" s="192" t="n">
        <f aca="false">IF(D61&gt;1,$I$12/D61,12)</f>
        <v>6.31578947368421</v>
      </c>
      <c r="G61" s="193" t="s">
        <v>934</v>
      </c>
    </row>
    <row r="62" customFormat="false" ht="13.8" hidden="false" customHeight="false" outlineLevel="0" collapsed="false">
      <c r="A62" s="190" t="s">
        <v>603</v>
      </c>
      <c r="B62" s="128" t="s">
        <v>664</v>
      </c>
      <c r="C62" s="127" t="s">
        <v>553</v>
      </c>
      <c r="D62" s="191" t="n">
        <v>1.77</v>
      </c>
      <c r="E62" s="190" t="n">
        <f aca="false">IF(D62&lt;0,0, D62)</f>
        <v>1.77</v>
      </c>
      <c r="F62" s="192" t="n">
        <f aca="false">IF(D62&gt;1,$I$12/D62,12)</f>
        <v>6.77966101694915</v>
      </c>
      <c r="G62" s="193" t="s">
        <v>934</v>
      </c>
    </row>
    <row r="63" customFormat="false" ht="13.8" hidden="false" customHeight="false" outlineLevel="0" collapsed="false">
      <c r="A63" s="190" t="s">
        <v>603</v>
      </c>
      <c r="B63" s="128" t="s">
        <v>665</v>
      </c>
      <c r="C63" s="127" t="s">
        <v>565</v>
      </c>
      <c r="D63" s="191" t="n">
        <v>3.56</v>
      </c>
      <c r="E63" s="190" t="n">
        <f aca="false">IF(D63&lt;0,0, D63)</f>
        <v>3.56</v>
      </c>
      <c r="F63" s="192" t="n">
        <f aca="false">IF(D63&gt;1,$I$12/D63,12)</f>
        <v>3.37078651685393</v>
      </c>
      <c r="G63" s="193" t="s">
        <v>934</v>
      </c>
    </row>
    <row r="64" customFormat="false" ht="13.8" hidden="false" customHeight="false" outlineLevel="0" collapsed="false">
      <c r="A64" s="190" t="s">
        <v>603</v>
      </c>
      <c r="B64" s="128" t="s">
        <v>666</v>
      </c>
      <c r="C64" s="127" t="s">
        <v>577</v>
      </c>
      <c r="D64" s="191" t="n">
        <v>4.04</v>
      </c>
      <c r="E64" s="190" t="n">
        <f aca="false">IF(D64&lt;0,0, D64)</f>
        <v>4.04</v>
      </c>
      <c r="F64" s="192" t="n">
        <f aca="false">IF(D64&gt;1,$I$12/D64,12)</f>
        <v>2.97029702970297</v>
      </c>
      <c r="G64" s="193" t="s">
        <v>934</v>
      </c>
    </row>
    <row r="65" customFormat="false" ht="13.8" hidden="false" customHeight="false" outlineLevel="0" collapsed="false">
      <c r="A65" s="190" t="s">
        <v>603</v>
      </c>
      <c r="B65" s="128" t="s">
        <v>667</v>
      </c>
      <c r="C65" s="127" t="s">
        <v>589</v>
      </c>
      <c r="D65" s="191" t="n">
        <v>4.1</v>
      </c>
      <c r="E65" s="190" t="n">
        <f aca="false">IF(D65&lt;0,0, D65)</f>
        <v>4.1</v>
      </c>
      <c r="F65" s="192" t="n">
        <f aca="false">IF(D65&gt;1,$I$12/D65,12)</f>
        <v>2.92682926829268</v>
      </c>
      <c r="G65" s="193" t="s">
        <v>934</v>
      </c>
    </row>
    <row r="66" customFormat="false" ht="13.8" hidden="false" customHeight="false" outlineLevel="0" collapsed="false">
      <c r="A66" s="190" t="s">
        <v>603</v>
      </c>
      <c r="B66" s="128" t="s">
        <v>668</v>
      </c>
      <c r="C66" s="127" t="s">
        <v>507</v>
      </c>
      <c r="D66" s="191" t="n">
        <v>3.58</v>
      </c>
      <c r="E66" s="190" t="n">
        <f aca="false">IF(D66&lt;0,0, D66)</f>
        <v>3.58</v>
      </c>
      <c r="F66" s="192" t="n">
        <f aca="false">IF(D66&gt;1,$I$12/D66,12)</f>
        <v>3.35195530726257</v>
      </c>
      <c r="G66" s="193" t="s">
        <v>934</v>
      </c>
    </row>
    <row r="67" customFormat="false" ht="13.8" hidden="false" customHeight="false" outlineLevel="0" collapsed="false">
      <c r="A67" s="190" t="s">
        <v>603</v>
      </c>
      <c r="B67" s="128" t="s">
        <v>669</v>
      </c>
      <c r="C67" s="127" t="s">
        <v>519</v>
      </c>
      <c r="D67" s="191" t="n">
        <v>3.18</v>
      </c>
      <c r="E67" s="190" t="n">
        <f aca="false">IF(D67&lt;0,0, D67)</f>
        <v>3.18</v>
      </c>
      <c r="F67" s="192" t="n">
        <f aca="false">IF(D67&gt;1,$I$12/D67,12)</f>
        <v>3.77358490566038</v>
      </c>
      <c r="G67" s="193" t="s">
        <v>934</v>
      </c>
    </row>
    <row r="68" customFormat="false" ht="13.8" hidden="false" customHeight="false" outlineLevel="0" collapsed="false">
      <c r="A68" s="190" t="s">
        <v>603</v>
      </c>
      <c r="B68" s="128" t="s">
        <v>670</v>
      </c>
      <c r="C68" s="127" t="s">
        <v>531</v>
      </c>
      <c r="D68" s="191" t="n">
        <v>3.18</v>
      </c>
      <c r="E68" s="190" t="n">
        <f aca="false">IF(D68&lt;0,0, D68)</f>
        <v>3.18</v>
      </c>
      <c r="F68" s="192" t="n">
        <f aca="false">IF(D68&gt;1,$I$12/D68,12)</f>
        <v>3.77358490566038</v>
      </c>
      <c r="G68" s="193" t="s">
        <v>934</v>
      </c>
    </row>
    <row r="69" customFormat="false" ht="13.8" hidden="false" customHeight="false" outlineLevel="0" collapsed="false">
      <c r="A69" s="190" t="s">
        <v>603</v>
      </c>
      <c r="B69" s="128" t="s">
        <v>671</v>
      </c>
      <c r="C69" s="127" t="s">
        <v>542</v>
      </c>
      <c r="D69" s="191" t="n">
        <v>2.74</v>
      </c>
      <c r="E69" s="190" t="n">
        <f aca="false">IF(D69&lt;0,0, D69)</f>
        <v>2.74</v>
      </c>
      <c r="F69" s="192" t="n">
        <f aca="false">IF(D69&gt;1,$I$12/D69,12)</f>
        <v>4.37956204379562</v>
      </c>
      <c r="G69" s="193" t="s">
        <v>934</v>
      </c>
    </row>
    <row r="70" customFormat="false" ht="13.8" hidden="false" customHeight="false" outlineLevel="0" collapsed="false">
      <c r="A70" s="190" t="s">
        <v>603</v>
      </c>
      <c r="B70" s="128" t="s">
        <v>672</v>
      </c>
      <c r="C70" s="127" t="s">
        <v>554</v>
      </c>
      <c r="D70" s="191" t="n">
        <v>1.25</v>
      </c>
      <c r="E70" s="190" t="n">
        <f aca="false">IF(D70&lt;0,0, D70)</f>
        <v>1.25</v>
      </c>
      <c r="F70" s="192" t="n">
        <f aca="false">IF(D70&gt;1,$I$12/D70,12)</f>
        <v>9.6</v>
      </c>
      <c r="G70" s="193" t="s">
        <v>934</v>
      </c>
    </row>
    <row r="71" customFormat="false" ht="13.8" hidden="false" customHeight="false" outlineLevel="0" collapsed="false">
      <c r="A71" s="190" t="s">
        <v>603</v>
      </c>
      <c r="B71" s="128" t="s">
        <v>673</v>
      </c>
      <c r="C71" s="127" t="s">
        <v>566</v>
      </c>
      <c r="D71" s="191" t="n">
        <v>3.5</v>
      </c>
      <c r="E71" s="190" t="n">
        <f aca="false">IF(D71&lt;0,0, D71)</f>
        <v>3.5</v>
      </c>
      <c r="F71" s="192" t="n">
        <f aca="false">IF(D71&gt;1,$I$12/D71,12)</f>
        <v>3.42857142857143</v>
      </c>
      <c r="G71" s="193" t="s">
        <v>934</v>
      </c>
    </row>
    <row r="72" customFormat="false" ht="13.8" hidden="false" customHeight="false" outlineLevel="0" collapsed="false">
      <c r="A72" s="190" t="s">
        <v>603</v>
      </c>
      <c r="B72" s="128" t="s">
        <v>674</v>
      </c>
      <c r="C72" s="127" t="s">
        <v>578</v>
      </c>
      <c r="D72" s="191" t="n">
        <v>2.62</v>
      </c>
      <c r="E72" s="190" t="n">
        <f aca="false">IF(D72&lt;0,0, D72)</f>
        <v>2.62</v>
      </c>
      <c r="F72" s="192" t="n">
        <f aca="false">IF(D72&gt;1,$I$12/D72,12)</f>
        <v>4.58015267175573</v>
      </c>
      <c r="G72" s="193" t="s">
        <v>934</v>
      </c>
    </row>
    <row r="73" customFormat="false" ht="13.8" hidden="false" customHeight="false" outlineLevel="0" collapsed="false">
      <c r="A73" s="190" t="s">
        <v>603</v>
      </c>
      <c r="B73" s="128" t="s">
        <v>675</v>
      </c>
      <c r="C73" s="127" t="s">
        <v>590</v>
      </c>
      <c r="D73" s="191" t="n">
        <v>2.5</v>
      </c>
      <c r="E73" s="190" t="n">
        <f aca="false">IF(D73&lt;0,0, D73)</f>
        <v>2.5</v>
      </c>
      <c r="F73" s="192" t="n">
        <f aca="false">IF(D73&gt;1,$I$12/D73,12)</f>
        <v>4.8</v>
      </c>
      <c r="G73" s="193" t="s">
        <v>934</v>
      </c>
    </row>
    <row r="74" customFormat="false" ht="13.8" hidden="false" customHeight="false" outlineLevel="0" collapsed="false">
      <c r="A74" s="190" t="s">
        <v>603</v>
      </c>
      <c r="B74" s="128" t="s">
        <v>676</v>
      </c>
      <c r="C74" s="127" t="s">
        <v>508</v>
      </c>
      <c r="D74" s="191" t="n">
        <v>4.36</v>
      </c>
      <c r="E74" s="190" t="n">
        <f aca="false">IF(D74&lt;0,0, D74)</f>
        <v>4.36</v>
      </c>
      <c r="F74" s="192" t="n">
        <f aca="false">IF(D74&gt;1,$I$12/D74,12)</f>
        <v>2.75229357798165</v>
      </c>
      <c r="G74" s="193" t="s">
        <v>934</v>
      </c>
    </row>
    <row r="75" customFormat="false" ht="13.8" hidden="false" customHeight="false" outlineLevel="0" collapsed="false">
      <c r="A75" s="190" t="s">
        <v>603</v>
      </c>
      <c r="B75" s="128" t="s">
        <v>677</v>
      </c>
      <c r="C75" s="127" t="s">
        <v>520</v>
      </c>
      <c r="D75" s="191" t="n">
        <v>2.72</v>
      </c>
      <c r="E75" s="190" t="n">
        <f aca="false">IF(D75&lt;0,0, D75)</f>
        <v>2.72</v>
      </c>
      <c r="F75" s="192" t="n">
        <f aca="false">IF(D75&gt;1,$I$12/D75,12)</f>
        <v>4.41176470588235</v>
      </c>
      <c r="G75" s="193" t="s">
        <v>934</v>
      </c>
    </row>
    <row r="76" customFormat="false" ht="13.8" hidden="false" customHeight="false" outlineLevel="0" collapsed="false">
      <c r="A76" s="190" t="s">
        <v>603</v>
      </c>
      <c r="B76" s="128" t="s">
        <v>678</v>
      </c>
      <c r="C76" s="127" t="s">
        <v>532</v>
      </c>
      <c r="D76" s="191" t="n">
        <v>2.62</v>
      </c>
      <c r="E76" s="190" t="n">
        <f aca="false">IF(D76&lt;0,0, D76)</f>
        <v>2.62</v>
      </c>
      <c r="F76" s="192" t="n">
        <f aca="false">IF(D76&gt;1,$I$12/D76,12)</f>
        <v>4.58015267175573</v>
      </c>
      <c r="G76" s="193" t="s">
        <v>934</v>
      </c>
    </row>
    <row r="77" customFormat="false" ht="13.8" hidden="false" customHeight="false" outlineLevel="0" collapsed="false">
      <c r="A77" s="190" t="s">
        <v>603</v>
      </c>
      <c r="B77" s="128" t="s">
        <v>679</v>
      </c>
      <c r="C77" s="127" t="s">
        <v>543</v>
      </c>
      <c r="D77" s="191" t="n">
        <v>4.58</v>
      </c>
      <c r="E77" s="190" t="n">
        <f aca="false">IF(D77&lt;0,0, D77)</f>
        <v>4.58</v>
      </c>
      <c r="F77" s="192" t="n">
        <f aca="false">IF(D77&gt;1,$I$12/D77,12)</f>
        <v>2.62008733624454</v>
      </c>
      <c r="G77" s="193" t="s">
        <v>934</v>
      </c>
    </row>
    <row r="78" customFormat="false" ht="13.8" hidden="false" customHeight="false" outlineLevel="0" collapsed="false">
      <c r="A78" s="190" t="s">
        <v>603</v>
      </c>
      <c r="B78" s="128" t="s">
        <v>680</v>
      </c>
      <c r="C78" s="127" t="s">
        <v>555</v>
      </c>
      <c r="D78" s="191" t="n">
        <v>1.03</v>
      </c>
      <c r="E78" s="190" t="n">
        <f aca="false">IF(D78&lt;0,0, D78)</f>
        <v>1.03</v>
      </c>
      <c r="F78" s="192" t="n">
        <f aca="false">IF(D78&gt;1,$I$12/D78,12)</f>
        <v>11.6504854368932</v>
      </c>
      <c r="G78" s="193" t="s">
        <v>934</v>
      </c>
    </row>
    <row r="79" customFormat="false" ht="13.8" hidden="false" customHeight="false" outlineLevel="0" collapsed="false">
      <c r="A79" s="190" t="s">
        <v>603</v>
      </c>
      <c r="B79" s="128" t="s">
        <v>681</v>
      </c>
      <c r="C79" s="127" t="s">
        <v>567</v>
      </c>
      <c r="D79" s="191" t="n">
        <v>4.86</v>
      </c>
      <c r="E79" s="190" t="n">
        <f aca="false">IF(D79&lt;0,0, D79)</f>
        <v>4.86</v>
      </c>
      <c r="F79" s="192" t="n">
        <f aca="false">IF(D79&gt;1,$I$12/D79,12)</f>
        <v>2.46913580246914</v>
      </c>
      <c r="G79" s="193" t="s">
        <v>934</v>
      </c>
    </row>
    <row r="80" customFormat="false" ht="13.8" hidden="false" customHeight="false" outlineLevel="0" collapsed="false">
      <c r="A80" s="190" t="s">
        <v>603</v>
      </c>
      <c r="B80" s="128" t="s">
        <v>682</v>
      </c>
      <c r="C80" s="127" t="s">
        <v>579</v>
      </c>
      <c r="D80" s="191" t="n">
        <v>2.26</v>
      </c>
      <c r="E80" s="190" t="n">
        <f aca="false">IF(D80&lt;0,0, D80)</f>
        <v>2.26</v>
      </c>
      <c r="F80" s="192" t="n">
        <f aca="false">IF(D80&gt;1,$I$12/D80,12)</f>
        <v>5.30973451327434</v>
      </c>
      <c r="G80" s="193" t="s">
        <v>934</v>
      </c>
    </row>
    <row r="81" customFormat="false" ht="13.8" hidden="false" customHeight="false" outlineLevel="0" collapsed="false">
      <c r="A81" s="190" t="s">
        <v>603</v>
      </c>
      <c r="B81" s="128" t="s">
        <v>683</v>
      </c>
      <c r="C81" s="127" t="s">
        <v>591</v>
      </c>
      <c r="D81" s="191" t="n">
        <v>3.06</v>
      </c>
      <c r="E81" s="190" t="n">
        <f aca="false">IF(D81&lt;0,0, D81)</f>
        <v>3.06</v>
      </c>
      <c r="F81" s="192" t="n">
        <f aca="false">IF(D81&gt;1,$I$12/D81,12)</f>
        <v>3.92156862745098</v>
      </c>
      <c r="G81" s="193" t="s">
        <v>934</v>
      </c>
    </row>
    <row r="82" customFormat="false" ht="13.8" hidden="false" customHeight="false" outlineLevel="0" collapsed="false">
      <c r="A82" s="190" t="s">
        <v>603</v>
      </c>
      <c r="B82" s="128" t="s">
        <v>684</v>
      </c>
      <c r="C82" s="127" t="s">
        <v>509</v>
      </c>
      <c r="D82" s="191" t="n">
        <v>2.82</v>
      </c>
      <c r="E82" s="190" t="n">
        <f aca="false">IF(D82&lt;0,0, D82)</f>
        <v>2.82</v>
      </c>
      <c r="F82" s="192" t="n">
        <f aca="false">IF(D82&gt;1,$I$12/D82,12)</f>
        <v>4.25531914893617</v>
      </c>
      <c r="G82" s="193" t="s">
        <v>934</v>
      </c>
    </row>
    <row r="83" customFormat="false" ht="13.8" hidden="false" customHeight="false" outlineLevel="0" collapsed="false">
      <c r="A83" s="190" t="s">
        <v>603</v>
      </c>
      <c r="B83" s="128" t="s">
        <v>685</v>
      </c>
      <c r="C83" s="127" t="s">
        <v>521</v>
      </c>
      <c r="D83" s="191" t="n">
        <v>1.99</v>
      </c>
      <c r="E83" s="190" t="n">
        <f aca="false">IF(D83&lt;0,0, D83)</f>
        <v>1.99</v>
      </c>
      <c r="F83" s="192" t="n">
        <f aca="false">IF(D83&gt;1,$I$12/D83,12)</f>
        <v>6.03015075376885</v>
      </c>
      <c r="G83" s="193" t="s">
        <v>934</v>
      </c>
    </row>
    <row r="84" customFormat="false" ht="13.8" hidden="false" customHeight="false" outlineLevel="0" collapsed="false">
      <c r="A84" s="190" t="s">
        <v>603</v>
      </c>
      <c r="B84" s="128" t="s">
        <v>686</v>
      </c>
      <c r="C84" s="127" t="s">
        <v>533</v>
      </c>
      <c r="D84" s="191" t="n">
        <v>2.94</v>
      </c>
      <c r="E84" s="190" t="n">
        <f aca="false">IF(D84&lt;0,0, D84)</f>
        <v>2.94</v>
      </c>
      <c r="F84" s="192" t="n">
        <f aca="false">IF(D84&gt;1,$I$12/D84,12)</f>
        <v>4.08163265306123</v>
      </c>
      <c r="G84" s="193" t="s">
        <v>934</v>
      </c>
    </row>
    <row r="85" customFormat="false" ht="13.8" hidden="false" customHeight="false" outlineLevel="0" collapsed="false">
      <c r="A85" s="190" t="s">
        <v>603</v>
      </c>
      <c r="B85" s="128" t="s">
        <v>687</v>
      </c>
      <c r="C85" s="127" t="s">
        <v>544</v>
      </c>
      <c r="D85" s="191" t="n">
        <v>0.914</v>
      </c>
      <c r="E85" s="190" t="n">
        <f aca="false">IF(D85&lt;0,0, D85)</f>
        <v>0.914</v>
      </c>
      <c r="F85" s="192" t="n">
        <f aca="false">IF(D85&gt;1,$I$12/D85,12)</f>
        <v>12</v>
      </c>
      <c r="G85" s="193" t="s">
        <v>934</v>
      </c>
    </row>
    <row r="86" customFormat="false" ht="13.8" hidden="false" customHeight="false" outlineLevel="0" collapsed="false">
      <c r="A86" s="190" t="s">
        <v>603</v>
      </c>
      <c r="B86" s="128" t="s">
        <v>688</v>
      </c>
      <c r="C86" s="127" t="s">
        <v>556</v>
      </c>
      <c r="D86" s="191" t="n">
        <v>1.41</v>
      </c>
      <c r="E86" s="190" t="n">
        <f aca="false">IF(D86&lt;0,0, D86)</f>
        <v>1.41</v>
      </c>
      <c r="F86" s="192" t="n">
        <f aca="false">IF(D86&gt;1,$I$12/D86,12)</f>
        <v>8.51063829787234</v>
      </c>
      <c r="G86" s="193" t="s">
        <v>934</v>
      </c>
    </row>
    <row r="87" customFormat="false" ht="13.8" hidden="false" customHeight="false" outlineLevel="0" collapsed="false">
      <c r="A87" s="190" t="s">
        <v>603</v>
      </c>
      <c r="B87" s="128" t="s">
        <v>689</v>
      </c>
      <c r="C87" s="127" t="s">
        <v>568</v>
      </c>
      <c r="D87" s="191" t="n">
        <v>1.37</v>
      </c>
      <c r="E87" s="190" t="n">
        <f aca="false">IF(D87&lt;0,0, D87)</f>
        <v>1.37</v>
      </c>
      <c r="F87" s="192" t="n">
        <f aca="false">IF(D87&gt;1,$I$12/D87,12)</f>
        <v>8.75912408759124</v>
      </c>
      <c r="G87" s="193" t="s">
        <v>934</v>
      </c>
    </row>
    <row r="88" customFormat="false" ht="13.8" hidden="false" customHeight="false" outlineLevel="0" collapsed="false">
      <c r="A88" s="190" t="s">
        <v>603</v>
      </c>
      <c r="B88" s="128" t="s">
        <v>690</v>
      </c>
      <c r="C88" s="127" t="s">
        <v>580</v>
      </c>
      <c r="D88" s="191" t="n">
        <v>1.46</v>
      </c>
      <c r="E88" s="190" t="n">
        <f aca="false">IF(D88&lt;0,0, D88)</f>
        <v>1.46</v>
      </c>
      <c r="F88" s="192" t="n">
        <f aca="false">IF(D88&gt;1,$I$12/D88,12)</f>
        <v>8.21917808219178</v>
      </c>
      <c r="G88" s="193" t="s">
        <v>934</v>
      </c>
    </row>
    <row r="89" customFormat="false" ht="13.8" hidden="false" customHeight="false" outlineLevel="0" collapsed="false">
      <c r="A89" s="190" t="s">
        <v>603</v>
      </c>
      <c r="B89" s="128" t="s">
        <v>691</v>
      </c>
      <c r="C89" s="127" t="s">
        <v>592</v>
      </c>
      <c r="D89" s="191" t="n">
        <v>1.78</v>
      </c>
      <c r="E89" s="190" t="n">
        <f aca="false">IF(D89&lt;0,0, D89)</f>
        <v>1.78</v>
      </c>
      <c r="F89" s="192" t="n">
        <f aca="false">IF(D89&gt;1,$I$12/D89,12)</f>
        <v>6.74157303370787</v>
      </c>
      <c r="G89" s="193" t="s">
        <v>934</v>
      </c>
    </row>
    <row r="90" customFormat="false" ht="13.8" hidden="false" customHeight="false" outlineLevel="0" collapsed="false">
      <c r="A90" s="190" t="s">
        <v>603</v>
      </c>
      <c r="B90" s="128" t="s">
        <v>692</v>
      </c>
      <c r="C90" s="127" t="s">
        <v>510</v>
      </c>
      <c r="D90" s="191" t="n">
        <v>2.9</v>
      </c>
      <c r="E90" s="190" t="n">
        <f aca="false">IF(D90&lt;0,0, D90)</f>
        <v>2.9</v>
      </c>
      <c r="F90" s="192" t="n">
        <f aca="false">IF(D90&gt;1,$I$12/D90,12)</f>
        <v>4.13793103448276</v>
      </c>
      <c r="G90" s="193" t="s">
        <v>934</v>
      </c>
    </row>
    <row r="91" customFormat="false" ht="13.8" hidden="false" customHeight="false" outlineLevel="0" collapsed="false">
      <c r="A91" s="190" t="s">
        <v>603</v>
      </c>
      <c r="B91" s="128" t="s">
        <v>693</v>
      </c>
      <c r="C91" s="127" t="s">
        <v>522</v>
      </c>
      <c r="D91" s="191" t="n">
        <v>2.78</v>
      </c>
      <c r="E91" s="190" t="n">
        <f aca="false">IF(D91&lt;0,0, D91)</f>
        <v>2.78</v>
      </c>
      <c r="F91" s="192" t="n">
        <f aca="false">IF(D91&gt;1,$I$12/D91,12)</f>
        <v>4.31654676258993</v>
      </c>
      <c r="G91" s="193" t="s">
        <v>934</v>
      </c>
    </row>
    <row r="92" customFormat="false" ht="13.8" hidden="false" customHeight="false" outlineLevel="0" collapsed="false">
      <c r="A92" s="190" t="s">
        <v>603</v>
      </c>
      <c r="B92" s="128" t="s">
        <v>694</v>
      </c>
      <c r="C92" s="127" t="s">
        <v>534</v>
      </c>
      <c r="D92" s="191" t="n">
        <v>2.1</v>
      </c>
      <c r="E92" s="190" t="n">
        <f aca="false">IF(D92&lt;0,0, D92)</f>
        <v>2.1</v>
      </c>
      <c r="F92" s="192" t="n">
        <f aca="false">IF(D92&gt;1,$I$12/D92,12)</f>
        <v>5.71428571428571</v>
      </c>
      <c r="G92" s="193" t="s">
        <v>934</v>
      </c>
    </row>
    <row r="93" customFormat="false" ht="13.8" hidden="false" customHeight="false" outlineLevel="0" collapsed="false">
      <c r="A93" s="190" t="s">
        <v>603</v>
      </c>
      <c r="B93" s="128" t="s">
        <v>695</v>
      </c>
      <c r="C93" s="127" t="s">
        <v>545</v>
      </c>
      <c r="D93" s="191" t="n">
        <v>1.71</v>
      </c>
      <c r="E93" s="190" t="n">
        <f aca="false">IF(D93&lt;0,0, D93)</f>
        <v>1.71</v>
      </c>
      <c r="F93" s="192" t="n">
        <f aca="false">IF(D93&gt;1,$I$12/D93,12)</f>
        <v>7.01754385964912</v>
      </c>
      <c r="G93" s="193" t="s">
        <v>934</v>
      </c>
    </row>
    <row r="94" customFormat="false" ht="13.8" hidden="false" customHeight="false" outlineLevel="0" collapsed="false">
      <c r="A94" s="190" t="s">
        <v>603</v>
      </c>
      <c r="B94" s="128" t="s">
        <v>696</v>
      </c>
      <c r="C94" s="127" t="s">
        <v>557</v>
      </c>
      <c r="D94" s="191" t="n">
        <v>0.87</v>
      </c>
      <c r="E94" s="190" t="n">
        <f aca="false">IF(D94&lt;0,0, D94)</f>
        <v>0.87</v>
      </c>
      <c r="F94" s="192" t="n">
        <f aca="false">IF(D94&gt;1,$I$12/D94,12)</f>
        <v>12</v>
      </c>
      <c r="G94" s="193" t="s">
        <v>934</v>
      </c>
    </row>
    <row r="95" customFormat="false" ht="13.8" hidden="false" customHeight="false" outlineLevel="0" collapsed="false">
      <c r="A95" s="190" t="s">
        <v>603</v>
      </c>
      <c r="B95" s="128" t="s">
        <v>697</v>
      </c>
      <c r="C95" s="127" t="s">
        <v>569</v>
      </c>
      <c r="D95" s="191" t="n">
        <v>1.82</v>
      </c>
      <c r="E95" s="190" t="n">
        <f aca="false">IF(D95&lt;0,0, D95)</f>
        <v>1.82</v>
      </c>
      <c r="F95" s="192" t="n">
        <f aca="false">IF(D95&gt;1,$I$12/D95,12)</f>
        <v>6.59340659340659</v>
      </c>
      <c r="G95" s="193" t="s">
        <v>934</v>
      </c>
    </row>
    <row r="96" customFormat="false" ht="13.8" hidden="false" customHeight="false" outlineLevel="0" collapsed="false">
      <c r="A96" s="190" t="s">
        <v>603</v>
      </c>
      <c r="B96" s="128" t="s">
        <v>698</v>
      </c>
      <c r="C96" s="127" t="s">
        <v>581</v>
      </c>
      <c r="D96" s="191" t="n">
        <v>2.02</v>
      </c>
      <c r="E96" s="190" t="n">
        <f aca="false">IF(D96&lt;0,0, D96)</f>
        <v>2.02</v>
      </c>
      <c r="F96" s="192" t="n">
        <f aca="false">IF(D96&gt;1,$I$12/D96,12)</f>
        <v>5.94059405940594</v>
      </c>
      <c r="G96" s="193" t="s">
        <v>934</v>
      </c>
    </row>
    <row r="97" customFormat="false" ht="13.8" hidden="false" customHeight="false" outlineLevel="0" collapsed="false">
      <c r="A97" s="190" t="s">
        <v>603</v>
      </c>
      <c r="B97" s="128" t="s">
        <v>699</v>
      </c>
      <c r="C97" s="127" t="s">
        <v>593</v>
      </c>
      <c r="D97" s="191" t="n">
        <v>0</v>
      </c>
      <c r="E97" s="190" t="n">
        <f aca="false">IF(D97&lt;0,0, D97)</f>
        <v>0</v>
      </c>
      <c r="F97" s="192" t="n">
        <f aca="false">IF(D97&gt;1,$I$12/D97,12)</f>
        <v>12</v>
      </c>
      <c r="G97" s="193" t="s">
        <v>934</v>
      </c>
    </row>
    <row r="98" customFormat="false" ht="13.8" hidden="false" customHeight="false" outlineLevel="0" collapsed="false">
      <c r="A98" s="190" t="s">
        <v>700</v>
      </c>
      <c r="B98" s="128" t="s">
        <v>701</v>
      </c>
      <c r="C98" s="127" t="s">
        <v>403</v>
      </c>
      <c r="D98" s="222" t="n">
        <v>2.98</v>
      </c>
      <c r="E98" s="190" t="n">
        <f aca="false">IF(D98&lt;0,0, D98)</f>
        <v>2.98</v>
      </c>
      <c r="F98" s="192" t="n">
        <f aca="false">IF(D98&gt;1,$I$12/D98,12)</f>
        <v>4.02684563758389</v>
      </c>
      <c r="G98" s="193" t="s">
        <v>934</v>
      </c>
    </row>
    <row r="99" customFormat="false" ht="13.8" hidden="false" customHeight="false" outlineLevel="0" collapsed="false">
      <c r="A99" s="190" t="s">
        <v>700</v>
      </c>
      <c r="B99" s="128" t="s">
        <v>702</v>
      </c>
      <c r="C99" s="127" t="s">
        <v>415</v>
      </c>
      <c r="D99" s="191" t="n">
        <v>4.62</v>
      </c>
      <c r="E99" s="190" t="n">
        <f aca="false">IF(D99&lt;0,0, D99)</f>
        <v>4.62</v>
      </c>
      <c r="F99" s="192" t="n">
        <f aca="false">IF(D99&gt;1,$I$12/D99,12)</f>
        <v>2.5974025974026</v>
      </c>
      <c r="G99" s="193" t="s">
        <v>934</v>
      </c>
    </row>
    <row r="100" customFormat="false" ht="13.8" hidden="false" customHeight="false" outlineLevel="0" collapsed="false">
      <c r="A100" s="190" t="s">
        <v>700</v>
      </c>
      <c r="B100" s="128" t="s">
        <v>703</v>
      </c>
      <c r="C100" s="127" t="s">
        <v>427</v>
      </c>
      <c r="D100" s="191" t="n">
        <v>3.48</v>
      </c>
      <c r="E100" s="190" t="n">
        <f aca="false">IF(D100&lt;0,0, D100)</f>
        <v>3.48</v>
      </c>
      <c r="F100" s="192" t="n">
        <f aca="false">IF(D100&gt;1,$I$12/D100,12)</f>
        <v>3.44827586206897</v>
      </c>
      <c r="G100" s="193" t="s">
        <v>934</v>
      </c>
    </row>
    <row r="101" customFormat="false" ht="13.8" hidden="false" customHeight="false" outlineLevel="0" collapsed="false">
      <c r="A101" s="190" t="s">
        <v>700</v>
      </c>
      <c r="B101" s="128" t="s">
        <v>704</v>
      </c>
      <c r="C101" s="127" t="s">
        <v>438</v>
      </c>
      <c r="D101" s="191" t="n">
        <v>5.08</v>
      </c>
      <c r="E101" s="190" t="n">
        <f aca="false">IF(D101&lt;0,0, D101)</f>
        <v>5.08</v>
      </c>
      <c r="F101" s="192" t="n">
        <f aca="false">IF(D101&gt;1,$I$12/D101,12)</f>
        <v>2.36220472440945</v>
      </c>
      <c r="G101" s="193" t="s">
        <v>934</v>
      </c>
    </row>
    <row r="102" customFormat="false" ht="13.8" hidden="false" customHeight="false" outlineLevel="0" collapsed="false">
      <c r="A102" s="190" t="s">
        <v>700</v>
      </c>
      <c r="B102" s="128" t="s">
        <v>705</v>
      </c>
      <c r="C102" s="127" t="s">
        <v>450</v>
      </c>
      <c r="D102" s="191" t="n">
        <v>3.78</v>
      </c>
      <c r="E102" s="190" t="n">
        <f aca="false">IF(D102&lt;0,0, D102)</f>
        <v>3.78</v>
      </c>
      <c r="F102" s="192" t="n">
        <f aca="false">IF(D102&gt;1,$I$12/D102,12)</f>
        <v>3.17460317460318</v>
      </c>
      <c r="G102" s="193" t="s">
        <v>934</v>
      </c>
    </row>
    <row r="103" customFormat="false" ht="13.8" hidden="false" customHeight="false" outlineLevel="0" collapsed="false">
      <c r="A103" s="190" t="s">
        <v>700</v>
      </c>
      <c r="B103" s="128" t="s">
        <v>706</v>
      </c>
      <c r="C103" s="127" t="s">
        <v>462</v>
      </c>
      <c r="D103" s="191" t="n">
        <v>3.08</v>
      </c>
      <c r="E103" s="190" t="n">
        <f aca="false">IF(D103&lt;0,0, D103)</f>
        <v>3.08</v>
      </c>
      <c r="F103" s="192" t="n">
        <f aca="false">IF(D103&gt;1,$I$12/D103,12)</f>
        <v>3.8961038961039</v>
      </c>
      <c r="G103" s="193" t="s">
        <v>934</v>
      </c>
    </row>
    <row r="104" customFormat="false" ht="13.8" hidden="false" customHeight="false" outlineLevel="0" collapsed="false">
      <c r="A104" s="190" t="s">
        <v>700</v>
      </c>
      <c r="B104" s="128" t="s">
        <v>707</v>
      </c>
      <c r="C104" s="127" t="s">
        <v>474</v>
      </c>
      <c r="D104" s="191" t="n">
        <v>2.86</v>
      </c>
      <c r="E104" s="190" t="n">
        <f aca="false">IF(D104&lt;0,0, D104)</f>
        <v>2.86</v>
      </c>
      <c r="F104" s="192" t="n">
        <f aca="false">IF(D104&gt;1,$I$12/D104,12)</f>
        <v>4.1958041958042</v>
      </c>
      <c r="G104" s="193" t="s">
        <v>934</v>
      </c>
    </row>
    <row r="105" customFormat="false" ht="13.8" hidden="false" customHeight="false" outlineLevel="0" collapsed="false">
      <c r="A105" s="190" t="s">
        <v>700</v>
      </c>
      <c r="B105" s="128" t="s">
        <v>708</v>
      </c>
      <c r="C105" s="127" t="s">
        <v>486</v>
      </c>
      <c r="D105" s="191" t="n">
        <v>3.68</v>
      </c>
      <c r="E105" s="190" t="n">
        <f aca="false">IF(D105&lt;0,0, D105)</f>
        <v>3.68</v>
      </c>
      <c r="F105" s="192" t="n">
        <f aca="false">IF(D105&gt;1,$I$12/D105,12)</f>
        <v>3.26086956521739</v>
      </c>
      <c r="G105" s="193" t="s">
        <v>934</v>
      </c>
    </row>
    <row r="106" customFormat="false" ht="13.8" hidden="false" customHeight="false" outlineLevel="0" collapsed="false">
      <c r="A106" s="190" t="s">
        <v>700</v>
      </c>
      <c r="B106" s="128" t="s">
        <v>709</v>
      </c>
      <c r="C106" s="127" t="s">
        <v>404</v>
      </c>
      <c r="D106" s="191" t="n">
        <v>3.2</v>
      </c>
      <c r="E106" s="190" t="n">
        <f aca="false">IF(D106&lt;0,0, D106)</f>
        <v>3.2</v>
      </c>
      <c r="F106" s="192" t="n">
        <f aca="false">IF(D106&gt;1,$I$12/D106,12)</f>
        <v>3.75</v>
      </c>
      <c r="G106" s="193" t="s">
        <v>934</v>
      </c>
    </row>
    <row r="107" customFormat="false" ht="13.8" hidden="false" customHeight="false" outlineLevel="0" collapsed="false">
      <c r="A107" s="190" t="s">
        <v>700</v>
      </c>
      <c r="B107" s="128" t="s">
        <v>710</v>
      </c>
      <c r="C107" s="127" t="s">
        <v>416</v>
      </c>
      <c r="D107" s="191" t="n">
        <v>3.9</v>
      </c>
      <c r="E107" s="190" t="n">
        <f aca="false">IF(D107&lt;0,0, D107)</f>
        <v>3.9</v>
      </c>
      <c r="F107" s="192" t="n">
        <f aca="false">IF(D107&gt;1,$I$12/D107,12)</f>
        <v>3.07692307692308</v>
      </c>
      <c r="G107" s="193" t="s">
        <v>934</v>
      </c>
    </row>
    <row r="108" customFormat="false" ht="13.8" hidden="false" customHeight="false" outlineLevel="0" collapsed="false">
      <c r="A108" s="190" t="s">
        <v>700</v>
      </c>
      <c r="B108" s="128" t="s">
        <v>711</v>
      </c>
      <c r="C108" s="127" t="s">
        <v>428</v>
      </c>
      <c r="D108" s="191" t="n">
        <v>2.6</v>
      </c>
      <c r="E108" s="190" t="n">
        <f aca="false">IF(D108&lt;0,0, D108)</f>
        <v>2.6</v>
      </c>
      <c r="F108" s="192" t="n">
        <f aca="false">IF(D108&gt;1,$I$12/D108,12)</f>
        <v>4.61538461538462</v>
      </c>
      <c r="G108" s="193" t="s">
        <v>934</v>
      </c>
    </row>
    <row r="109" customFormat="false" ht="13.8" hidden="false" customHeight="false" outlineLevel="0" collapsed="false">
      <c r="A109" s="190" t="s">
        <v>700</v>
      </c>
      <c r="B109" s="128" t="s">
        <v>712</v>
      </c>
      <c r="C109" s="127" t="s">
        <v>439</v>
      </c>
      <c r="D109" s="191" t="n">
        <v>2.16</v>
      </c>
      <c r="E109" s="190" t="n">
        <f aca="false">IF(D109&lt;0,0, D109)</f>
        <v>2.16</v>
      </c>
      <c r="F109" s="192" t="n">
        <f aca="false">IF(D109&gt;1,$I$12/D109,12)</f>
        <v>5.55555555555556</v>
      </c>
      <c r="G109" s="193" t="s">
        <v>934</v>
      </c>
    </row>
    <row r="110" customFormat="false" ht="13.8" hidden="false" customHeight="false" outlineLevel="0" collapsed="false">
      <c r="A110" s="190" t="s">
        <v>700</v>
      </c>
      <c r="B110" s="128" t="s">
        <v>713</v>
      </c>
      <c r="C110" s="127" t="s">
        <v>451</v>
      </c>
      <c r="D110" s="191" t="n">
        <v>3.46</v>
      </c>
      <c r="E110" s="190" t="n">
        <f aca="false">IF(D110&lt;0,0, D110)</f>
        <v>3.46</v>
      </c>
      <c r="F110" s="192" t="n">
        <f aca="false">IF(D110&gt;1,$I$12/D110,12)</f>
        <v>3.46820809248555</v>
      </c>
      <c r="G110" s="193" t="s">
        <v>934</v>
      </c>
    </row>
    <row r="111" customFormat="false" ht="13.8" hidden="false" customHeight="false" outlineLevel="0" collapsed="false">
      <c r="A111" s="190" t="s">
        <v>700</v>
      </c>
      <c r="B111" s="128" t="s">
        <v>714</v>
      </c>
      <c r="C111" s="127" t="s">
        <v>463</v>
      </c>
      <c r="D111" s="191" t="n">
        <v>5.8</v>
      </c>
      <c r="E111" s="190" t="n">
        <f aca="false">IF(D111&lt;0,0, D111)</f>
        <v>5.8</v>
      </c>
      <c r="F111" s="192" t="n">
        <f aca="false">IF(D111&gt;1,$I$12/D111,12)</f>
        <v>2.06896551724138</v>
      </c>
      <c r="G111" s="193" t="s">
        <v>934</v>
      </c>
    </row>
    <row r="112" customFormat="false" ht="13.8" hidden="false" customHeight="false" outlineLevel="0" collapsed="false">
      <c r="A112" s="190" t="s">
        <v>700</v>
      </c>
      <c r="B112" s="128" t="s">
        <v>715</v>
      </c>
      <c r="C112" s="127" t="s">
        <v>475</v>
      </c>
      <c r="D112" s="191" t="n">
        <v>2.82</v>
      </c>
      <c r="E112" s="190" t="n">
        <f aca="false">IF(D112&lt;0,0, D112)</f>
        <v>2.82</v>
      </c>
      <c r="F112" s="192" t="n">
        <f aca="false">IF(D112&gt;1,$I$12/D112,12)</f>
        <v>4.25531914893617</v>
      </c>
      <c r="G112" s="193" t="s">
        <v>934</v>
      </c>
    </row>
    <row r="113" customFormat="false" ht="13.8" hidden="false" customHeight="false" outlineLevel="0" collapsed="false">
      <c r="A113" s="190" t="s">
        <v>700</v>
      </c>
      <c r="B113" s="128" t="s">
        <v>716</v>
      </c>
      <c r="C113" s="127" t="s">
        <v>487</v>
      </c>
      <c r="D113" s="191" t="n">
        <v>2.58</v>
      </c>
      <c r="E113" s="190" t="n">
        <f aca="false">IF(D113&lt;0,0, D113)</f>
        <v>2.58</v>
      </c>
      <c r="F113" s="192" t="n">
        <f aca="false">IF(D113&gt;1,$I$12/D113,12)</f>
        <v>4.65116279069768</v>
      </c>
      <c r="G113" s="193" t="s">
        <v>934</v>
      </c>
    </row>
    <row r="114" customFormat="false" ht="13.8" hidden="false" customHeight="false" outlineLevel="0" collapsed="false">
      <c r="A114" s="190" t="s">
        <v>700</v>
      </c>
      <c r="B114" s="128" t="s">
        <v>717</v>
      </c>
      <c r="C114" s="127" t="s">
        <v>405</v>
      </c>
      <c r="D114" s="191" t="n">
        <v>3.28</v>
      </c>
      <c r="E114" s="190" t="n">
        <f aca="false">IF(D114&lt;0,0, D114)</f>
        <v>3.28</v>
      </c>
      <c r="F114" s="192" t="n">
        <f aca="false">IF(D114&gt;1,$I$12/D114,12)</f>
        <v>3.65853658536585</v>
      </c>
      <c r="G114" s="193" t="s">
        <v>934</v>
      </c>
    </row>
    <row r="115" customFormat="false" ht="13.8" hidden="false" customHeight="false" outlineLevel="0" collapsed="false">
      <c r="A115" s="190" t="s">
        <v>700</v>
      </c>
      <c r="B115" s="128" t="s">
        <v>718</v>
      </c>
      <c r="C115" s="127" t="s">
        <v>417</v>
      </c>
      <c r="D115" s="191" t="n">
        <v>3.5</v>
      </c>
      <c r="E115" s="190" t="n">
        <f aca="false">IF(D115&lt;0,0, D115)</f>
        <v>3.5</v>
      </c>
      <c r="F115" s="192" t="n">
        <f aca="false">IF(D115&gt;1,$I$12/D115,12)</f>
        <v>3.42857142857143</v>
      </c>
      <c r="G115" s="193" t="s">
        <v>934</v>
      </c>
    </row>
    <row r="116" customFormat="false" ht="13.8" hidden="false" customHeight="false" outlineLevel="0" collapsed="false">
      <c r="A116" s="190" t="s">
        <v>700</v>
      </c>
      <c r="B116" s="128" t="s">
        <v>719</v>
      </c>
      <c r="C116" s="127" t="s">
        <v>429</v>
      </c>
      <c r="D116" s="191" t="n">
        <v>2.26</v>
      </c>
      <c r="E116" s="190" t="n">
        <f aca="false">IF(D116&lt;0,0, D116)</f>
        <v>2.26</v>
      </c>
      <c r="F116" s="192" t="n">
        <f aca="false">IF(D116&gt;1,$I$12/D116,12)</f>
        <v>5.30973451327434</v>
      </c>
      <c r="G116" s="193" t="s">
        <v>934</v>
      </c>
    </row>
    <row r="117" customFormat="false" ht="13.8" hidden="false" customHeight="false" outlineLevel="0" collapsed="false">
      <c r="A117" s="190" t="s">
        <v>700</v>
      </c>
      <c r="B117" s="128" t="s">
        <v>720</v>
      </c>
      <c r="C117" s="127" t="s">
        <v>440</v>
      </c>
      <c r="D117" s="191" t="n">
        <v>4.08</v>
      </c>
      <c r="E117" s="190" t="n">
        <f aca="false">IF(D117&lt;0,0, D117)</f>
        <v>4.08</v>
      </c>
      <c r="F117" s="192" t="n">
        <f aca="false">IF(D117&gt;1,$I$12/D117,12)</f>
        <v>2.94117647058824</v>
      </c>
      <c r="G117" s="193" t="s">
        <v>934</v>
      </c>
    </row>
    <row r="118" customFormat="false" ht="13.8" hidden="false" customHeight="false" outlineLevel="0" collapsed="false">
      <c r="A118" s="190" t="s">
        <v>700</v>
      </c>
      <c r="B118" s="128" t="s">
        <v>721</v>
      </c>
      <c r="C118" s="127" t="s">
        <v>452</v>
      </c>
      <c r="D118" s="191" t="n">
        <v>1.69</v>
      </c>
      <c r="E118" s="190" t="n">
        <f aca="false">IF(D118&lt;0,0, D118)</f>
        <v>1.69</v>
      </c>
      <c r="F118" s="192" t="n">
        <f aca="false">IF(D118&gt;1,$I$12/D118,12)</f>
        <v>7.10059171597633</v>
      </c>
      <c r="G118" s="193" t="s">
        <v>934</v>
      </c>
    </row>
    <row r="119" customFormat="false" ht="13.8" hidden="false" customHeight="false" outlineLevel="0" collapsed="false">
      <c r="A119" s="190" t="s">
        <v>700</v>
      </c>
      <c r="B119" s="128" t="s">
        <v>722</v>
      </c>
      <c r="C119" s="127" t="s">
        <v>464</v>
      </c>
      <c r="D119" s="191" t="n">
        <v>2.88</v>
      </c>
      <c r="E119" s="190" t="n">
        <f aca="false">IF(D119&lt;0,0, D119)</f>
        <v>2.88</v>
      </c>
      <c r="F119" s="192" t="n">
        <f aca="false">IF(D119&gt;1,$I$12/D119,12)</f>
        <v>4.16666666666667</v>
      </c>
      <c r="G119" s="193" t="s">
        <v>934</v>
      </c>
    </row>
    <row r="120" customFormat="false" ht="13.8" hidden="false" customHeight="false" outlineLevel="0" collapsed="false">
      <c r="A120" s="190" t="s">
        <v>700</v>
      </c>
      <c r="B120" s="128" t="s">
        <v>723</v>
      </c>
      <c r="C120" s="127" t="s">
        <v>476</v>
      </c>
      <c r="D120" s="191" t="n">
        <v>3.18</v>
      </c>
      <c r="E120" s="190" t="n">
        <f aca="false">IF(D120&lt;0,0, D120)</f>
        <v>3.18</v>
      </c>
      <c r="F120" s="192" t="n">
        <f aca="false">IF(D120&gt;1,$I$12/D120,12)</f>
        <v>3.77358490566038</v>
      </c>
      <c r="G120" s="193" t="s">
        <v>934</v>
      </c>
    </row>
    <row r="121" customFormat="false" ht="13.8" hidden="false" customHeight="false" outlineLevel="0" collapsed="false">
      <c r="A121" s="190" t="s">
        <v>700</v>
      </c>
      <c r="B121" s="128" t="s">
        <v>724</v>
      </c>
      <c r="C121" s="127" t="s">
        <v>488</v>
      </c>
      <c r="D121" s="191" t="n">
        <v>2.88</v>
      </c>
      <c r="E121" s="190" t="n">
        <f aca="false">IF(D121&lt;0,0, D121)</f>
        <v>2.88</v>
      </c>
      <c r="F121" s="192" t="n">
        <f aca="false">IF(D121&gt;1,$I$12/D121,12)</f>
        <v>4.16666666666667</v>
      </c>
      <c r="G121" s="193" t="s">
        <v>934</v>
      </c>
    </row>
    <row r="122" customFormat="false" ht="13.8" hidden="false" customHeight="false" outlineLevel="0" collapsed="false">
      <c r="A122" s="190" t="s">
        <v>700</v>
      </c>
      <c r="B122" s="128" t="s">
        <v>725</v>
      </c>
      <c r="C122" s="127" t="s">
        <v>406</v>
      </c>
      <c r="D122" s="191" t="n">
        <v>3.24</v>
      </c>
      <c r="E122" s="190" t="n">
        <f aca="false">IF(D122&lt;0,0, D122)</f>
        <v>3.24</v>
      </c>
      <c r="F122" s="192" t="n">
        <f aca="false">IF(D122&gt;1,$I$12/D122,12)</f>
        <v>3.7037037037037</v>
      </c>
      <c r="G122" s="193" t="s">
        <v>934</v>
      </c>
    </row>
    <row r="123" customFormat="false" ht="13.8" hidden="false" customHeight="false" outlineLevel="0" collapsed="false">
      <c r="A123" s="190" t="s">
        <v>700</v>
      </c>
      <c r="B123" s="128" t="s">
        <v>726</v>
      </c>
      <c r="C123" s="127" t="s">
        <v>418</v>
      </c>
      <c r="D123" s="191" t="n">
        <v>2.12</v>
      </c>
      <c r="E123" s="190" t="n">
        <f aca="false">IF(D123&lt;0,0, D123)</f>
        <v>2.12</v>
      </c>
      <c r="F123" s="192" t="n">
        <f aca="false">IF(D123&gt;1,$I$12/D123,12)</f>
        <v>5.66037735849057</v>
      </c>
      <c r="G123" s="193" t="s">
        <v>934</v>
      </c>
    </row>
    <row r="124" customFormat="false" ht="13.8" hidden="false" customHeight="false" outlineLevel="0" collapsed="false">
      <c r="A124" s="190" t="s">
        <v>700</v>
      </c>
      <c r="B124" s="128" t="s">
        <v>727</v>
      </c>
      <c r="C124" s="127" t="s">
        <v>430</v>
      </c>
      <c r="D124" s="191" t="n">
        <v>2.68</v>
      </c>
      <c r="E124" s="190" t="n">
        <f aca="false">IF(D124&lt;0,0, D124)</f>
        <v>2.68</v>
      </c>
      <c r="F124" s="192" t="n">
        <f aca="false">IF(D124&gt;1,$I$12/D124,12)</f>
        <v>4.47761194029851</v>
      </c>
      <c r="G124" s="193" t="s">
        <v>934</v>
      </c>
    </row>
    <row r="125" customFormat="false" ht="13.8" hidden="false" customHeight="false" outlineLevel="0" collapsed="false">
      <c r="A125" s="190" t="s">
        <v>700</v>
      </c>
      <c r="B125" s="128" t="s">
        <v>728</v>
      </c>
      <c r="C125" s="127" t="s">
        <v>441</v>
      </c>
      <c r="D125" s="191" t="n">
        <v>4.54</v>
      </c>
      <c r="E125" s="190" t="n">
        <f aca="false">IF(D125&lt;0,0, D125)</f>
        <v>4.54</v>
      </c>
      <c r="F125" s="192" t="n">
        <f aca="false">IF(D125&gt;1,$I$12/D125,12)</f>
        <v>2.6431718061674</v>
      </c>
      <c r="G125" s="193" t="s">
        <v>934</v>
      </c>
    </row>
    <row r="126" customFormat="false" ht="13.8" hidden="false" customHeight="false" outlineLevel="0" collapsed="false">
      <c r="A126" s="190" t="s">
        <v>700</v>
      </c>
      <c r="B126" s="128" t="s">
        <v>729</v>
      </c>
      <c r="C126" s="127" t="s">
        <v>453</v>
      </c>
      <c r="D126" s="191" t="n">
        <v>1.77</v>
      </c>
      <c r="E126" s="190" t="n">
        <f aca="false">IF(D126&lt;0,0, D126)</f>
        <v>1.77</v>
      </c>
      <c r="F126" s="192" t="n">
        <f aca="false">IF(D126&gt;1,$I$12/D126,12)</f>
        <v>6.77966101694915</v>
      </c>
      <c r="G126" s="193" t="s">
        <v>934</v>
      </c>
    </row>
    <row r="127" customFormat="false" ht="13.8" hidden="false" customHeight="false" outlineLevel="0" collapsed="false">
      <c r="A127" s="190" t="s">
        <v>700</v>
      </c>
      <c r="B127" s="128" t="s">
        <v>730</v>
      </c>
      <c r="C127" s="127" t="s">
        <v>465</v>
      </c>
      <c r="D127" s="191" t="n">
        <v>1.63</v>
      </c>
      <c r="E127" s="190" t="n">
        <f aca="false">IF(D127&lt;0,0, D127)</f>
        <v>1.63</v>
      </c>
      <c r="F127" s="192" t="n">
        <f aca="false">IF(D127&gt;1,$I$12/D127,12)</f>
        <v>7.36196319018405</v>
      </c>
      <c r="G127" s="193" t="s">
        <v>934</v>
      </c>
    </row>
    <row r="128" customFormat="false" ht="13.8" hidden="false" customHeight="false" outlineLevel="0" collapsed="false">
      <c r="A128" s="190" t="s">
        <v>700</v>
      </c>
      <c r="B128" s="128" t="s">
        <v>731</v>
      </c>
      <c r="C128" s="127" t="s">
        <v>477</v>
      </c>
      <c r="D128" s="191" t="n">
        <v>2.52</v>
      </c>
      <c r="E128" s="190" t="n">
        <f aca="false">IF(D128&lt;0,0, D128)</f>
        <v>2.52</v>
      </c>
      <c r="F128" s="192" t="n">
        <f aca="false">IF(D128&gt;1,$I$12/D128,12)</f>
        <v>4.76190476190476</v>
      </c>
      <c r="G128" s="193" t="s">
        <v>934</v>
      </c>
    </row>
    <row r="129" customFormat="false" ht="13.8" hidden="false" customHeight="false" outlineLevel="0" collapsed="false">
      <c r="A129" s="190" t="s">
        <v>700</v>
      </c>
      <c r="B129" s="128" t="s">
        <v>732</v>
      </c>
      <c r="C129" s="127" t="s">
        <v>489</v>
      </c>
      <c r="D129" s="191" t="n">
        <v>3.14</v>
      </c>
      <c r="E129" s="190" t="n">
        <f aca="false">IF(D129&lt;0,0, D129)</f>
        <v>3.14</v>
      </c>
      <c r="F129" s="214" t="n">
        <v>3.86</v>
      </c>
      <c r="G129" s="193" t="s">
        <v>934</v>
      </c>
    </row>
    <row r="130" customFormat="false" ht="13.8" hidden="false" customHeight="false" outlineLevel="0" collapsed="false">
      <c r="A130" s="190" t="s">
        <v>700</v>
      </c>
      <c r="B130" s="128" t="s">
        <v>733</v>
      </c>
      <c r="C130" s="127" t="s">
        <v>407</v>
      </c>
      <c r="D130" s="191" t="n">
        <v>3.96</v>
      </c>
      <c r="E130" s="190" t="n">
        <f aca="false">IF(D130&lt;0,0, D130)</f>
        <v>3.96</v>
      </c>
      <c r="F130" s="192" t="n">
        <f aca="false">IF(D130&gt;1,$I$12/D130,12)</f>
        <v>3.03030303030303</v>
      </c>
      <c r="G130" s="193" t="s">
        <v>934</v>
      </c>
    </row>
    <row r="131" customFormat="false" ht="13.8" hidden="false" customHeight="false" outlineLevel="0" collapsed="false">
      <c r="A131" s="190" t="s">
        <v>700</v>
      </c>
      <c r="B131" s="128" t="s">
        <v>734</v>
      </c>
      <c r="C131" s="127" t="s">
        <v>419</v>
      </c>
      <c r="D131" s="191" t="n">
        <v>2.6</v>
      </c>
      <c r="E131" s="190" t="n">
        <f aca="false">IF(D131&lt;0,0, D131)</f>
        <v>2.6</v>
      </c>
      <c r="F131" s="192" t="n">
        <f aca="false">IF(D131&gt;1,$I$12/D131,12)</f>
        <v>4.61538461538462</v>
      </c>
      <c r="G131" s="193" t="s">
        <v>934</v>
      </c>
    </row>
    <row r="132" customFormat="false" ht="13.8" hidden="false" customHeight="false" outlineLevel="0" collapsed="false">
      <c r="A132" s="190" t="s">
        <v>700</v>
      </c>
      <c r="B132" s="128" t="s">
        <v>735</v>
      </c>
      <c r="C132" s="127" t="s">
        <v>431</v>
      </c>
      <c r="D132" s="191" t="n">
        <v>1.47</v>
      </c>
      <c r="E132" s="190" t="n">
        <f aca="false">IF(D132&lt;0,0, D132)</f>
        <v>1.47</v>
      </c>
      <c r="F132" s="192" t="n">
        <f aca="false">IF(D132&gt;1,$I$12/D132,12)</f>
        <v>8.16326530612245</v>
      </c>
      <c r="G132" s="193" t="s">
        <v>934</v>
      </c>
    </row>
    <row r="133" customFormat="false" ht="13.8" hidden="false" customHeight="false" outlineLevel="0" collapsed="false">
      <c r="A133" s="190" t="s">
        <v>700</v>
      </c>
      <c r="B133" s="128" t="s">
        <v>736</v>
      </c>
      <c r="C133" s="127" t="s">
        <v>442</v>
      </c>
      <c r="D133" s="191" t="n">
        <v>1.68</v>
      </c>
      <c r="E133" s="190" t="n">
        <f aca="false">IF(D133&lt;0,0, D133)</f>
        <v>1.68</v>
      </c>
      <c r="F133" s="192" t="n">
        <f aca="false">IF(D133&gt;1,$I$12/D133,12)</f>
        <v>7.14285714285714</v>
      </c>
      <c r="G133" s="193" t="s">
        <v>934</v>
      </c>
    </row>
    <row r="134" customFormat="false" ht="13.8" hidden="false" customHeight="false" outlineLevel="0" collapsed="false">
      <c r="A134" s="190" t="s">
        <v>700</v>
      </c>
      <c r="B134" s="128" t="s">
        <v>737</v>
      </c>
      <c r="C134" s="127" t="s">
        <v>454</v>
      </c>
      <c r="D134" s="191" t="n">
        <v>2.96</v>
      </c>
      <c r="E134" s="190" t="n">
        <f aca="false">IF(D134&lt;0,0, D134)</f>
        <v>2.96</v>
      </c>
      <c r="F134" s="192" t="n">
        <f aca="false">IF(D134&gt;1,$I$12/D134,12)</f>
        <v>4.05405405405405</v>
      </c>
      <c r="G134" s="193" t="s">
        <v>934</v>
      </c>
    </row>
    <row r="135" customFormat="false" ht="13.8" hidden="false" customHeight="false" outlineLevel="0" collapsed="false">
      <c r="A135" s="190" t="s">
        <v>700</v>
      </c>
      <c r="B135" s="128" t="s">
        <v>738</v>
      </c>
      <c r="C135" s="127" t="s">
        <v>466</v>
      </c>
      <c r="D135" s="191" t="n">
        <v>1.27</v>
      </c>
      <c r="E135" s="190" t="n">
        <f aca="false">IF(D135&lt;0,0, D135)</f>
        <v>1.27</v>
      </c>
      <c r="F135" s="192" t="n">
        <f aca="false">IF(D135&gt;1,$I$12/D135,12)</f>
        <v>9.44881889763779</v>
      </c>
      <c r="G135" s="193" t="s">
        <v>934</v>
      </c>
    </row>
    <row r="136" customFormat="false" ht="13.8" hidden="false" customHeight="false" outlineLevel="0" collapsed="false">
      <c r="A136" s="190" t="s">
        <v>700</v>
      </c>
      <c r="B136" s="128" t="s">
        <v>739</v>
      </c>
      <c r="C136" s="127" t="s">
        <v>478</v>
      </c>
      <c r="D136" s="191" t="n">
        <v>1.76</v>
      </c>
      <c r="E136" s="190" t="n">
        <f aca="false">IF(D136&lt;0,0, D136)</f>
        <v>1.76</v>
      </c>
      <c r="F136" s="192" t="n">
        <f aca="false">IF(D136&gt;1,$I$12/D136,12)</f>
        <v>6.81818181818182</v>
      </c>
      <c r="G136" s="193" t="s">
        <v>934</v>
      </c>
    </row>
    <row r="137" customFormat="false" ht="13.8" hidden="false" customHeight="false" outlineLevel="0" collapsed="false">
      <c r="A137" s="190" t="s">
        <v>700</v>
      </c>
      <c r="B137" s="128" t="s">
        <v>740</v>
      </c>
      <c r="C137" s="127" t="s">
        <v>490</v>
      </c>
      <c r="D137" s="191" t="n">
        <v>2.98</v>
      </c>
      <c r="E137" s="190" t="n">
        <f aca="false">IF(D137&lt;0,0, D137)</f>
        <v>2.98</v>
      </c>
      <c r="F137" s="192" t="n">
        <f aca="false">IF(D137&gt;1,$I$12/D137,12)</f>
        <v>4.02684563758389</v>
      </c>
      <c r="G137" s="193" t="s">
        <v>934</v>
      </c>
    </row>
    <row r="138" customFormat="false" ht="13.8" hidden="false" customHeight="false" outlineLevel="0" collapsed="false">
      <c r="A138" s="190" t="s">
        <v>700</v>
      </c>
      <c r="B138" s="128" t="s">
        <v>741</v>
      </c>
      <c r="C138" s="127" t="s">
        <v>408</v>
      </c>
      <c r="D138" s="191" t="n">
        <v>3.18</v>
      </c>
      <c r="E138" s="190" t="n">
        <f aca="false">IF(D138&lt;0,0, D138)</f>
        <v>3.18</v>
      </c>
      <c r="F138" s="192" t="n">
        <f aca="false">IF(D138&gt;1,$I$12/D138,12)</f>
        <v>3.77358490566038</v>
      </c>
      <c r="G138" s="193" t="s">
        <v>934</v>
      </c>
    </row>
    <row r="139" customFormat="false" ht="13.8" hidden="false" customHeight="false" outlineLevel="0" collapsed="false">
      <c r="A139" s="190" t="s">
        <v>700</v>
      </c>
      <c r="B139" s="128" t="s">
        <v>742</v>
      </c>
      <c r="C139" s="127" t="s">
        <v>420</v>
      </c>
      <c r="D139" s="191" t="n">
        <v>2.4</v>
      </c>
      <c r="E139" s="190" t="n">
        <f aca="false">IF(D139&lt;0,0, D139)</f>
        <v>2.4</v>
      </c>
      <c r="F139" s="192" t="n">
        <f aca="false">IF(D139&gt;1,$I$12/D139,12)</f>
        <v>5</v>
      </c>
      <c r="G139" s="193" t="s">
        <v>934</v>
      </c>
    </row>
    <row r="140" customFormat="false" ht="13.8" hidden="false" customHeight="false" outlineLevel="0" collapsed="false">
      <c r="A140" s="190" t="s">
        <v>700</v>
      </c>
      <c r="B140" s="128" t="s">
        <v>743</v>
      </c>
      <c r="C140" s="127" t="s">
        <v>432</v>
      </c>
      <c r="D140" s="191" t="n">
        <v>1.92</v>
      </c>
      <c r="E140" s="190" t="n">
        <f aca="false">IF(D140&lt;0,0, D140)</f>
        <v>1.92</v>
      </c>
      <c r="F140" s="192" t="n">
        <f aca="false">IF(D140&gt;1,$I$12/D140,12)</f>
        <v>6.25</v>
      </c>
      <c r="G140" s="193" t="s">
        <v>934</v>
      </c>
    </row>
    <row r="141" customFormat="false" ht="13.8" hidden="false" customHeight="false" outlineLevel="0" collapsed="false">
      <c r="A141" s="190" t="s">
        <v>700</v>
      </c>
      <c r="B141" s="128" t="s">
        <v>744</v>
      </c>
      <c r="C141" s="127" t="s">
        <v>443</v>
      </c>
      <c r="D141" s="191" t="n">
        <v>1.96</v>
      </c>
      <c r="E141" s="190" t="n">
        <f aca="false">IF(D141&lt;0,0, D141)</f>
        <v>1.96</v>
      </c>
      <c r="F141" s="192" t="n">
        <f aca="false">IF(D141&gt;1,$I$12/D141,12)</f>
        <v>6.12244897959184</v>
      </c>
      <c r="G141" s="193" t="s">
        <v>934</v>
      </c>
    </row>
    <row r="142" customFormat="false" ht="13.8" hidden="false" customHeight="false" outlineLevel="0" collapsed="false">
      <c r="A142" s="190" t="s">
        <v>700</v>
      </c>
      <c r="B142" s="128" t="s">
        <v>745</v>
      </c>
      <c r="C142" s="127" t="s">
        <v>455</v>
      </c>
      <c r="D142" s="191" t="n">
        <v>1.48</v>
      </c>
      <c r="E142" s="190" t="n">
        <f aca="false">IF(D142&lt;0,0, D142)</f>
        <v>1.48</v>
      </c>
      <c r="F142" s="192" t="n">
        <f aca="false">IF(D142&gt;1,$I$12/D142,12)</f>
        <v>8.10810810810811</v>
      </c>
      <c r="G142" s="193" t="s">
        <v>934</v>
      </c>
    </row>
    <row r="143" customFormat="false" ht="13.8" hidden="false" customHeight="false" outlineLevel="0" collapsed="false">
      <c r="A143" s="190" t="s">
        <v>700</v>
      </c>
      <c r="B143" s="128" t="s">
        <v>746</v>
      </c>
      <c r="C143" s="127" t="s">
        <v>467</v>
      </c>
      <c r="D143" s="191" t="n">
        <v>2.58</v>
      </c>
      <c r="E143" s="190" t="n">
        <f aca="false">IF(D143&lt;0,0, D143)</f>
        <v>2.58</v>
      </c>
      <c r="F143" s="192" t="n">
        <f aca="false">IF(D143&gt;1,$I$12/D143,12)</f>
        <v>4.65116279069768</v>
      </c>
      <c r="G143" s="193" t="s">
        <v>934</v>
      </c>
    </row>
    <row r="144" customFormat="false" ht="13.8" hidden="false" customHeight="false" outlineLevel="0" collapsed="false">
      <c r="A144" s="190" t="s">
        <v>700</v>
      </c>
      <c r="B144" s="128" t="s">
        <v>747</v>
      </c>
      <c r="C144" s="127" t="s">
        <v>479</v>
      </c>
      <c r="D144" s="191" t="n">
        <v>4.18</v>
      </c>
      <c r="E144" s="190" t="n">
        <f aca="false">IF(D144&lt;0,0, D144)</f>
        <v>4.18</v>
      </c>
      <c r="F144" s="192" t="n">
        <f aca="false">IF(D144&gt;1,$I$12/D144,12)</f>
        <v>2.87081339712919</v>
      </c>
      <c r="G144" s="193" t="s">
        <v>934</v>
      </c>
    </row>
    <row r="145" customFormat="false" ht="13.8" hidden="false" customHeight="false" outlineLevel="0" collapsed="false">
      <c r="A145" s="190" t="s">
        <v>700</v>
      </c>
      <c r="B145" s="128" t="s">
        <v>748</v>
      </c>
      <c r="C145" s="127" t="s">
        <v>491</v>
      </c>
      <c r="D145" s="191" t="n">
        <v>2.3</v>
      </c>
      <c r="E145" s="190" t="n">
        <f aca="false">IF(D145&lt;0,0, D145)</f>
        <v>2.3</v>
      </c>
      <c r="F145" s="192" t="n">
        <f aca="false">IF(D145&gt;1,$I$12/D145,12)</f>
        <v>5.21739130434783</v>
      </c>
      <c r="G145" s="193" t="s">
        <v>934</v>
      </c>
    </row>
    <row r="146" customFormat="false" ht="13.8" hidden="false" customHeight="false" outlineLevel="0" collapsed="false">
      <c r="A146" s="190" t="s">
        <v>700</v>
      </c>
      <c r="B146" s="128" t="s">
        <v>749</v>
      </c>
      <c r="C146" s="127" t="s">
        <v>409</v>
      </c>
      <c r="D146" s="191" t="n">
        <v>2.02</v>
      </c>
      <c r="E146" s="190" t="n">
        <f aca="false">IF(D146&lt;0,0, D146)</f>
        <v>2.02</v>
      </c>
      <c r="F146" s="192" t="n">
        <f aca="false">IF(D146&gt;1,$I$12/D146,12)</f>
        <v>5.94059405940594</v>
      </c>
      <c r="G146" s="193" t="s">
        <v>934</v>
      </c>
    </row>
    <row r="147" customFormat="false" ht="13.8" hidden="false" customHeight="false" outlineLevel="0" collapsed="false">
      <c r="A147" s="190" t="s">
        <v>700</v>
      </c>
      <c r="B147" s="128" t="s">
        <v>750</v>
      </c>
      <c r="C147" s="127" t="s">
        <v>421</v>
      </c>
      <c r="D147" s="191" t="n">
        <v>4.84</v>
      </c>
      <c r="E147" s="190" t="n">
        <f aca="false">IF(D147&lt;0,0, D147)</f>
        <v>4.84</v>
      </c>
      <c r="F147" s="192" t="n">
        <f aca="false">IF(D147&gt;1,$I$12/D147,12)</f>
        <v>2.47933884297521</v>
      </c>
      <c r="G147" s="193" t="s">
        <v>934</v>
      </c>
    </row>
    <row r="148" customFormat="false" ht="13.8" hidden="false" customHeight="false" outlineLevel="0" collapsed="false">
      <c r="A148" s="190" t="s">
        <v>700</v>
      </c>
      <c r="B148" s="128" t="s">
        <v>751</v>
      </c>
      <c r="C148" s="127" t="s">
        <v>433</v>
      </c>
      <c r="D148" s="191" t="n">
        <v>5.18</v>
      </c>
      <c r="E148" s="190" t="n">
        <f aca="false">IF(D148&lt;0,0, D148)</f>
        <v>5.18</v>
      </c>
      <c r="F148" s="192" t="n">
        <f aca="false">IF(D148&gt;1,$I$12/D148,12)</f>
        <v>2.31660231660232</v>
      </c>
      <c r="G148" s="193" t="s">
        <v>934</v>
      </c>
    </row>
    <row r="149" customFormat="false" ht="13.8" hidden="false" customHeight="false" outlineLevel="0" collapsed="false">
      <c r="A149" s="190" t="s">
        <v>700</v>
      </c>
      <c r="B149" s="128" t="s">
        <v>752</v>
      </c>
      <c r="C149" s="127" t="s">
        <v>444</v>
      </c>
      <c r="D149" s="191" t="n">
        <v>0.77</v>
      </c>
      <c r="E149" s="190" t="n">
        <f aca="false">IF(D149&lt;0,0, D149)</f>
        <v>0.77</v>
      </c>
      <c r="F149" s="192" t="n">
        <f aca="false">IF(D149&gt;1,$I$12/D149,12)</f>
        <v>12</v>
      </c>
      <c r="G149" s="193" t="s">
        <v>934</v>
      </c>
    </row>
    <row r="150" customFormat="false" ht="13.8" hidden="false" customHeight="false" outlineLevel="0" collapsed="false">
      <c r="A150" s="190" t="s">
        <v>700</v>
      </c>
      <c r="B150" s="128" t="s">
        <v>753</v>
      </c>
      <c r="C150" s="127" t="s">
        <v>456</v>
      </c>
      <c r="D150" s="191" t="n">
        <v>1.89</v>
      </c>
      <c r="E150" s="190" t="n">
        <f aca="false">IF(D150&lt;0,0, D150)</f>
        <v>1.89</v>
      </c>
      <c r="F150" s="192" t="n">
        <f aca="false">IF(D150&gt;1,$I$12/D150,12)</f>
        <v>6.34920634920635</v>
      </c>
      <c r="G150" s="193" t="s">
        <v>934</v>
      </c>
    </row>
    <row r="151" customFormat="false" ht="13.8" hidden="false" customHeight="false" outlineLevel="0" collapsed="false">
      <c r="A151" s="190" t="s">
        <v>700</v>
      </c>
      <c r="B151" s="128" t="s">
        <v>754</v>
      </c>
      <c r="C151" s="127" t="s">
        <v>468</v>
      </c>
      <c r="D151" s="191" t="n">
        <v>0.604</v>
      </c>
      <c r="E151" s="190" t="n">
        <f aca="false">IF(D151&lt;0,0, D151)</f>
        <v>0.604</v>
      </c>
      <c r="F151" s="192" t="n">
        <f aca="false">IF(D151&gt;1,$I$12/D151,12)</f>
        <v>12</v>
      </c>
      <c r="G151" s="193" t="s">
        <v>934</v>
      </c>
    </row>
    <row r="152" customFormat="false" ht="13.8" hidden="false" customHeight="false" outlineLevel="0" collapsed="false">
      <c r="A152" s="190" t="s">
        <v>700</v>
      </c>
      <c r="B152" s="128" t="s">
        <v>755</v>
      </c>
      <c r="C152" s="127" t="s">
        <v>480</v>
      </c>
      <c r="D152" s="191" t="n">
        <v>1.41</v>
      </c>
      <c r="E152" s="190" t="n">
        <f aca="false">IF(D152&lt;0,0, D152)</f>
        <v>1.41</v>
      </c>
      <c r="F152" s="192" t="n">
        <f aca="false">IF(D152&gt;1,$I$12/D152,12)</f>
        <v>8.51063829787234</v>
      </c>
      <c r="G152" s="193" t="s">
        <v>934</v>
      </c>
    </row>
    <row r="153" customFormat="false" ht="13.8" hidden="false" customHeight="false" outlineLevel="0" collapsed="false">
      <c r="A153" s="190" t="s">
        <v>700</v>
      </c>
      <c r="B153" s="128" t="s">
        <v>756</v>
      </c>
      <c r="C153" s="127" t="s">
        <v>492</v>
      </c>
      <c r="D153" s="191" t="n">
        <v>1.21</v>
      </c>
      <c r="E153" s="190" t="n">
        <f aca="false">IF(D153&lt;0,0, D153)</f>
        <v>1.21</v>
      </c>
      <c r="F153" s="192" t="n">
        <f aca="false">IF(D153&gt;1,$I$12/D153,12)</f>
        <v>9.91735537190083</v>
      </c>
      <c r="G153" s="193" t="s">
        <v>934</v>
      </c>
    </row>
    <row r="154" customFormat="false" ht="13.8" hidden="false" customHeight="false" outlineLevel="0" collapsed="false">
      <c r="A154" s="190" t="s">
        <v>700</v>
      </c>
      <c r="B154" s="128" t="s">
        <v>757</v>
      </c>
      <c r="C154" s="127" t="s">
        <v>410</v>
      </c>
      <c r="D154" s="191" t="n">
        <v>3.62</v>
      </c>
      <c r="E154" s="190" t="n">
        <f aca="false">IF(D154&lt;0,0, D154)</f>
        <v>3.62</v>
      </c>
      <c r="F154" s="192" t="n">
        <f aca="false">IF(D154&gt;1,$I$12/D154,12)</f>
        <v>3.31491712707182</v>
      </c>
      <c r="G154" s="193" t="s">
        <v>934</v>
      </c>
    </row>
    <row r="155" customFormat="false" ht="13.8" hidden="false" customHeight="false" outlineLevel="0" collapsed="false">
      <c r="A155" s="190" t="s">
        <v>700</v>
      </c>
      <c r="B155" s="128" t="s">
        <v>758</v>
      </c>
      <c r="C155" s="127" t="s">
        <v>422</v>
      </c>
      <c r="D155" s="191" t="n">
        <v>5.24</v>
      </c>
      <c r="E155" s="190" t="n">
        <f aca="false">IF(D155&lt;0,0, D155)</f>
        <v>5.24</v>
      </c>
      <c r="F155" s="192" t="n">
        <f aca="false">IF(D155&gt;1,$I$12/D155,12)</f>
        <v>2.29007633587786</v>
      </c>
      <c r="G155" s="193" t="s">
        <v>934</v>
      </c>
    </row>
    <row r="156" customFormat="false" ht="13.8" hidden="false" customHeight="false" outlineLevel="0" collapsed="false">
      <c r="A156" s="190" t="s">
        <v>700</v>
      </c>
      <c r="B156" s="128" t="s">
        <v>759</v>
      </c>
      <c r="C156" s="127" t="s">
        <v>434</v>
      </c>
      <c r="D156" s="191" t="n">
        <v>2.88</v>
      </c>
      <c r="E156" s="190" t="n">
        <f aca="false">IF(D156&lt;0,0, D156)</f>
        <v>2.88</v>
      </c>
      <c r="F156" s="192" t="n">
        <f aca="false">IF(D156&gt;1,$I$12/D156,12)</f>
        <v>4.16666666666667</v>
      </c>
      <c r="G156" s="193" t="s">
        <v>934</v>
      </c>
    </row>
    <row r="157" customFormat="false" ht="13.8" hidden="false" customHeight="false" outlineLevel="0" collapsed="false">
      <c r="A157" s="190" t="s">
        <v>700</v>
      </c>
      <c r="B157" s="128" t="s">
        <v>760</v>
      </c>
      <c r="C157" s="127" t="s">
        <v>445</v>
      </c>
      <c r="D157" s="191" t="n">
        <v>3.54</v>
      </c>
      <c r="E157" s="190" t="n">
        <f aca="false">IF(D157&lt;0,0, D157)</f>
        <v>3.54</v>
      </c>
      <c r="F157" s="192" t="n">
        <f aca="false">IF(D157&gt;1,$I$12/D157,12)</f>
        <v>3.38983050847458</v>
      </c>
      <c r="G157" s="193" t="s">
        <v>934</v>
      </c>
    </row>
    <row r="158" customFormat="false" ht="13.8" hidden="false" customHeight="false" outlineLevel="0" collapsed="false">
      <c r="A158" s="190" t="s">
        <v>700</v>
      </c>
      <c r="B158" s="128" t="s">
        <v>761</v>
      </c>
      <c r="C158" s="127" t="s">
        <v>457</v>
      </c>
      <c r="D158" s="191" t="n">
        <v>1.94</v>
      </c>
      <c r="E158" s="190" t="n">
        <f aca="false">IF(D158&lt;0,0, D158)</f>
        <v>1.94</v>
      </c>
      <c r="F158" s="192" t="n">
        <f aca="false">IF(D158&gt;1,$I$12/D158,12)</f>
        <v>6.18556701030928</v>
      </c>
      <c r="G158" s="193" t="s">
        <v>934</v>
      </c>
    </row>
    <row r="159" customFormat="false" ht="13.8" hidden="false" customHeight="false" outlineLevel="0" collapsed="false">
      <c r="A159" s="190" t="s">
        <v>700</v>
      </c>
      <c r="B159" s="128" t="s">
        <v>762</v>
      </c>
      <c r="C159" s="127" t="s">
        <v>469</v>
      </c>
      <c r="D159" s="191" t="n">
        <v>1.33</v>
      </c>
      <c r="E159" s="190" t="n">
        <f aca="false">IF(D159&lt;0,0, D159)</f>
        <v>1.33</v>
      </c>
      <c r="F159" s="192" t="n">
        <f aca="false">IF(D159&gt;1,$I$12/D159,12)</f>
        <v>9.02255639097744</v>
      </c>
      <c r="G159" s="193" t="s">
        <v>934</v>
      </c>
    </row>
    <row r="160" customFormat="false" ht="13.8" hidden="false" customHeight="false" outlineLevel="0" collapsed="false">
      <c r="A160" s="190" t="s">
        <v>700</v>
      </c>
      <c r="B160" s="128" t="s">
        <v>763</v>
      </c>
      <c r="C160" s="127" t="s">
        <v>481</v>
      </c>
      <c r="D160" s="191" t="n">
        <v>2.72</v>
      </c>
      <c r="E160" s="190" t="n">
        <f aca="false">IF(D160&lt;0,0, D160)</f>
        <v>2.72</v>
      </c>
      <c r="F160" s="192" t="n">
        <f aca="false">IF(D160&gt;1,$I$12/D160,12)</f>
        <v>4.41176470588235</v>
      </c>
      <c r="G160" s="193" t="s">
        <v>934</v>
      </c>
    </row>
    <row r="161" customFormat="false" ht="13.8" hidden="false" customHeight="false" outlineLevel="0" collapsed="false">
      <c r="A161" s="190" t="s">
        <v>700</v>
      </c>
      <c r="B161" s="128" t="s">
        <v>764</v>
      </c>
      <c r="C161" s="127" t="s">
        <v>493</v>
      </c>
      <c r="D161" s="191" t="n">
        <v>1.98</v>
      </c>
      <c r="E161" s="190" t="n">
        <f aca="false">IF(D161&lt;0,0, D161)</f>
        <v>1.98</v>
      </c>
      <c r="F161" s="192" t="n">
        <f aca="false">IF(D161&gt;1,$I$12/D161,12)</f>
        <v>6.06060606060606</v>
      </c>
      <c r="G161" s="193" t="s">
        <v>934</v>
      </c>
    </row>
    <row r="162" customFormat="false" ht="13.8" hidden="false" customHeight="false" outlineLevel="0" collapsed="false">
      <c r="A162" s="190" t="s">
        <v>700</v>
      </c>
      <c r="B162" s="128" t="s">
        <v>765</v>
      </c>
      <c r="C162" s="127" t="s">
        <v>411</v>
      </c>
      <c r="D162" s="191" t="n">
        <v>2.14</v>
      </c>
      <c r="E162" s="190" t="n">
        <f aca="false">IF(D162&lt;0,0, D162)</f>
        <v>2.14</v>
      </c>
      <c r="F162" s="192" t="n">
        <f aca="false">IF(D162&gt;1,$I$12/D162,12)</f>
        <v>5.60747663551402</v>
      </c>
      <c r="G162" s="193" t="s">
        <v>934</v>
      </c>
    </row>
    <row r="163" customFormat="false" ht="13.8" hidden="false" customHeight="false" outlineLevel="0" collapsed="false">
      <c r="A163" s="190" t="s">
        <v>700</v>
      </c>
      <c r="B163" s="128" t="s">
        <v>766</v>
      </c>
      <c r="C163" s="127" t="s">
        <v>423</v>
      </c>
      <c r="D163" s="191" t="n">
        <v>2.58</v>
      </c>
      <c r="E163" s="190" t="n">
        <f aca="false">IF(D163&lt;0,0, D163)</f>
        <v>2.58</v>
      </c>
      <c r="F163" s="192" t="n">
        <f aca="false">IF(D163&gt;1,$I$12/D163,12)</f>
        <v>4.65116279069768</v>
      </c>
      <c r="G163" s="193" t="s">
        <v>934</v>
      </c>
    </row>
    <row r="164" customFormat="false" ht="13.8" hidden="false" customHeight="false" outlineLevel="0" collapsed="false">
      <c r="A164" s="190" t="s">
        <v>700</v>
      </c>
      <c r="B164" s="128" t="s">
        <v>767</v>
      </c>
      <c r="C164" s="127" t="s">
        <v>435</v>
      </c>
      <c r="D164" s="191" t="n">
        <v>4.32</v>
      </c>
      <c r="E164" s="190" t="n">
        <f aca="false">IF(D164&lt;0,0, D164)</f>
        <v>4.32</v>
      </c>
      <c r="F164" s="192" t="n">
        <f aca="false">IF(D164&gt;1,$I$12/D164,12)</f>
        <v>2.77777777777778</v>
      </c>
      <c r="G164" s="193" t="s">
        <v>934</v>
      </c>
    </row>
    <row r="165" customFormat="false" ht="13.8" hidden="false" customHeight="false" outlineLevel="0" collapsed="false">
      <c r="A165" s="190" t="s">
        <v>700</v>
      </c>
      <c r="B165" s="128" t="s">
        <v>768</v>
      </c>
      <c r="C165" s="127" t="s">
        <v>446</v>
      </c>
      <c r="D165" s="191" t="n">
        <v>2.84</v>
      </c>
      <c r="E165" s="190" t="n">
        <f aca="false">IF(D165&lt;0,0, D165)</f>
        <v>2.84</v>
      </c>
      <c r="F165" s="192" t="n">
        <f aca="false">IF(D165&gt;1,$I$12/D165,12)</f>
        <v>4.22535211267606</v>
      </c>
      <c r="G165" s="193" t="s">
        <v>934</v>
      </c>
    </row>
    <row r="166" customFormat="false" ht="13.8" hidden="false" customHeight="false" outlineLevel="0" collapsed="false">
      <c r="A166" s="190" t="s">
        <v>700</v>
      </c>
      <c r="B166" s="128" t="s">
        <v>769</v>
      </c>
      <c r="C166" s="127" t="s">
        <v>458</v>
      </c>
      <c r="D166" s="191" t="n">
        <v>3.5</v>
      </c>
      <c r="E166" s="190" t="n">
        <f aca="false">IF(D166&lt;0,0, D166)</f>
        <v>3.5</v>
      </c>
      <c r="F166" s="192" t="n">
        <f aca="false">IF(D166&gt;1,$I$12/D166,12)</f>
        <v>3.42857142857143</v>
      </c>
      <c r="G166" s="193" t="s">
        <v>934</v>
      </c>
    </row>
    <row r="167" customFormat="false" ht="13.8" hidden="false" customHeight="false" outlineLevel="0" collapsed="false">
      <c r="A167" s="190" t="s">
        <v>700</v>
      </c>
      <c r="B167" s="128" t="s">
        <v>770</v>
      </c>
      <c r="C167" s="127" t="s">
        <v>470</v>
      </c>
      <c r="D167" s="191" t="n">
        <v>3</v>
      </c>
      <c r="E167" s="190" t="n">
        <f aca="false">IF(D167&lt;0,0, D167)</f>
        <v>3</v>
      </c>
      <c r="F167" s="192" t="n">
        <f aca="false">IF(D167&gt;1,$I$12/D167,12)</f>
        <v>4</v>
      </c>
      <c r="G167" s="193" t="s">
        <v>934</v>
      </c>
    </row>
    <row r="168" customFormat="false" ht="13.8" hidden="false" customHeight="false" outlineLevel="0" collapsed="false">
      <c r="A168" s="190" t="s">
        <v>700</v>
      </c>
      <c r="B168" s="128" t="s">
        <v>771</v>
      </c>
      <c r="C168" s="127" t="s">
        <v>482</v>
      </c>
      <c r="D168" s="191" t="n">
        <v>2.64</v>
      </c>
      <c r="E168" s="190" t="n">
        <f aca="false">IF(D168&lt;0,0, D168)</f>
        <v>2.64</v>
      </c>
      <c r="F168" s="192" t="n">
        <f aca="false">IF(D168&gt;1,$I$12/D168,12)</f>
        <v>4.54545454545455</v>
      </c>
      <c r="G168" s="193" t="s">
        <v>934</v>
      </c>
    </row>
    <row r="169" customFormat="false" ht="14.25" hidden="false" customHeight="true" outlineLevel="0" collapsed="false">
      <c r="A169" s="190" t="s">
        <v>700</v>
      </c>
      <c r="B169" s="128" t="s">
        <v>772</v>
      </c>
      <c r="C169" s="127" t="s">
        <v>494</v>
      </c>
      <c r="D169" s="191" t="n">
        <v>3.84</v>
      </c>
      <c r="E169" s="190" t="n">
        <f aca="false">IF(D169&lt;0,0, D169)</f>
        <v>3.84</v>
      </c>
      <c r="F169" s="192" t="n">
        <f aca="false">IF(D169&gt;1,$I$12/D169,12)</f>
        <v>3.125</v>
      </c>
      <c r="G169" s="193" t="s">
        <v>934</v>
      </c>
      <c r="H169" s="220"/>
    </row>
    <row r="170" customFormat="false" ht="14.25" hidden="false" customHeight="true" outlineLevel="0" collapsed="false">
      <c r="A170" s="190" t="s">
        <v>700</v>
      </c>
      <c r="B170" s="128" t="s">
        <v>773</v>
      </c>
      <c r="C170" s="127" t="s">
        <v>412</v>
      </c>
      <c r="D170" s="191" t="n">
        <v>4.04</v>
      </c>
      <c r="E170" s="190" t="n">
        <f aca="false">IF(D170&lt;0,0, D170)</f>
        <v>4.04</v>
      </c>
      <c r="F170" s="192" t="n">
        <f aca="false">IF(D170&gt;1,$I$12/D170,12)</f>
        <v>2.97029702970297</v>
      </c>
      <c r="G170" s="193" t="s">
        <v>934</v>
      </c>
      <c r="H170" s="220"/>
    </row>
    <row r="171" customFormat="false" ht="14.25" hidden="false" customHeight="true" outlineLevel="0" collapsed="false">
      <c r="A171" s="190" t="s">
        <v>700</v>
      </c>
      <c r="B171" s="128" t="s">
        <v>774</v>
      </c>
      <c r="C171" s="127" t="s">
        <v>424</v>
      </c>
      <c r="D171" s="191" t="n">
        <v>3.64</v>
      </c>
      <c r="E171" s="190" t="n">
        <f aca="false">IF(D171&lt;0,0, D171)</f>
        <v>3.64</v>
      </c>
      <c r="F171" s="192" t="n">
        <f aca="false">IF(D171&gt;1,$I$12/D171,12)</f>
        <v>3.2967032967033</v>
      </c>
      <c r="G171" s="193" t="s">
        <v>934</v>
      </c>
      <c r="H171" s="220"/>
    </row>
    <row r="172" customFormat="false" ht="14.25" hidden="false" customHeight="true" outlineLevel="0" collapsed="false">
      <c r="A172" s="190" t="s">
        <v>700</v>
      </c>
      <c r="B172" s="128" t="s">
        <v>775</v>
      </c>
      <c r="C172" s="127" t="s">
        <v>436</v>
      </c>
      <c r="D172" s="191" t="n">
        <v>2.6</v>
      </c>
      <c r="E172" s="190" t="n">
        <f aca="false">IF(D172&lt;0,0, D172)</f>
        <v>2.6</v>
      </c>
      <c r="F172" s="192" t="n">
        <f aca="false">IF(D172&gt;1,$I$12/D172,12)</f>
        <v>4.61538461538462</v>
      </c>
      <c r="G172" s="193" t="s">
        <v>934</v>
      </c>
      <c r="H172" s="220"/>
    </row>
    <row r="173" customFormat="false" ht="13.8" hidden="false" customHeight="false" outlineLevel="0" collapsed="false">
      <c r="A173" s="190" t="s">
        <v>700</v>
      </c>
      <c r="B173" s="128" t="s">
        <v>776</v>
      </c>
      <c r="C173" s="127" t="s">
        <v>447</v>
      </c>
      <c r="D173" s="191" t="n">
        <v>1.63</v>
      </c>
      <c r="E173" s="190" t="n">
        <f aca="false">IF(D173&lt;0,0, D173)</f>
        <v>1.63</v>
      </c>
      <c r="F173" s="192" t="n">
        <f aca="false">IF(D173&gt;1,$I$12/D173,12)</f>
        <v>7.36196319018405</v>
      </c>
      <c r="G173" s="193" t="s">
        <v>934</v>
      </c>
      <c r="H173" s="220"/>
    </row>
    <row r="174" customFormat="false" ht="13.8" hidden="false" customHeight="false" outlineLevel="0" collapsed="false">
      <c r="A174" s="190" t="s">
        <v>700</v>
      </c>
      <c r="B174" s="128" t="s">
        <v>777</v>
      </c>
      <c r="C174" s="127" t="s">
        <v>459</v>
      </c>
      <c r="D174" s="191" t="n">
        <v>3.66</v>
      </c>
      <c r="E174" s="190" t="n">
        <f aca="false">IF(D174&lt;0,0, D174)</f>
        <v>3.66</v>
      </c>
      <c r="F174" s="192" t="n">
        <f aca="false">IF(D174&gt;1,$I$12/D174,12)</f>
        <v>3.27868852459016</v>
      </c>
      <c r="G174" s="193" t="s">
        <v>934</v>
      </c>
    </row>
    <row r="175" customFormat="false" ht="13.8" hidden="false" customHeight="false" outlineLevel="0" collapsed="false">
      <c r="A175" s="190" t="s">
        <v>700</v>
      </c>
      <c r="B175" s="128" t="s">
        <v>778</v>
      </c>
      <c r="C175" s="127" t="s">
        <v>471</v>
      </c>
      <c r="D175" s="191" t="n">
        <v>5</v>
      </c>
      <c r="E175" s="190" t="n">
        <f aca="false">IF(D175&lt;0,0, D175)</f>
        <v>5</v>
      </c>
      <c r="F175" s="192" t="n">
        <f aca="false">IF(D175&gt;1,$I$12/D175,12)</f>
        <v>2.4</v>
      </c>
      <c r="G175" s="193" t="s">
        <v>934</v>
      </c>
    </row>
    <row r="176" customFormat="false" ht="13.8" hidden="false" customHeight="false" outlineLevel="0" collapsed="false">
      <c r="A176" s="190" t="s">
        <v>700</v>
      </c>
      <c r="B176" s="128" t="s">
        <v>779</v>
      </c>
      <c r="C176" s="127" t="s">
        <v>483</v>
      </c>
      <c r="D176" s="191" t="n">
        <v>3.14</v>
      </c>
      <c r="E176" s="190" t="n">
        <f aca="false">IF(D176&lt;0,0, D176)</f>
        <v>3.14</v>
      </c>
      <c r="F176" s="192" t="n">
        <f aca="false">IF(D176&gt;1,$I$12/D176,12)</f>
        <v>3.82165605095541</v>
      </c>
      <c r="G176" s="193" t="s">
        <v>934</v>
      </c>
    </row>
    <row r="177" customFormat="false" ht="13.8" hidden="false" customHeight="false" outlineLevel="0" collapsed="false">
      <c r="A177" s="190" t="s">
        <v>700</v>
      </c>
      <c r="B177" s="128" t="s">
        <v>780</v>
      </c>
      <c r="C177" s="127" t="s">
        <v>495</v>
      </c>
      <c r="D177" s="191" t="n">
        <v>5.86</v>
      </c>
      <c r="E177" s="190" t="n">
        <f aca="false">IF(D177&lt;0,0, D177)</f>
        <v>5.86</v>
      </c>
      <c r="F177" s="192" t="n">
        <f aca="false">IF(D177&gt;1,$I$12/D177,12)</f>
        <v>2.04778156996587</v>
      </c>
      <c r="G177" s="193" t="s">
        <v>934</v>
      </c>
    </row>
    <row r="178" customFormat="false" ht="13.8" hidden="false" customHeight="false" outlineLevel="0" collapsed="false">
      <c r="A178" s="190" t="s">
        <v>700</v>
      </c>
      <c r="B178" s="128" t="s">
        <v>781</v>
      </c>
      <c r="C178" s="127" t="s">
        <v>413</v>
      </c>
      <c r="D178" s="191" t="n">
        <v>3.4</v>
      </c>
      <c r="E178" s="190" t="n">
        <f aca="false">IF(D178&lt;0,0, D178)</f>
        <v>3.4</v>
      </c>
      <c r="F178" s="192" t="n">
        <f aca="false">IF(D178&gt;1,$I$12/D178,12)</f>
        <v>3.52941176470588</v>
      </c>
      <c r="G178" s="193" t="s">
        <v>934</v>
      </c>
    </row>
    <row r="179" customFormat="false" ht="13.8" hidden="false" customHeight="false" outlineLevel="0" collapsed="false">
      <c r="A179" s="190" t="s">
        <v>700</v>
      </c>
      <c r="B179" s="128" t="s">
        <v>782</v>
      </c>
      <c r="C179" s="127" t="s">
        <v>425</v>
      </c>
      <c r="D179" s="191" t="n">
        <v>1.49</v>
      </c>
      <c r="E179" s="190" t="n">
        <f aca="false">IF(D179&lt;0,0, D179)</f>
        <v>1.49</v>
      </c>
      <c r="F179" s="192" t="n">
        <f aca="false">IF(D179&gt;1,$I$12/D179,12)</f>
        <v>8.05369127516779</v>
      </c>
      <c r="G179" s="193" t="s">
        <v>934</v>
      </c>
    </row>
    <row r="180" customFormat="false" ht="13.8" hidden="false" customHeight="false" outlineLevel="0" collapsed="false">
      <c r="A180" s="190" t="s">
        <v>700</v>
      </c>
      <c r="B180" s="128" t="s">
        <v>783</v>
      </c>
      <c r="C180" s="127" t="s">
        <v>437</v>
      </c>
      <c r="D180" s="191" t="n">
        <v>2</v>
      </c>
      <c r="E180" s="190" t="n">
        <f aca="false">IF(D180&lt;0,0, D180)</f>
        <v>2</v>
      </c>
      <c r="F180" s="192" t="n">
        <f aca="false">IF(D180&gt;1,$I$12/D180,12)</f>
        <v>6</v>
      </c>
      <c r="G180" s="193" t="s">
        <v>934</v>
      </c>
    </row>
    <row r="181" customFormat="false" ht="13.8" hidden="false" customHeight="false" outlineLevel="0" collapsed="false">
      <c r="A181" s="190" t="s">
        <v>700</v>
      </c>
      <c r="B181" s="128" t="s">
        <v>784</v>
      </c>
      <c r="C181" s="127" t="s">
        <v>448</v>
      </c>
      <c r="D181" s="191" t="n">
        <v>2.46</v>
      </c>
      <c r="E181" s="190" t="n">
        <f aca="false">IF(D181&lt;0,0, D181)</f>
        <v>2.46</v>
      </c>
      <c r="F181" s="192" t="n">
        <f aca="false">IF(D181&gt;1,$I$12/D181,12)</f>
        <v>4.87804878048781</v>
      </c>
      <c r="G181" s="193" t="s">
        <v>934</v>
      </c>
    </row>
    <row r="182" customFormat="false" ht="13.8" hidden="false" customHeight="false" outlineLevel="0" collapsed="false">
      <c r="A182" s="190" t="s">
        <v>700</v>
      </c>
      <c r="B182" s="128" t="s">
        <v>785</v>
      </c>
      <c r="C182" s="127" t="s">
        <v>460</v>
      </c>
      <c r="D182" s="191" t="n">
        <v>2.42</v>
      </c>
      <c r="E182" s="190" t="n">
        <f aca="false">IF(D182&lt;0,0, D182)</f>
        <v>2.42</v>
      </c>
      <c r="F182" s="192" t="n">
        <f aca="false">IF(D182&gt;1,$I$12/D182,12)</f>
        <v>4.95867768595041</v>
      </c>
      <c r="G182" s="193" t="s">
        <v>934</v>
      </c>
    </row>
    <row r="183" customFormat="false" ht="13.8" hidden="false" customHeight="false" outlineLevel="0" collapsed="false">
      <c r="A183" s="190" t="s">
        <v>700</v>
      </c>
      <c r="B183" s="128" t="s">
        <v>786</v>
      </c>
      <c r="C183" s="127" t="s">
        <v>472</v>
      </c>
      <c r="D183" s="191" t="n">
        <v>4.32</v>
      </c>
      <c r="E183" s="190" t="n">
        <f aca="false">IF(D183&lt;0,0, D183)</f>
        <v>4.32</v>
      </c>
      <c r="F183" s="192" t="n">
        <f aca="false">IF(D183&gt;1,$I$12/D183,12)</f>
        <v>2.77777777777778</v>
      </c>
      <c r="G183" s="193" t="s">
        <v>934</v>
      </c>
    </row>
    <row r="184" customFormat="false" ht="13.8" hidden="false" customHeight="false" outlineLevel="0" collapsed="false">
      <c r="A184" s="190" t="s">
        <v>700</v>
      </c>
      <c r="B184" s="128" t="s">
        <v>787</v>
      </c>
      <c r="C184" s="127" t="s">
        <v>484</v>
      </c>
      <c r="D184" s="191" t="n">
        <v>5.2</v>
      </c>
      <c r="E184" s="190" t="n">
        <f aca="false">IF(D184&lt;0,0, D184)</f>
        <v>5.2</v>
      </c>
      <c r="F184" s="192" t="n">
        <f aca="false">IF(D184&gt;1,$I$12/D184,12)</f>
        <v>2.30769230769231</v>
      </c>
      <c r="G184" s="193" t="s">
        <v>934</v>
      </c>
    </row>
    <row r="185" customFormat="false" ht="13.8" hidden="false" customHeight="false" outlineLevel="0" collapsed="false">
      <c r="A185" s="190" t="s">
        <v>700</v>
      </c>
      <c r="B185" s="128" t="s">
        <v>788</v>
      </c>
      <c r="C185" s="127" t="s">
        <v>496</v>
      </c>
      <c r="D185" s="191" t="n">
        <v>2.22</v>
      </c>
      <c r="E185" s="190" t="n">
        <f aca="false">IF(D185&lt;0,0, D185)</f>
        <v>2.22</v>
      </c>
      <c r="F185" s="192" t="n">
        <f aca="false">IF(D185&gt;1,$I$12/D185,12)</f>
        <v>5.40540540540541</v>
      </c>
      <c r="G185" s="193" t="s">
        <v>934</v>
      </c>
    </row>
    <row r="186" customFormat="false" ht="13.8" hidden="false" customHeight="false" outlineLevel="0" collapsed="false">
      <c r="A186" s="190" t="s">
        <v>700</v>
      </c>
      <c r="B186" s="128" t="s">
        <v>789</v>
      </c>
      <c r="C186" s="127" t="s">
        <v>414</v>
      </c>
      <c r="D186" s="191" t="n">
        <v>1.09</v>
      </c>
      <c r="E186" s="190" t="n">
        <f aca="false">IF(D186&lt;0,0, D186)</f>
        <v>1.09</v>
      </c>
      <c r="F186" s="192" t="n">
        <f aca="false">IF(D186&gt;1,$I$12/D186,12)</f>
        <v>11.0091743119266</v>
      </c>
      <c r="G186" s="193" t="s">
        <v>934</v>
      </c>
    </row>
    <row r="187" customFormat="false" ht="13.8" hidden="false" customHeight="false" outlineLevel="0" collapsed="false">
      <c r="A187" s="190" t="s">
        <v>700</v>
      </c>
      <c r="B187" s="128" t="s">
        <v>790</v>
      </c>
      <c r="C187" s="127" t="s">
        <v>426</v>
      </c>
      <c r="D187" s="191" t="n">
        <v>1.21</v>
      </c>
      <c r="E187" s="190" t="n">
        <f aca="false">IF(D187&lt;0,0, D187)</f>
        <v>1.21</v>
      </c>
      <c r="F187" s="192" t="n">
        <f aca="false">IF(D187&gt;1,$I$12/D187,12)</f>
        <v>9.91735537190083</v>
      </c>
      <c r="G187" s="193" t="s">
        <v>934</v>
      </c>
    </row>
    <row r="188" customFormat="false" ht="14.15" hidden="false" customHeight="false" outlineLevel="0" collapsed="false">
      <c r="A188" s="190" t="s">
        <v>700</v>
      </c>
      <c r="B188" s="128" t="s">
        <v>791</v>
      </c>
      <c r="C188" s="127" t="s">
        <v>298</v>
      </c>
      <c r="D188" s="191" t="n">
        <v>0.922</v>
      </c>
      <c r="E188" s="190" t="n">
        <f aca="false">IF(D188&lt;0,0, D188)</f>
        <v>0.922</v>
      </c>
      <c r="F188" s="192" t="n">
        <f aca="false">IF(D188&gt;1,$I$12/D188,12)</f>
        <v>12</v>
      </c>
      <c r="G188" s="193" t="s">
        <v>934</v>
      </c>
    </row>
    <row r="189" customFormat="false" ht="14.15" hidden="false" customHeight="false" outlineLevel="0" collapsed="false">
      <c r="A189" s="190" t="s">
        <v>700</v>
      </c>
      <c r="B189" s="128" t="s">
        <v>792</v>
      </c>
      <c r="C189" s="127" t="s">
        <v>449</v>
      </c>
      <c r="D189" s="191" t="n">
        <v>0.766</v>
      </c>
      <c r="E189" s="190" t="n">
        <f aca="false">IF(D189&lt;0,0, D189)</f>
        <v>0.766</v>
      </c>
      <c r="F189" s="192" t="n">
        <f aca="false">IF(D189&gt;1,$I$12/D189,12)</f>
        <v>12</v>
      </c>
      <c r="G189" s="193" t="s">
        <v>934</v>
      </c>
    </row>
    <row r="190" customFormat="false" ht="14.15" hidden="false" customHeight="false" outlineLevel="0" collapsed="false">
      <c r="A190" s="190" t="s">
        <v>700</v>
      </c>
      <c r="B190" s="128" t="s">
        <v>793</v>
      </c>
      <c r="C190" s="127" t="s">
        <v>461</v>
      </c>
      <c r="D190" s="191" t="n">
        <v>1.05</v>
      </c>
      <c r="E190" s="190" t="n">
        <f aca="false">IF(D190&lt;0,0, D190)</f>
        <v>1.05</v>
      </c>
      <c r="F190" s="214" t="n">
        <v>11.4</v>
      </c>
      <c r="G190" s="193" t="s">
        <v>934</v>
      </c>
    </row>
    <row r="191" customFormat="false" ht="14.15" hidden="false" customHeight="false" outlineLevel="0" collapsed="false">
      <c r="A191" s="190" t="s">
        <v>700</v>
      </c>
      <c r="B191" s="128" t="s">
        <v>794</v>
      </c>
      <c r="C191" s="127" t="s">
        <v>473</v>
      </c>
      <c r="D191" s="191" t="n">
        <v>1.13</v>
      </c>
      <c r="E191" s="190" t="n">
        <f aca="false">IF(D191&lt;0,0, D191)</f>
        <v>1.13</v>
      </c>
      <c r="F191" s="214" t="n">
        <v>10.6</v>
      </c>
      <c r="G191" s="193" t="s">
        <v>934</v>
      </c>
    </row>
    <row r="192" customFormat="false" ht="14.15" hidden="false" customHeight="false" outlineLevel="0" collapsed="false">
      <c r="A192" s="190" t="s">
        <v>700</v>
      </c>
      <c r="B192" s="128" t="s">
        <v>795</v>
      </c>
      <c r="C192" s="127" t="s">
        <v>485</v>
      </c>
      <c r="D192" s="191" t="n">
        <v>1.79</v>
      </c>
      <c r="E192" s="190" t="n">
        <f aca="false">IF(D192&lt;0,0, D192)</f>
        <v>1.79</v>
      </c>
      <c r="F192" s="192" t="n">
        <f aca="false">IF(D192&gt;1,$I$12/D192,12)</f>
        <v>6.70391061452514</v>
      </c>
      <c r="G192" s="193" t="s">
        <v>934</v>
      </c>
    </row>
    <row r="193" customFormat="false" ht="14.15" hidden="false" customHeight="false" outlineLevel="0" collapsed="false">
      <c r="A193" s="190" t="s">
        <v>700</v>
      </c>
      <c r="B193" s="128" t="s">
        <v>796</v>
      </c>
      <c r="C193" s="127" t="s">
        <v>497</v>
      </c>
      <c r="D193" s="191" t="n">
        <v>0</v>
      </c>
      <c r="E193" s="190" t="n">
        <f aca="false">IF(D193&lt;0,0, D193)</f>
        <v>0</v>
      </c>
      <c r="F193" s="192" t="n">
        <f aca="false">IF(D193&gt;1,$I$12/D193,12)</f>
        <v>12</v>
      </c>
      <c r="G193" s="193" t="s">
        <v>934</v>
      </c>
      <c r="H193" s="186"/>
    </row>
    <row r="194" customFormat="false" ht="14.15" hidden="false" customHeight="false" outlineLevel="0" collapsed="false">
      <c r="A194" s="190" t="s">
        <v>797</v>
      </c>
      <c r="B194" s="128" t="s">
        <v>798</v>
      </c>
      <c r="C194" s="127" t="s">
        <v>287</v>
      </c>
      <c r="D194" s="223" t="n">
        <v>4.42</v>
      </c>
      <c r="E194" s="190" t="n">
        <f aca="false">IF(D194&lt;0,0, D194)</f>
        <v>4.42</v>
      </c>
      <c r="F194" s="192" t="n">
        <f aca="false">IF(D194&gt;1,$I$12/D194,12)</f>
        <v>2.71493212669683</v>
      </c>
      <c r="G194" s="193" t="s">
        <v>934</v>
      </c>
    </row>
    <row r="195" customFormat="false" ht="14.15" hidden="false" customHeight="false" outlineLevel="0" collapsed="false">
      <c r="A195" s="190" t="s">
        <v>797</v>
      </c>
      <c r="B195" s="128" t="s">
        <v>799</v>
      </c>
      <c r="C195" s="127" t="s">
        <v>300</v>
      </c>
      <c r="D195" s="223" t="n">
        <v>5.82</v>
      </c>
      <c r="E195" s="190" t="n">
        <f aca="false">IF(D195&lt;0,0, D195)</f>
        <v>5.82</v>
      </c>
      <c r="F195" s="192" t="n">
        <f aca="false">IF(D195&gt;1,$I$12/D195,12)</f>
        <v>2.06185567010309</v>
      </c>
      <c r="G195" s="193" t="s">
        <v>934</v>
      </c>
    </row>
    <row r="196" customFormat="false" ht="14.15" hidden="false" customHeight="false" outlineLevel="0" collapsed="false">
      <c r="A196" s="190" t="s">
        <v>797</v>
      </c>
      <c r="B196" s="128" t="s">
        <v>800</v>
      </c>
      <c r="C196" s="127" t="s">
        <v>313</v>
      </c>
      <c r="D196" s="223" t="n">
        <v>3.88</v>
      </c>
      <c r="E196" s="190" t="n">
        <f aca="false">IF(D196&lt;0,0, D196)</f>
        <v>3.88</v>
      </c>
      <c r="F196" s="192" t="n">
        <f aca="false">IF(D196&gt;1,$I$12/D196,12)</f>
        <v>3.09278350515464</v>
      </c>
      <c r="G196" s="193" t="s">
        <v>934</v>
      </c>
    </row>
    <row r="197" customFormat="false" ht="14.15" hidden="false" customHeight="false" outlineLevel="0" collapsed="false">
      <c r="A197" s="190" t="s">
        <v>797</v>
      </c>
      <c r="B197" s="128" t="s">
        <v>801</v>
      </c>
      <c r="C197" s="127" t="s">
        <v>326</v>
      </c>
      <c r="D197" s="223" t="n">
        <v>4.3</v>
      </c>
      <c r="E197" s="190" t="n">
        <f aca="false">IF(D197&lt;0,0, D197)</f>
        <v>4.3</v>
      </c>
      <c r="F197" s="192" t="n">
        <f aca="false">IF(D197&gt;1,$I$12/D197,12)</f>
        <v>2.7906976744186</v>
      </c>
      <c r="G197" s="193" t="s">
        <v>934</v>
      </c>
    </row>
    <row r="198" customFormat="false" ht="14.15" hidden="false" customHeight="false" outlineLevel="0" collapsed="false">
      <c r="A198" s="190" t="s">
        <v>797</v>
      </c>
      <c r="B198" s="128" t="s">
        <v>802</v>
      </c>
      <c r="C198" s="127" t="s">
        <v>339</v>
      </c>
      <c r="D198" s="223" t="n">
        <v>3.16</v>
      </c>
      <c r="E198" s="190" t="n">
        <f aca="false">IF(D198&lt;0,0, D198)</f>
        <v>3.16</v>
      </c>
      <c r="F198" s="192" t="n">
        <f aca="false">IF(D198&gt;1,$I$12/D198,12)</f>
        <v>3.79746835443038</v>
      </c>
      <c r="G198" s="193" t="s">
        <v>934</v>
      </c>
    </row>
    <row r="199" customFormat="false" ht="14.15" hidden="false" customHeight="false" outlineLevel="0" collapsed="false">
      <c r="A199" s="190" t="s">
        <v>797</v>
      </c>
      <c r="B199" s="128" t="s">
        <v>803</v>
      </c>
      <c r="C199" s="127" t="s">
        <v>352</v>
      </c>
      <c r="D199" s="223" t="n">
        <v>2.24</v>
      </c>
      <c r="E199" s="190" t="n">
        <f aca="false">IF(D199&lt;0,0, D199)</f>
        <v>2.24</v>
      </c>
      <c r="F199" s="192" t="n">
        <f aca="false">IF(D199&gt;1,$I$12/D199,12)</f>
        <v>5.35714285714286</v>
      </c>
      <c r="G199" s="193" t="s">
        <v>934</v>
      </c>
    </row>
    <row r="200" customFormat="false" ht="14.15" hidden="false" customHeight="false" outlineLevel="0" collapsed="false">
      <c r="A200" s="190" t="s">
        <v>797</v>
      </c>
      <c r="B200" s="128" t="s">
        <v>804</v>
      </c>
      <c r="C200" s="127" t="s">
        <v>365</v>
      </c>
      <c r="D200" s="223" t="n">
        <v>3.46</v>
      </c>
      <c r="E200" s="190" t="n">
        <f aca="false">IF(D200&lt;0,0, D200)</f>
        <v>3.46</v>
      </c>
      <c r="F200" s="192" t="n">
        <f aca="false">IF(D200&gt;1,$I$12/D200,12)</f>
        <v>3.46820809248555</v>
      </c>
      <c r="G200" s="193" t="s">
        <v>934</v>
      </c>
    </row>
    <row r="201" customFormat="false" ht="14.15" hidden="false" customHeight="false" outlineLevel="0" collapsed="false">
      <c r="A201" s="190" t="s">
        <v>797</v>
      </c>
      <c r="B201" s="128" t="s">
        <v>805</v>
      </c>
      <c r="C201" s="127" t="s">
        <v>378</v>
      </c>
      <c r="D201" s="223" t="n">
        <v>2.42</v>
      </c>
      <c r="E201" s="190" t="n">
        <f aca="false">IF(D201&lt;0,0, D201)</f>
        <v>2.42</v>
      </c>
      <c r="F201" s="192" t="n">
        <f aca="false">IF(D201&gt;1,$I$12/D201,12)</f>
        <v>4.95867768595041</v>
      </c>
      <c r="G201" s="193" t="s">
        <v>934</v>
      </c>
    </row>
    <row r="202" customFormat="false" ht="14.15" hidden="false" customHeight="false" outlineLevel="0" collapsed="false">
      <c r="A202" s="190" t="s">
        <v>797</v>
      </c>
      <c r="B202" s="128" t="s">
        <v>807</v>
      </c>
      <c r="C202" s="127" t="s">
        <v>288</v>
      </c>
      <c r="D202" s="223" t="n">
        <v>3.2</v>
      </c>
      <c r="E202" s="190" t="n">
        <f aca="false">IF(D202&lt;0,0, D202)</f>
        <v>3.2</v>
      </c>
      <c r="F202" s="192" t="n">
        <f aca="false">IF(D202&gt;1,$I$12/D202,12)</f>
        <v>3.75</v>
      </c>
      <c r="G202" s="193" t="s">
        <v>934</v>
      </c>
    </row>
    <row r="203" customFormat="false" ht="14.15" hidden="false" customHeight="false" outlineLevel="0" collapsed="false">
      <c r="A203" s="190" t="s">
        <v>797</v>
      </c>
      <c r="B203" s="128" t="s">
        <v>808</v>
      </c>
      <c r="C203" s="127" t="s">
        <v>301</v>
      </c>
      <c r="D203" s="223" t="n">
        <v>2.14</v>
      </c>
      <c r="E203" s="190" t="n">
        <f aca="false">IF(D203&lt;0,0, D203)</f>
        <v>2.14</v>
      </c>
      <c r="F203" s="192" t="n">
        <f aca="false">IF(D203&gt;1,$I$12/D203,12)</f>
        <v>5.60747663551402</v>
      </c>
      <c r="G203" s="193" t="s">
        <v>934</v>
      </c>
    </row>
    <row r="204" customFormat="false" ht="14.15" hidden="false" customHeight="false" outlineLevel="0" collapsed="false">
      <c r="A204" s="190" t="s">
        <v>797</v>
      </c>
      <c r="B204" s="128" t="s">
        <v>809</v>
      </c>
      <c r="C204" s="127" t="s">
        <v>314</v>
      </c>
      <c r="D204" s="223" t="n">
        <v>4.76</v>
      </c>
      <c r="E204" s="190" t="n">
        <f aca="false">IF(D204&lt;0,0, D204)</f>
        <v>4.76</v>
      </c>
      <c r="F204" s="192" t="n">
        <f aca="false">IF(D204&gt;1,$I$12/D204,12)</f>
        <v>2.52100840336134</v>
      </c>
      <c r="G204" s="193" t="s">
        <v>934</v>
      </c>
    </row>
    <row r="205" customFormat="false" ht="14.15" hidden="false" customHeight="false" outlineLevel="0" collapsed="false">
      <c r="A205" s="190" t="s">
        <v>797</v>
      </c>
      <c r="B205" s="128" t="s">
        <v>810</v>
      </c>
      <c r="C205" s="127" t="s">
        <v>327</v>
      </c>
      <c r="D205" s="223" t="n">
        <v>3.4</v>
      </c>
      <c r="E205" s="190" t="n">
        <f aca="false">IF(D205&lt;0,0, D205)</f>
        <v>3.4</v>
      </c>
      <c r="F205" s="192" t="n">
        <f aca="false">IF(D205&gt;1,$I$12/D205,12)</f>
        <v>3.52941176470588</v>
      </c>
      <c r="G205" s="193" t="s">
        <v>934</v>
      </c>
    </row>
    <row r="206" customFormat="false" ht="14.15" hidden="false" customHeight="false" outlineLevel="0" collapsed="false">
      <c r="A206" s="190" t="s">
        <v>797</v>
      </c>
      <c r="B206" s="128" t="s">
        <v>811</v>
      </c>
      <c r="C206" s="127" t="s">
        <v>340</v>
      </c>
      <c r="D206" s="223" t="n">
        <v>2.96</v>
      </c>
      <c r="E206" s="190" t="n">
        <f aca="false">IF(D206&lt;0,0, D206)</f>
        <v>2.96</v>
      </c>
      <c r="F206" s="192" t="n">
        <f aca="false">IF(D206&gt;1,$I$12/D206,12)</f>
        <v>4.05405405405405</v>
      </c>
      <c r="G206" s="193" t="s">
        <v>934</v>
      </c>
    </row>
    <row r="207" customFormat="false" ht="14.15" hidden="false" customHeight="false" outlineLevel="0" collapsed="false">
      <c r="A207" s="190" t="s">
        <v>797</v>
      </c>
      <c r="B207" s="128" t="s">
        <v>812</v>
      </c>
      <c r="C207" s="127" t="s">
        <v>966</v>
      </c>
      <c r="D207" s="223" t="n">
        <v>2.76</v>
      </c>
      <c r="E207" s="190" t="n">
        <f aca="false">IF(D207&lt;0,0, D207)</f>
        <v>2.76</v>
      </c>
      <c r="F207" s="192" t="n">
        <f aca="false">IF(D207&gt;1,$I$12/D207,12)</f>
        <v>4.34782608695652</v>
      </c>
      <c r="G207" s="193" t="s">
        <v>934</v>
      </c>
    </row>
    <row r="208" customFormat="false" ht="14.15" hidden="false" customHeight="false" outlineLevel="0" collapsed="false">
      <c r="A208" s="190" t="s">
        <v>797</v>
      </c>
      <c r="B208" s="128" t="s">
        <v>813</v>
      </c>
      <c r="C208" s="127" t="s">
        <v>366</v>
      </c>
      <c r="D208" s="223" t="n">
        <v>1.94</v>
      </c>
      <c r="E208" s="190" t="n">
        <f aca="false">IF(D208&lt;0,0, D208)</f>
        <v>1.94</v>
      </c>
      <c r="F208" s="192" t="n">
        <f aca="false">IF(D208&gt;1,$I$12/D208,12)</f>
        <v>6.18556701030928</v>
      </c>
      <c r="G208" s="193" t="s">
        <v>934</v>
      </c>
    </row>
    <row r="209" customFormat="false" ht="14.15" hidden="false" customHeight="false" outlineLevel="0" collapsed="false">
      <c r="A209" s="190" t="s">
        <v>797</v>
      </c>
      <c r="B209" s="128" t="s">
        <v>814</v>
      </c>
      <c r="C209" s="127" t="s">
        <v>379</v>
      </c>
      <c r="D209" s="223" t="n">
        <v>1.9</v>
      </c>
      <c r="E209" s="190" t="n">
        <f aca="false">IF(D209&lt;0,0, D209)</f>
        <v>1.9</v>
      </c>
      <c r="F209" s="192" t="n">
        <f aca="false">IF(D209&gt;1,$I$12/D209,12)</f>
        <v>6.31578947368421</v>
      </c>
      <c r="G209" s="193" t="s">
        <v>934</v>
      </c>
    </row>
    <row r="210" customFormat="false" ht="14.15" hidden="false" customHeight="false" outlineLevel="0" collapsed="false">
      <c r="A210" s="190" t="s">
        <v>797</v>
      </c>
      <c r="B210" s="128" t="s">
        <v>815</v>
      </c>
      <c r="C210" s="127" t="s">
        <v>289</v>
      </c>
      <c r="D210" s="223" t="n">
        <v>3.94</v>
      </c>
      <c r="E210" s="190" t="n">
        <f aca="false">IF(D210&lt;0,0, D210)</f>
        <v>3.94</v>
      </c>
      <c r="F210" s="192" t="n">
        <f aca="false">IF(D210&gt;1,$I$12/D210,12)</f>
        <v>3.04568527918782</v>
      </c>
      <c r="G210" s="193" t="s">
        <v>934</v>
      </c>
    </row>
    <row r="211" customFormat="false" ht="14.15" hidden="false" customHeight="false" outlineLevel="0" collapsed="false">
      <c r="A211" s="190" t="s">
        <v>797</v>
      </c>
      <c r="B211" s="128" t="s">
        <v>816</v>
      </c>
      <c r="C211" s="127" t="s">
        <v>302</v>
      </c>
      <c r="D211" s="223" t="n">
        <v>3.94</v>
      </c>
      <c r="E211" s="190" t="n">
        <f aca="false">IF(D211&lt;0,0, D211)</f>
        <v>3.94</v>
      </c>
      <c r="F211" s="192" t="n">
        <f aca="false">IF(D211&gt;1,$I$12/D211,12)</f>
        <v>3.04568527918782</v>
      </c>
      <c r="G211" s="193" t="s">
        <v>934</v>
      </c>
    </row>
    <row r="212" customFormat="false" ht="14.15" hidden="false" customHeight="false" outlineLevel="0" collapsed="false">
      <c r="A212" s="190" t="s">
        <v>797</v>
      </c>
      <c r="B212" s="128" t="s">
        <v>817</v>
      </c>
      <c r="C212" s="127" t="s">
        <v>315</v>
      </c>
      <c r="D212" s="223" t="n">
        <v>5.52</v>
      </c>
      <c r="E212" s="190" t="n">
        <f aca="false">IF(D212&lt;0,0, D212)</f>
        <v>5.52</v>
      </c>
      <c r="F212" s="192" t="n">
        <f aca="false">IF(D212&gt;1,$I$12/D212,12)</f>
        <v>2.17391304347826</v>
      </c>
      <c r="G212" s="193" t="s">
        <v>934</v>
      </c>
    </row>
    <row r="213" customFormat="false" ht="14.15" hidden="false" customHeight="false" outlineLevel="0" collapsed="false">
      <c r="A213" s="190" t="s">
        <v>797</v>
      </c>
      <c r="B213" s="128" t="s">
        <v>818</v>
      </c>
      <c r="C213" s="127" t="s">
        <v>328</v>
      </c>
      <c r="D213" s="223" t="n">
        <v>2.56</v>
      </c>
      <c r="E213" s="190" t="n">
        <f aca="false">IF(D213&lt;0,0, D213)</f>
        <v>2.56</v>
      </c>
      <c r="F213" s="192" t="n">
        <f aca="false">IF(D213&gt;1,$I$12/D213,12)</f>
        <v>4.6875</v>
      </c>
      <c r="G213" s="193" t="s">
        <v>934</v>
      </c>
    </row>
    <row r="214" customFormat="false" ht="14.15" hidden="false" customHeight="false" outlineLevel="0" collapsed="false">
      <c r="A214" s="190" t="s">
        <v>797</v>
      </c>
      <c r="B214" s="128" t="s">
        <v>819</v>
      </c>
      <c r="C214" s="127" t="s">
        <v>341</v>
      </c>
      <c r="D214" s="223" t="n">
        <v>5.08</v>
      </c>
      <c r="E214" s="190" t="n">
        <f aca="false">IF(D214&lt;0,0, D214)</f>
        <v>5.08</v>
      </c>
      <c r="F214" s="192" t="n">
        <f aca="false">IF(D214&gt;1,$I$12/D214,12)</f>
        <v>2.36220472440945</v>
      </c>
      <c r="G214" s="193" t="s">
        <v>934</v>
      </c>
    </row>
    <row r="215" customFormat="false" ht="14.15" hidden="false" customHeight="false" outlineLevel="0" collapsed="false">
      <c r="A215" s="190" t="s">
        <v>797</v>
      </c>
      <c r="B215" s="128" t="s">
        <v>820</v>
      </c>
      <c r="C215" s="127" t="s">
        <v>354</v>
      </c>
      <c r="D215" s="223" t="n">
        <v>1.91</v>
      </c>
      <c r="E215" s="190" t="n">
        <f aca="false">IF(D215&lt;0,0, D215)</f>
        <v>1.91</v>
      </c>
      <c r="F215" s="192" t="n">
        <f aca="false">IF(D215&gt;1,$I$12/D215,12)</f>
        <v>6.28272251308901</v>
      </c>
      <c r="G215" s="193" t="s">
        <v>934</v>
      </c>
    </row>
    <row r="216" customFormat="false" ht="14.15" hidden="false" customHeight="false" outlineLevel="0" collapsed="false">
      <c r="A216" s="190" t="s">
        <v>797</v>
      </c>
      <c r="B216" s="128" t="s">
        <v>821</v>
      </c>
      <c r="C216" s="127" t="s">
        <v>367</v>
      </c>
      <c r="D216" s="223" t="n">
        <v>2.68</v>
      </c>
      <c r="E216" s="190" t="n">
        <f aca="false">IF(D216&lt;0,0, D216)</f>
        <v>2.68</v>
      </c>
      <c r="F216" s="192" t="n">
        <f aca="false">IF(D216&gt;1,$I$12/D216,12)</f>
        <v>4.47761194029851</v>
      </c>
      <c r="G216" s="193" t="s">
        <v>934</v>
      </c>
    </row>
    <row r="217" customFormat="false" ht="14.15" hidden="false" customHeight="false" outlineLevel="0" collapsed="false">
      <c r="A217" s="190" t="s">
        <v>797</v>
      </c>
      <c r="B217" s="128" t="s">
        <v>822</v>
      </c>
      <c r="C217" s="127" t="s">
        <v>380</v>
      </c>
      <c r="D217" s="223" t="n">
        <v>2.86</v>
      </c>
      <c r="E217" s="190" t="n">
        <f aca="false">IF(D217&lt;0,0, D217)</f>
        <v>2.86</v>
      </c>
      <c r="F217" s="192" t="n">
        <f aca="false">IF(D217&gt;1,$I$12/D217,12)</f>
        <v>4.1958041958042</v>
      </c>
      <c r="G217" s="193" t="s">
        <v>934</v>
      </c>
    </row>
    <row r="218" customFormat="false" ht="14.15" hidden="false" customHeight="false" outlineLevel="0" collapsed="false">
      <c r="A218" s="190" t="s">
        <v>797</v>
      </c>
      <c r="B218" s="128" t="s">
        <v>823</v>
      </c>
      <c r="C218" s="127" t="s">
        <v>967</v>
      </c>
      <c r="D218" s="223" t="n">
        <v>1.64</v>
      </c>
      <c r="E218" s="190" t="n">
        <f aca="false">IF(D218&lt;0,0, D218)</f>
        <v>1.64</v>
      </c>
      <c r="F218" s="192" t="n">
        <f aca="false">IF(D218&gt;1,$I$12/D218,12)</f>
        <v>7.31707317073171</v>
      </c>
      <c r="G218" s="193" t="s">
        <v>934</v>
      </c>
    </row>
    <row r="219" customFormat="false" ht="14.15" hidden="false" customHeight="false" outlineLevel="0" collapsed="false">
      <c r="A219" s="190" t="s">
        <v>797</v>
      </c>
      <c r="B219" s="128" t="s">
        <v>824</v>
      </c>
      <c r="C219" s="127" t="s">
        <v>303</v>
      </c>
      <c r="D219" s="223" t="n">
        <v>1.65</v>
      </c>
      <c r="E219" s="190" t="n">
        <f aca="false">IF(D219&lt;0,0, D219)</f>
        <v>1.65</v>
      </c>
      <c r="F219" s="192" t="n">
        <f aca="false">IF(D219&gt;1,$I$12/D219,12)</f>
        <v>7.27272727272727</v>
      </c>
      <c r="G219" s="193" t="s">
        <v>934</v>
      </c>
    </row>
    <row r="220" customFormat="false" ht="14.15" hidden="false" customHeight="false" outlineLevel="0" collapsed="false">
      <c r="A220" s="190" t="s">
        <v>797</v>
      </c>
      <c r="B220" s="128" t="s">
        <v>825</v>
      </c>
      <c r="C220" s="127" t="s">
        <v>316</v>
      </c>
      <c r="D220" s="223" t="n">
        <v>1.88</v>
      </c>
      <c r="E220" s="190" t="n">
        <f aca="false">IF(D220&lt;0,0, D220)</f>
        <v>1.88</v>
      </c>
      <c r="F220" s="192" t="n">
        <f aca="false">IF(D220&gt;1,$I$12/D220,12)</f>
        <v>6.38297872340426</v>
      </c>
      <c r="G220" s="193" t="s">
        <v>934</v>
      </c>
    </row>
    <row r="221" customFormat="false" ht="14.15" hidden="false" customHeight="false" outlineLevel="0" collapsed="false">
      <c r="A221" s="190" t="s">
        <v>797</v>
      </c>
      <c r="B221" s="128" t="s">
        <v>826</v>
      </c>
      <c r="C221" s="127" t="s">
        <v>329</v>
      </c>
      <c r="D221" s="223" t="n">
        <v>4.54</v>
      </c>
      <c r="E221" s="190" t="n">
        <f aca="false">IF(D221&lt;0,0, D221)</f>
        <v>4.54</v>
      </c>
      <c r="F221" s="192" t="n">
        <f aca="false">IF(D221&gt;1,$I$12/D221,12)</f>
        <v>2.6431718061674</v>
      </c>
      <c r="G221" s="193" t="s">
        <v>934</v>
      </c>
    </row>
    <row r="222" customFormat="false" ht="14.15" hidden="false" customHeight="false" outlineLevel="0" collapsed="false">
      <c r="A222" s="190" t="s">
        <v>797</v>
      </c>
      <c r="B222" s="128" t="s">
        <v>827</v>
      </c>
      <c r="C222" s="127" t="s">
        <v>342</v>
      </c>
      <c r="D222" s="223" t="n">
        <v>1.34</v>
      </c>
      <c r="E222" s="190" t="n">
        <f aca="false">IF(D222&lt;0,0, D222)</f>
        <v>1.34</v>
      </c>
      <c r="F222" s="192" t="n">
        <f aca="false">IF(D222&gt;1,$I$12/D222,12)</f>
        <v>8.95522388059701</v>
      </c>
      <c r="G222" s="193" t="s">
        <v>934</v>
      </c>
    </row>
    <row r="223" customFormat="false" ht="14.15" hidden="false" customHeight="false" outlineLevel="0" collapsed="false">
      <c r="A223" s="190" t="s">
        <v>797</v>
      </c>
      <c r="B223" s="128" t="s">
        <v>828</v>
      </c>
      <c r="C223" s="127" t="s">
        <v>355</v>
      </c>
      <c r="D223" s="223" t="n">
        <v>2.12</v>
      </c>
      <c r="E223" s="190" t="n">
        <f aca="false">IF(D223&lt;0,0, D223)</f>
        <v>2.12</v>
      </c>
      <c r="F223" s="192" t="n">
        <f aca="false">IF(D223&gt;1,$I$12/D223,12)</f>
        <v>5.66037735849057</v>
      </c>
      <c r="G223" s="193" t="s">
        <v>934</v>
      </c>
    </row>
    <row r="224" customFormat="false" ht="14.15" hidden="false" customHeight="false" outlineLevel="0" collapsed="false">
      <c r="A224" s="190" t="s">
        <v>797</v>
      </c>
      <c r="B224" s="128" t="s">
        <v>829</v>
      </c>
      <c r="C224" s="127" t="s">
        <v>368</v>
      </c>
      <c r="D224" s="223" t="n">
        <v>1.85</v>
      </c>
      <c r="E224" s="190" t="n">
        <f aca="false">IF(D224&lt;0,0, D224)</f>
        <v>1.85</v>
      </c>
      <c r="F224" s="192" t="n">
        <f aca="false">IF(D224&gt;1,$I$12/D224,12)</f>
        <v>6.48648648648649</v>
      </c>
      <c r="G224" s="193" t="s">
        <v>934</v>
      </c>
    </row>
    <row r="225" customFormat="false" ht="14.15" hidden="false" customHeight="false" outlineLevel="0" collapsed="false">
      <c r="A225" s="190" t="s">
        <v>797</v>
      </c>
      <c r="B225" s="128" t="s">
        <v>830</v>
      </c>
      <c r="C225" s="127" t="s">
        <v>381</v>
      </c>
      <c r="D225" s="223" t="n">
        <v>2.48</v>
      </c>
      <c r="E225" s="190" t="n">
        <f aca="false">IF(D225&lt;0,0, D225)</f>
        <v>2.48</v>
      </c>
      <c r="F225" s="192" t="n">
        <f aca="false">IF(D225&gt;1,$I$12/D225,12)</f>
        <v>4.83870967741936</v>
      </c>
      <c r="G225" s="193" t="s">
        <v>934</v>
      </c>
    </row>
    <row r="226" customFormat="false" ht="13.8" hidden="false" customHeight="false" outlineLevel="0" collapsed="false">
      <c r="A226" s="190" t="s">
        <v>797</v>
      </c>
      <c r="B226" s="128" t="s">
        <v>831</v>
      </c>
      <c r="C226" s="127" t="s">
        <v>291</v>
      </c>
      <c r="D226" s="223" t="n">
        <v>6.14</v>
      </c>
      <c r="E226" s="190" t="n">
        <f aca="false">IF(D226&lt;0,0, D226)</f>
        <v>6.14</v>
      </c>
      <c r="F226" s="192" t="n">
        <f aca="false">IF(D226&gt;1,$I$12/D226,12)</f>
        <v>1.95439739413681</v>
      </c>
      <c r="G226" s="193" t="s">
        <v>934</v>
      </c>
    </row>
    <row r="227" customFormat="false" ht="13.8" hidden="false" customHeight="false" outlineLevel="0" collapsed="false">
      <c r="A227" s="190" t="s">
        <v>797</v>
      </c>
      <c r="B227" s="128" t="s">
        <v>832</v>
      </c>
      <c r="C227" s="127" t="s">
        <v>304</v>
      </c>
      <c r="D227" s="223" t="n">
        <v>5.84</v>
      </c>
      <c r="E227" s="190" t="n">
        <f aca="false">IF(D227&lt;0,0, D227)</f>
        <v>5.84</v>
      </c>
      <c r="F227" s="192" t="n">
        <f aca="false">IF(D227&gt;1,$I$12/D227,12)</f>
        <v>2.05479452054795</v>
      </c>
      <c r="G227" s="193" t="s">
        <v>934</v>
      </c>
    </row>
    <row r="228" customFormat="false" ht="13.8" hidden="false" customHeight="false" outlineLevel="0" collapsed="false">
      <c r="A228" s="190" t="s">
        <v>797</v>
      </c>
      <c r="B228" s="128" t="s">
        <v>833</v>
      </c>
      <c r="C228" s="127" t="s">
        <v>317</v>
      </c>
      <c r="D228" s="223" t="n">
        <v>4.9</v>
      </c>
      <c r="E228" s="190" t="n">
        <f aca="false">IF(D228&lt;0,0, D228)</f>
        <v>4.9</v>
      </c>
      <c r="F228" s="192" t="n">
        <f aca="false">IF(D228&gt;1,$I$12/D228,12)</f>
        <v>2.44897959183673</v>
      </c>
      <c r="G228" s="193" t="s">
        <v>934</v>
      </c>
    </row>
    <row r="229" customFormat="false" ht="13.8" hidden="false" customHeight="false" outlineLevel="0" collapsed="false">
      <c r="A229" s="190" t="s">
        <v>797</v>
      </c>
      <c r="B229" s="128" t="s">
        <v>834</v>
      </c>
      <c r="C229" s="127" t="s">
        <v>968</v>
      </c>
      <c r="D229" s="223" t="n">
        <v>6.6</v>
      </c>
      <c r="E229" s="190" t="n">
        <f aca="false">IF(D229&lt;0,0, D229)</f>
        <v>6.6</v>
      </c>
      <c r="F229" s="192" t="n">
        <f aca="false">IF(D229&gt;1,$I$12/D229,12)</f>
        <v>1.81818181818182</v>
      </c>
      <c r="G229" s="193" t="s">
        <v>934</v>
      </c>
    </row>
    <row r="230" customFormat="false" ht="13.8" hidden="false" customHeight="false" outlineLevel="0" collapsed="false">
      <c r="A230" s="190" t="s">
        <v>797</v>
      </c>
      <c r="B230" s="128" t="s">
        <v>835</v>
      </c>
      <c r="C230" s="127" t="s">
        <v>343</v>
      </c>
      <c r="D230" s="223" t="n">
        <v>6.7</v>
      </c>
      <c r="E230" s="190" t="n">
        <f aca="false">IF(D230&lt;0,0, D230)</f>
        <v>6.7</v>
      </c>
      <c r="F230" s="192" t="n">
        <f aca="false">IF(D230&gt;1,$I$12/D230,12)</f>
        <v>1.7910447761194</v>
      </c>
      <c r="G230" s="193" t="s">
        <v>934</v>
      </c>
    </row>
    <row r="231" customFormat="false" ht="13.8" hidden="false" customHeight="false" outlineLevel="0" collapsed="false">
      <c r="A231" s="190" t="s">
        <v>797</v>
      </c>
      <c r="B231" s="128" t="s">
        <v>836</v>
      </c>
      <c r="C231" s="127" t="s">
        <v>356</v>
      </c>
      <c r="D231" s="223" t="n">
        <v>7.56</v>
      </c>
      <c r="E231" s="190" t="n">
        <f aca="false">IF(D231&lt;0,0, D231)</f>
        <v>7.56</v>
      </c>
      <c r="F231" s="192" t="n">
        <f aca="false">IF(D231&gt;1,$I$12/D231,12)</f>
        <v>1.58730158730159</v>
      </c>
      <c r="G231" s="193" t="s">
        <v>934</v>
      </c>
    </row>
    <row r="232" customFormat="false" ht="13.8" hidden="false" customHeight="false" outlineLevel="0" collapsed="false">
      <c r="A232" s="190" t="s">
        <v>797</v>
      </c>
      <c r="B232" s="128" t="s">
        <v>837</v>
      </c>
      <c r="C232" s="127" t="s">
        <v>369</v>
      </c>
      <c r="D232" s="223" t="n">
        <v>7.18</v>
      </c>
      <c r="E232" s="190" t="n">
        <f aca="false">IF(D232&lt;0,0, D232)</f>
        <v>7.18</v>
      </c>
      <c r="F232" s="192" t="n">
        <f aca="false">IF(D232&gt;1,$I$12/D232,12)</f>
        <v>1.67130919220056</v>
      </c>
      <c r="G232" s="193" t="s">
        <v>934</v>
      </c>
    </row>
    <row r="233" customFormat="false" ht="13.8" hidden="false" customHeight="false" outlineLevel="0" collapsed="false">
      <c r="A233" s="190" t="s">
        <v>797</v>
      </c>
      <c r="B233" s="128" t="s">
        <v>838</v>
      </c>
      <c r="C233" s="127" t="s">
        <v>382</v>
      </c>
      <c r="D233" s="223" t="n">
        <v>3.72</v>
      </c>
      <c r="E233" s="190" t="n">
        <f aca="false">IF(D233&lt;0,0, D233)</f>
        <v>3.72</v>
      </c>
      <c r="F233" s="192" t="n">
        <f aca="false">IF(D233&gt;1,$I$12/D233,12)</f>
        <v>3.2258064516129</v>
      </c>
      <c r="G233" s="193" t="s">
        <v>934</v>
      </c>
    </row>
    <row r="234" customFormat="false" ht="13.8" hidden="false" customHeight="false" outlineLevel="0" collapsed="false">
      <c r="A234" s="190" t="s">
        <v>797</v>
      </c>
      <c r="B234" s="128" t="s">
        <v>839</v>
      </c>
      <c r="C234" s="127" t="s">
        <v>292</v>
      </c>
      <c r="D234" s="223" t="n">
        <v>2.12</v>
      </c>
      <c r="E234" s="190" t="n">
        <f aca="false">IF(D234&lt;0,0, D234)</f>
        <v>2.12</v>
      </c>
      <c r="F234" s="192" t="n">
        <f aca="false">IF(D234&gt;1,$I$12/D234,12)</f>
        <v>5.66037735849057</v>
      </c>
      <c r="G234" s="193" t="s">
        <v>934</v>
      </c>
    </row>
    <row r="235" customFormat="false" ht="13.8" hidden="false" customHeight="false" outlineLevel="0" collapsed="false">
      <c r="A235" s="190" t="s">
        <v>797</v>
      </c>
      <c r="B235" s="128" t="s">
        <v>840</v>
      </c>
      <c r="C235" s="127" t="s">
        <v>305</v>
      </c>
      <c r="D235" s="223" t="n">
        <v>1.38</v>
      </c>
      <c r="E235" s="190" t="n">
        <f aca="false">IF(D235&lt;0,0, D235)</f>
        <v>1.38</v>
      </c>
      <c r="F235" s="192" t="n">
        <f aca="false">IF(D235&gt;1,$I$12/D235,12)</f>
        <v>8.69565217391305</v>
      </c>
      <c r="G235" s="193" t="s">
        <v>934</v>
      </c>
    </row>
    <row r="236" customFormat="false" ht="13.8" hidden="false" customHeight="false" outlineLevel="0" collapsed="false">
      <c r="A236" s="190" t="s">
        <v>797</v>
      </c>
      <c r="B236" s="128" t="s">
        <v>841</v>
      </c>
      <c r="C236" s="127" t="s">
        <v>318</v>
      </c>
      <c r="D236" s="223" t="n">
        <v>0.892</v>
      </c>
      <c r="E236" s="190" t="n">
        <f aca="false">IF(D236&lt;0,0, D236)</f>
        <v>0.892</v>
      </c>
      <c r="F236" s="192" t="n">
        <f aca="false">IF(D236&gt;1,$I$12/D236,12)</f>
        <v>12</v>
      </c>
      <c r="G236" s="193" t="s">
        <v>934</v>
      </c>
    </row>
    <row r="237" customFormat="false" ht="13.8" hidden="false" customHeight="false" outlineLevel="0" collapsed="false">
      <c r="A237" s="190" t="s">
        <v>797</v>
      </c>
      <c r="B237" s="128" t="s">
        <v>842</v>
      </c>
      <c r="C237" s="127" t="s">
        <v>331</v>
      </c>
      <c r="D237" s="223" t="n">
        <v>0.988</v>
      </c>
      <c r="E237" s="190" t="n">
        <f aca="false">IF(D237&lt;0,0, D237)</f>
        <v>0.988</v>
      </c>
      <c r="F237" s="192" t="n">
        <f aca="false">IF(D237&gt;1,$I$12/D237,12)</f>
        <v>12</v>
      </c>
      <c r="G237" s="193" t="s">
        <v>934</v>
      </c>
    </row>
    <row r="238" customFormat="false" ht="13.8" hidden="false" customHeight="false" outlineLevel="0" collapsed="false">
      <c r="A238" s="190" t="s">
        <v>797</v>
      </c>
      <c r="B238" s="128" t="s">
        <v>843</v>
      </c>
      <c r="C238" s="127" t="s">
        <v>344</v>
      </c>
      <c r="D238" s="223" t="n">
        <v>0.702</v>
      </c>
      <c r="E238" s="190" t="n">
        <f aca="false">IF(D238&lt;0,0, D238)</f>
        <v>0.702</v>
      </c>
      <c r="F238" s="192" t="n">
        <f aca="false">IF(D238&gt;1,$I$12/D238,12)</f>
        <v>12</v>
      </c>
      <c r="G238" s="193" t="s">
        <v>934</v>
      </c>
    </row>
    <row r="239" customFormat="false" ht="13.8" hidden="false" customHeight="false" outlineLevel="0" collapsed="false">
      <c r="A239" s="190" t="s">
        <v>797</v>
      </c>
      <c r="B239" s="128" t="s">
        <v>844</v>
      </c>
      <c r="C239" s="127" t="s">
        <v>357</v>
      </c>
      <c r="D239" s="223" t="n">
        <v>1.06</v>
      </c>
      <c r="E239" s="190" t="n">
        <f aca="false">IF(D239&lt;0,0, D239)</f>
        <v>1.06</v>
      </c>
      <c r="F239" s="214" t="n">
        <v>11.3</v>
      </c>
      <c r="G239" s="193" t="s">
        <v>934</v>
      </c>
    </row>
    <row r="240" customFormat="false" ht="13.8" hidden="false" customHeight="false" outlineLevel="0" collapsed="false">
      <c r="A240" s="190" t="s">
        <v>797</v>
      </c>
      <c r="B240" s="128" t="s">
        <v>845</v>
      </c>
      <c r="C240" s="127" t="s">
        <v>370</v>
      </c>
      <c r="D240" s="223" t="n">
        <v>0.946</v>
      </c>
      <c r="E240" s="190" t="n">
        <f aca="false">IF(D240&lt;0,0, D240)</f>
        <v>0.946</v>
      </c>
      <c r="F240" s="192" t="n">
        <f aca="false">IF(D240&gt;1,$I$12/D240,12)</f>
        <v>12</v>
      </c>
      <c r="G240" s="193" t="s">
        <v>934</v>
      </c>
    </row>
    <row r="241" customFormat="false" ht="13.8" hidden="false" customHeight="false" outlineLevel="0" collapsed="false">
      <c r="A241" s="190" t="s">
        <v>797</v>
      </c>
      <c r="B241" s="128" t="s">
        <v>846</v>
      </c>
      <c r="C241" s="127" t="s">
        <v>383</v>
      </c>
      <c r="D241" s="223" t="n">
        <v>1.1</v>
      </c>
      <c r="E241" s="190" t="n">
        <f aca="false">IF(D241&lt;0,0, D241)</f>
        <v>1.1</v>
      </c>
      <c r="F241" s="214" t="n">
        <v>10.9</v>
      </c>
      <c r="G241" s="193" t="s">
        <v>934</v>
      </c>
    </row>
    <row r="242" customFormat="false" ht="13.8" hidden="false" customHeight="false" outlineLevel="0" collapsed="false">
      <c r="A242" s="190" t="s">
        <v>797</v>
      </c>
      <c r="B242" s="128" t="s">
        <v>847</v>
      </c>
      <c r="C242" s="127" t="s">
        <v>969</v>
      </c>
      <c r="D242" s="223" t="n">
        <v>2.92</v>
      </c>
      <c r="E242" s="190" t="n">
        <f aca="false">IF(D242&lt;0,0, D242)</f>
        <v>2.92</v>
      </c>
      <c r="F242" s="192" t="n">
        <f aca="false">IF(D242&gt;1,$I$12/D242,12)</f>
        <v>4.10958904109589</v>
      </c>
      <c r="G242" s="193" t="s">
        <v>934</v>
      </c>
    </row>
    <row r="243" customFormat="false" ht="13.8" hidden="false" customHeight="false" outlineLevel="0" collapsed="false">
      <c r="A243" s="190" t="s">
        <v>797</v>
      </c>
      <c r="B243" s="128" t="s">
        <v>848</v>
      </c>
      <c r="C243" s="127" t="s">
        <v>306</v>
      </c>
      <c r="D243" s="223" t="n">
        <v>2.76</v>
      </c>
      <c r="E243" s="190" t="n">
        <f aca="false">IF(D243&lt;0,0, D243)</f>
        <v>2.76</v>
      </c>
      <c r="F243" s="192" t="n">
        <f aca="false">IF(D243&gt;1,$I$12/D243,12)</f>
        <v>4.34782608695652</v>
      </c>
      <c r="G243" s="193" t="s">
        <v>934</v>
      </c>
    </row>
    <row r="244" customFormat="false" ht="13.8" hidden="false" customHeight="false" outlineLevel="0" collapsed="false">
      <c r="A244" s="190" t="s">
        <v>797</v>
      </c>
      <c r="B244" s="128" t="s">
        <v>849</v>
      </c>
      <c r="C244" s="127" t="s">
        <v>319</v>
      </c>
      <c r="D244" s="223" t="n">
        <v>3.6</v>
      </c>
      <c r="E244" s="190" t="n">
        <f aca="false">IF(D244&lt;0,0, D244)</f>
        <v>3.6</v>
      </c>
      <c r="F244" s="192" t="n">
        <f aca="false">IF(D244&gt;1,$I$12/D244,12)</f>
        <v>3.33333333333333</v>
      </c>
      <c r="G244" s="193" t="s">
        <v>934</v>
      </c>
    </row>
    <row r="245" customFormat="false" ht="13.8" hidden="false" customHeight="false" outlineLevel="0" collapsed="false">
      <c r="A245" s="190" t="s">
        <v>797</v>
      </c>
      <c r="B245" s="128" t="s">
        <v>850</v>
      </c>
      <c r="C245" s="127" t="s">
        <v>332</v>
      </c>
      <c r="D245" s="223" t="n">
        <v>3.34</v>
      </c>
      <c r="E245" s="190" t="n">
        <f aca="false">IF(D245&lt;0,0, D245)</f>
        <v>3.34</v>
      </c>
      <c r="F245" s="192" t="n">
        <f aca="false">IF(D245&gt;1,$I$12/D245,12)</f>
        <v>3.59281437125749</v>
      </c>
      <c r="G245" s="193" t="s">
        <v>934</v>
      </c>
    </row>
    <row r="246" customFormat="false" ht="13.8" hidden="false" customHeight="false" outlineLevel="0" collapsed="false">
      <c r="A246" s="190" t="s">
        <v>797</v>
      </c>
      <c r="B246" s="128" t="s">
        <v>851</v>
      </c>
      <c r="C246" s="127" t="s">
        <v>345</v>
      </c>
      <c r="D246" s="223" t="n">
        <v>3.64</v>
      </c>
      <c r="E246" s="190" t="n">
        <f aca="false">IF(D246&lt;0,0, D246)</f>
        <v>3.64</v>
      </c>
      <c r="F246" s="192" t="n">
        <f aca="false">IF(D246&gt;1,$I$12/D246,12)</f>
        <v>3.2967032967033</v>
      </c>
      <c r="G246" s="193" t="s">
        <v>934</v>
      </c>
    </row>
    <row r="247" customFormat="false" ht="13.8" hidden="false" customHeight="false" outlineLevel="0" collapsed="false">
      <c r="A247" s="190" t="s">
        <v>797</v>
      </c>
      <c r="B247" s="128" t="s">
        <v>852</v>
      </c>
      <c r="C247" s="127" t="s">
        <v>358</v>
      </c>
      <c r="D247" s="223" t="n">
        <v>5</v>
      </c>
      <c r="E247" s="190" t="n">
        <f aca="false">IF(D247&lt;0,0, D247)</f>
        <v>5</v>
      </c>
      <c r="F247" s="192" t="n">
        <f aca="false">IF(D247&gt;1,$I$12/D247,12)</f>
        <v>2.4</v>
      </c>
      <c r="G247" s="193" t="s">
        <v>934</v>
      </c>
    </row>
    <row r="248" customFormat="false" ht="13.8" hidden="false" customHeight="false" outlineLevel="0" collapsed="false">
      <c r="A248" s="190" t="s">
        <v>797</v>
      </c>
      <c r="B248" s="128" t="s">
        <v>853</v>
      </c>
      <c r="C248" s="127" t="s">
        <v>371</v>
      </c>
      <c r="D248" s="223" t="n">
        <v>4.36</v>
      </c>
      <c r="E248" s="190" t="n">
        <f aca="false">IF(D248&lt;0,0, D248)</f>
        <v>4.36</v>
      </c>
      <c r="F248" s="192" t="n">
        <f aca="false">IF(D248&gt;1,$I$12/D248,12)</f>
        <v>2.75229357798165</v>
      </c>
      <c r="G248" s="193" t="s">
        <v>934</v>
      </c>
    </row>
    <row r="249" customFormat="false" ht="13.8" hidden="false" customHeight="false" outlineLevel="0" collapsed="false">
      <c r="A249" s="190" t="s">
        <v>797</v>
      </c>
      <c r="B249" s="128" t="s">
        <v>854</v>
      </c>
      <c r="C249" s="127" t="s">
        <v>384</v>
      </c>
      <c r="D249" s="223" t="n">
        <v>2.52</v>
      </c>
      <c r="E249" s="190" t="n">
        <f aca="false">IF(D249&lt;0,0, D249)</f>
        <v>2.52</v>
      </c>
      <c r="F249" s="192" t="n">
        <f aca="false">IF(D249&gt;1,$I$12/D249,12)</f>
        <v>4.76190476190476</v>
      </c>
      <c r="G249" s="193" t="s">
        <v>934</v>
      </c>
    </row>
    <row r="250" customFormat="false" ht="13.8" hidden="false" customHeight="false" outlineLevel="0" collapsed="false">
      <c r="A250" s="190" t="s">
        <v>797</v>
      </c>
      <c r="B250" s="128" t="s">
        <v>855</v>
      </c>
      <c r="C250" s="127" t="s">
        <v>294</v>
      </c>
      <c r="D250" s="223" t="n">
        <v>3.94</v>
      </c>
      <c r="E250" s="190" t="n">
        <f aca="false">IF(D250&lt;0,0, D250)</f>
        <v>3.94</v>
      </c>
      <c r="F250" s="192" t="n">
        <f aca="false">IF(D250&gt;1,$I$12/D250,12)</f>
        <v>3.04568527918782</v>
      </c>
      <c r="G250" s="193" t="s">
        <v>934</v>
      </c>
    </row>
    <row r="251" customFormat="false" ht="13.8" hidden="false" customHeight="false" outlineLevel="0" collapsed="false">
      <c r="A251" s="190" t="s">
        <v>797</v>
      </c>
      <c r="B251" s="128" t="s">
        <v>856</v>
      </c>
      <c r="C251" s="127" t="s">
        <v>307</v>
      </c>
      <c r="D251" s="223" t="n">
        <v>6.58</v>
      </c>
      <c r="E251" s="190" t="n">
        <f aca="false">IF(D251&lt;0,0, D251)</f>
        <v>6.58</v>
      </c>
      <c r="F251" s="192" t="n">
        <f aca="false">IF(D251&gt;1,$I$12/D251,12)</f>
        <v>1.82370820668693</v>
      </c>
      <c r="G251" s="193" t="s">
        <v>934</v>
      </c>
    </row>
    <row r="252" customFormat="false" ht="13.8" hidden="false" customHeight="false" outlineLevel="0" collapsed="false">
      <c r="A252" s="190" t="s">
        <v>797</v>
      </c>
      <c r="B252" s="128" t="s">
        <v>857</v>
      </c>
      <c r="C252" s="127" t="s">
        <v>320</v>
      </c>
      <c r="D252" s="223" t="n">
        <v>6</v>
      </c>
      <c r="E252" s="190" t="n">
        <f aca="false">IF(D252&lt;0,0, D252)</f>
        <v>6</v>
      </c>
      <c r="F252" s="192" t="n">
        <f aca="false">IF(D252&gt;1,$I$12/D252,12)</f>
        <v>2</v>
      </c>
      <c r="G252" s="193" t="s">
        <v>934</v>
      </c>
    </row>
    <row r="253" customFormat="false" ht="13.8" hidden="false" customHeight="false" outlineLevel="0" collapsed="false">
      <c r="A253" s="190" t="s">
        <v>797</v>
      </c>
      <c r="B253" s="128" t="s">
        <v>858</v>
      </c>
      <c r="C253" s="127" t="s">
        <v>333</v>
      </c>
      <c r="D253" s="223" t="n">
        <v>3.16</v>
      </c>
      <c r="E253" s="190" t="n">
        <f aca="false">IF(D253&lt;0,0, D253)</f>
        <v>3.16</v>
      </c>
      <c r="F253" s="192" t="n">
        <f aca="false">IF(D253&gt;1,$I$12/D253,12)</f>
        <v>3.79746835443038</v>
      </c>
      <c r="G253" s="193" t="s">
        <v>934</v>
      </c>
    </row>
    <row r="254" customFormat="false" ht="13.8" hidden="false" customHeight="false" outlineLevel="0" collapsed="false">
      <c r="A254" s="190" t="s">
        <v>797</v>
      </c>
      <c r="B254" s="128" t="s">
        <v>859</v>
      </c>
      <c r="C254" s="127" t="s">
        <v>346</v>
      </c>
      <c r="D254" s="223" t="n">
        <v>6.46</v>
      </c>
      <c r="E254" s="190" t="n">
        <f aca="false">IF(D254&lt;0,0, D254)</f>
        <v>6.46</v>
      </c>
      <c r="F254" s="192" t="n">
        <f aca="false">IF(D254&gt;1,$I$12/D254,12)</f>
        <v>1.85758513931889</v>
      </c>
      <c r="G254" s="193" t="s">
        <v>934</v>
      </c>
    </row>
    <row r="255" customFormat="false" ht="13.8" hidden="false" customHeight="false" outlineLevel="0" collapsed="false">
      <c r="A255" s="190" t="s">
        <v>797</v>
      </c>
      <c r="B255" s="128" t="s">
        <v>860</v>
      </c>
      <c r="C255" s="127" t="s">
        <v>359</v>
      </c>
      <c r="D255" s="223" t="n">
        <v>4.62</v>
      </c>
      <c r="E255" s="190" t="n">
        <f aca="false">IF(D255&lt;0,0, D255)</f>
        <v>4.62</v>
      </c>
      <c r="F255" s="192" t="n">
        <f aca="false">IF(D255&gt;1,$I$12/D255,12)</f>
        <v>2.5974025974026</v>
      </c>
      <c r="G255" s="193" t="s">
        <v>934</v>
      </c>
    </row>
    <row r="256" customFormat="false" ht="13.8" hidden="false" customHeight="false" outlineLevel="0" collapsed="false">
      <c r="A256" s="190" t="s">
        <v>797</v>
      </c>
      <c r="B256" s="128" t="s">
        <v>861</v>
      </c>
      <c r="C256" s="127" t="s">
        <v>372</v>
      </c>
      <c r="D256" s="223" t="n">
        <v>4</v>
      </c>
      <c r="E256" s="190" t="n">
        <f aca="false">IF(D256&lt;0,0, D256)</f>
        <v>4</v>
      </c>
      <c r="F256" s="192" t="n">
        <f aca="false">IF(D256&gt;1,$I$12/D256,12)</f>
        <v>3</v>
      </c>
      <c r="G256" s="193" t="s">
        <v>934</v>
      </c>
    </row>
    <row r="257" customFormat="false" ht="13.8" hidden="false" customHeight="false" outlineLevel="0" collapsed="false">
      <c r="A257" s="190" t="s">
        <v>797</v>
      </c>
      <c r="B257" s="128" t="s">
        <v>862</v>
      </c>
      <c r="C257" s="127" t="s">
        <v>385</v>
      </c>
      <c r="D257" s="223" t="n">
        <v>4.68</v>
      </c>
      <c r="E257" s="190" t="n">
        <f aca="false">IF(D257&lt;0,0, D257)</f>
        <v>4.68</v>
      </c>
      <c r="F257" s="192" t="n">
        <f aca="false">IF(D257&gt;1,$I$12/D257,12)</f>
        <v>2.56410256410256</v>
      </c>
      <c r="G257" s="193" t="s">
        <v>934</v>
      </c>
    </row>
    <row r="258" customFormat="false" ht="13.8" hidden="false" customHeight="false" outlineLevel="0" collapsed="false">
      <c r="A258" s="190" t="s">
        <v>797</v>
      </c>
      <c r="B258" s="128" t="s">
        <v>863</v>
      </c>
      <c r="C258" s="127" t="s">
        <v>295</v>
      </c>
      <c r="D258" s="223" t="n">
        <v>4.66</v>
      </c>
      <c r="E258" s="190" t="n">
        <f aca="false">IF(D258&lt;0,0, D258)</f>
        <v>4.66</v>
      </c>
      <c r="F258" s="192" t="n">
        <f aca="false">IF(D258&gt;1,$I$12/D258,12)</f>
        <v>2.57510729613734</v>
      </c>
      <c r="G258" s="193" t="s">
        <v>934</v>
      </c>
    </row>
    <row r="259" customFormat="false" ht="13.8" hidden="false" customHeight="false" outlineLevel="0" collapsed="false">
      <c r="A259" s="190" t="s">
        <v>797</v>
      </c>
      <c r="B259" s="128" t="s">
        <v>864</v>
      </c>
      <c r="C259" s="127" t="s">
        <v>308</v>
      </c>
      <c r="D259" s="223" t="n">
        <v>4.34</v>
      </c>
      <c r="E259" s="190" t="n">
        <f aca="false">IF(D259&lt;0,0, D259)</f>
        <v>4.34</v>
      </c>
      <c r="F259" s="192" t="n">
        <f aca="false">IF(D259&gt;1,$I$12/D259,12)</f>
        <v>2.76497695852535</v>
      </c>
      <c r="G259" s="193" t="s">
        <v>934</v>
      </c>
    </row>
    <row r="260" customFormat="false" ht="13.8" hidden="false" customHeight="false" outlineLevel="0" collapsed="false">
      <c r="A260" s="190" t="s">
        <v>797</v>
      </c>
      <c r="B260" s="128" t="s">
        <v>865</v>
      </c>
      <c r="C260" s="127" t="s">
        <v>321</v>
      </c>
      <c r="D260" s="223" t="n">
        <v>3.3</v>
      </c>
      <c r="E260" s="190" t="n">
        <f aca="false">IF(D260&lt;0,0, D260)</f>
        <v>3.3</v>
      </c>
      <c r="F260" s="192" t="n">
        <f aca="false">IF(D260&gt;1,$I$12/D260,12)</f>
        <v>3.63636363636364</v>
      </c>
      <c r="G260" s="193" t="s">
        <v>934</v>
      </c>
    </row>
    <row r="261" customFormat="false" ht="13.8" hidden="false" customHeight="false" outlineLevel="0" collapsed="false">
      <c r="A261" s="190" t="s">
        <v>797</v>
      </c>
      <c r="B261" s="128" t="s">
        <v>866</v>
      </c>
      <c r="C261" s="127" t="s">
        <v>334</v>
      </c>
      <c r="D261" s="223" t="n">
        <v>3.22</v>
      </c>
      <c r="E261" s="190" t="n">
        <f aca="false">IF(D261&lt;0,0, D261)</f>
        <v>3.22</v>
      </c>
      <c r="F261" s="192" t="n">
        <f aca="false">IF(D261&gt;1,$I$12/D261,12)</f>
        <v>3.72670807453416</v>
      </c>
      <c r="G261" s="193" t="s">
        <v>934</v>
      </c>
    </row>
    <row r="262" customFormat="false" ht="13.8" hidden="false" customHeight="false" outlineLevel="0" collapsed="false">
      <c r="A262" s="190" t="s">
        <v>797</v>
      </c>
      <c r="B262" s="128" t="s">
        <v>867</v>
      </c>
      <c r="C262" s="127" t="s">
        <v>347</v>
      </c>
      <c r="D262" s="223" t="n">
        <v>3.56</v>
      </c>
      <c r="E262" s="190" t="n">
        <f aca="false">IF(D262&lt;0,0, D262)</f>
        <v>3.56</v>
      </c>
      <c r="F262" s="192" t="n">
        <f aca="false">IF(D262&gt;1,$I$12/D262,12)</f>
        <v>3.37078651685393</v>
      </c>
      <c r="G262" s="193" t="s">
        <v>934</v>
      </c>
    </row>
    <row r="263" customFormat="false" ht="13.8" hidden="false" customHeight="false" outlineLevel="0" collapsed="false">
      <c r="A263" s="190" t="s">
        <v>797</v>
      </c>
      <c r="B263" s="128" t="s">
        <v>868</v>
      </c>
      <c r="C263" s="127" t="s">
        <v>360</v>
      </c>
      <c r="D263" s="223" t="n">
        <v>2.16</v>
      </c>
      <c r="E263" s="190" t="n">
        <f aca="false">IF(D263&lt;0,0, D263)</f>
        <v>2.16</v>
      </c>
      <c r="F263" s="192" t="n">
        <f aca="false">IF(D263&gt;1,$I$12/D263,12)</f>
        <v>5.55555555555556</v>
      </c>
      <c r="G263" s="193" t="s">
        <v>934</v>
      </c>
    </row>
    <row r="264" customFormat="false" ht="13.8" hidden="false" customHeight="false" outlineLevel="0" collapsed="false">
      <c r="A264" s="190" t="s">
        <v>797</v>
      </c>
      <c r="B264" s="128" t="s">
        <v>869</v>
      </c>
      <c r="C264" s="127" t="s">
        <v>970</v>
      </c>
      <c r="D264" s="223" t="n">
        <v>3.68</v>
      </c>
      <c r="E264" s="190" t="n">
        <f aca="false">IF(D264&lt;0,0, D264)</f>
        <v>3.68</v>
      </c>
      <c r="F264" s="192" t="n">
        <f aca="false">IF(D264&gt;1,$I$12/D264,12)</f>
        <v>3.26086956521739</v>
      </c>
      <c r="G264" s="193" t="s">
        <v>934</v>
      </c>
    </row>
    <row r="265" customFormat="false" ht="13.8" hidden="false" customHeight="false" outlineLevel="0" collapsed="false">
      <c r="A265" s="190" t="s">
        <v>797</v>
      </c>
      <c r="B265" s="128" t="s">
        <v>870</v>
      </c>
      <c r="C265" s="127" t="s">
        <v>386</v>
      </c>
      <c r="D265" s="223" t="n">
        <v>1.17</v>
      </c>
      <c r="E265" s="190" t="n">
        <f aca="false">IF(D265&lt;0,0, D265)</f>
        <v>1.17</v>
      </c>
      <c r="F265" s="192" t="n">
        <f aca="false">IF(D265&gt;1,$I$12/D265,12)</f>
        <v>10.2564102564103</v>
      </c>
      <c r="G265" s="193" t="s">
        <v>934</v>
      </c>
    </row>
    <row r="266" customFormat="false" ht="13.8" hidden="false" customHeight="false" outlineLevel="0" collapsed="false">
      <c r="A266" s="190" t="s">
        <v>797</v>
      </c>
      <c r="B266" s="128" t="s">
        <v>871</v>
      </c>
      <c r="C266" s="127" t="s">
        <v>296</v>
      </c>
      <c r="D266" s="223" t="n">
        <v>4.64</v>
      </c>
      <c r="E266" s="190" t="n">
        <f aca="false">IF(D266&lt;0,0, D266)</f>
        <v>4.64</v>
      </c>
      <c r="F266" s="192" t="n">
        <f aca="false">IF(D266&gt;1,$I$12/D266,12)</f>
        <v>2.58620689655172</v>
      </c>
      <c r="G266" s="193" t="s">
        <v>934</v>
      </c>
    </row>
    <row r="267" customFormat="false" ht="13.8" hidden="false" customHeight="false" outlineLevel="0" collapsed="false">
      <c r="A267" s="190" t="s">
        <v>797</v>
      </c>
      <c r="B267" s="128" t="s">
        <v>872</v>
      </c>
      <c r="C267" s="127" t="s">
        <v>309</v>
      </c>
      <c r="D267" s="223" t="n">
        <v>3.4</v>
      </c>
      <c r="E267" s="190" t="n">
        <f aca="false">IF(D267&lt;0,0, D267)</f>
        <v>3.4</v>
      </c>
      <c r="F267" s="192" t="n">
        <f aca="false">IF(D267&gt;1,$I$12/D267,12)</f>
        <v>3.52941176470588</v>
      </c>
      <c r="G267" s="193" t="s">
        <v>934</v>
      </c>
    </row>
    <row r="268" customFormat="false" ht="13.8" hidden="false" customHeight="false" outlineLevel="0" collapsed="false">
      <c r="A268" s="190" t="s">
        <v>797</v>
      </c>
      <c r="B268" s="128" t="s">
        <v>873</v>
      </c>
      <c r="C268" s="127" t="s">
        <v>322</v>
      </c>
      <c r="D268" s="223" t="n">
        <v>5.96</v>
      </c>
      <c r="E268" s="190" t="n">
        <f aca="false">IF(D268&lt;0,0, D268)</f>
        <v>5.96</v>
      </c>
      <c r="F268" s="192" t="n">
        <f aca="false">IF(D268&gt;1,$I$12/D268,12)</f>
        <v>2.01342281879195</v>
      </c>
      <c r="G268" s="193" t="s">
        <v>934</v>
      </c>
    </row>
    <row r="269" customFormat="false" ht="13.8" hidden="false" customHeight="false" outlineLevel="0" collapsed="false">
      <c r="A269" s="190" t="s">
        <v>797</v>
      </c>
      <c r="B269" s="128" t="s">
        <v>874</v>
      </c>
      <c r="C269" s="127" t="s">
        <v>335</v>
      </c>
      <c r="D269" s="223" t="n">
        <v>3.56</v>
      </c>
      <c r="E269" s="190" t="n">
        <f aca="false">IF(D269&lt;0,0, D269)</f>
        <v>3.56</v>
      </c>
      <c r="F269" s="192" t="n">
        <f aca="false">IF(D269&gt;1,$I$12/D269,12)</f>
        <v>3.37078651685393</v>
      </c>
      <c r="G269" s="193" t="s">
        <v>934</v>
      </c>
    </row>
    <row r="270" customFormat="false" ht="13.8" hidden="false" customHeight="false" outlineLevel="0" collapsed="false">
      <c r="A270" s="190" t="s">
        <v>797</v>
      </c>
      <c r="B270" s="128" t="s">
        <v>875</v>
      </c>
      <c r="C270" s="127" t="s">
        <v>348</v>
      </c>
      <c r="D270" s="223" t="n">
        <v>4.38</v>
      </c>
      <c r="E270" s="190" t="n">
        <f aca="false">IF(D270&lt;0,0, D270)</f>
        <v>4.38</v>
      </c>
      <c r="F270" s="192" t="n">
        <f aca="false">IF(D270&gt;1,$I$12/D270,12)</f>
        <v>2.73972602739726</v>
      </c>
      <c r="G270" s="193" t="s">
        <v>934</v>
      </c>
    </row>
    <row r="271" customFormat="false" ht="13.8" hidden="false" customHeight="false" outlineLevel="0" collapsed="false">
      <c r="A271" s="190" t="s">
        <v>797</v>
      </c>
      <c r="B271" s="128" t="s">
        <v>876</v>
      </c>
      <c r="C271" s="127" t="s">
        <v>361</v>
      </c>
      <c r="D271" s="223" t="n">
        <v>4.66</v>
      </c>
      <c r="E271" s="190" t="n">
        <f aca="false">IF(D271&lt;0,0, D271)</f>
        <v>4.66</v>
      </c>
      <c r="F271" s="192" t="n">
        <f aca="false">IF(D271&gt;1,$I$12/D271,12)</f>
        <v>2.57510729613734</v>
      </c>
      <c r="G271" s="193" t="s">
        <v>934</v>
      </c>
    </row>
    <row r="272" customFormat="false" ht="13.8" hidden="false" customHeight="false" outlineLevel="0" collapsed="false">
      <c r="A272" s="190" t="s">
        <v>797</v>
      </c>
      <c r="B272" s="128" t="s">
        <v>877</v>
      </c>
      <c r="C272" s="127" t="s">
        <v>374</v>
      </c>
      <c r="D272" s="223" t="n">
        <v>4.22</v>
      </c>
      <c r="E272" s="190" t="n">
        <f aca="false">IF(D272&lt;0,0, D272)</f>
        <v>4.22</v>
      </c>
      <c r="F272" s="192" t="n">
        <f aca="false">IF(D272&gt;1,$I$12/D272,12)</f>
        <v>2.8436018957346</v>
      </c>
      <c r="G272" s="193" t="s">
        <v>934</v>
      </c>
    </row>
    <row r="273" customFormat="false" ht="13.8" hidden="false" customHeight="false" outlineLevel="0" collapsed="false">
      <c r="A273" s="190" t="s">
        <v>797</v>
      </c>
      <c r="B273" s="128" t="s">
        <v>878</v>
      </c>
      <c r="C273" s="127" t="s">
        <v>387</v>
      </c>
      <c r="D273" s="223" t="n">
        <v>3.4</v>
      </c>
      <c r="E273" s="190" t="n">
        <f aca="false">IF(D273&lt;0,0, D273)</f>
        <v>3.4</v>
      </c>
      <c r="F273" s="192" t="n">
        <f aca="false">IF(D273&gt;1,$I$12/D273,12)</f>
        <v>3.52941176470588</v>
      </c>
      <c r="G273" s="193" t="s">
        <v>934</v>
      </c>
    </row>
    <row r="274" customFormat="false" ht="13.8" hidden="false" customHeight="false" outlineLevel="0" collapsed="false">
      <c r="A274" s="190" t="s">
        <v>797</v>
      </c>
      <c r="B274" s="128" t="s">
        <v>879</v>
      </c>
      <c r="C274" s="127" t="s">
        <v>297</v>
      </c>
      <c r="D274" s="223" t="n">
        <v>2.72</v>
      </c>
      <c r="E274" s="190" t="n">
        <f aca="false">IF(D274&lt;0,0, D274)</f>
        <v>2.72</v>
      </c>
      <c r="F274" s="192" t="n">
        <f aca="false">IF(D274&gt;1,$I$12/D274,12)</f>
        <v>4.41176470588235</v>
      </c>
      <c r="G274" s="193" t="s">
        <v>934</v>
      </c>
    </row>
    <row r="275" customFormat="false" ht="13.8" hidden="false" customHeight="false" outlineLevel="0" collapsed="false">
      <c r="A275" s="190" t="s">
        <v>797</v>
      </c>
      <c r="B275" s="128" t="s">
        <v>880</v>
      </c>
      <c r="C275" s="127" t="s">
        <v>310</v>
      </c>
      <c r="D275" s="223" t="n">
        <v>4.28</v>
      </c>
      <c r="E275" s="190" t="n">
        <f aca="false">IF(D275&lt;0,0, D275)</f>
        <v>4.28</v>
      </c>
      <c r="F275" s="192" t="n">
        <f aca="false">IF(D275&gt;1,$I$12/D275,12)</f>
        <v>2.80373831775701</v>
      </c>
      <c r="G275" s="193" t="s">
        <v>934</v>
      </c>
    </row>
    <row r="276" customFormat="false" ht="13.8" hidden="false" customHeight="false" outlineLevel="0" collapsed="false">
      <c r="A276" s="190" t="s">
        <v>797</v>
      </c>
      <c r="B276" s="128" t="s">
        <v>881</v>
      </c>
      <c r="C276" s="127" t="s">
        <v>323</v>
      </c>
      <c r="D276" s="223" t="n">
        <v>3.58</v>
      </c>
      <c r="E276" s="190" t="n">
        <f aca="false">IF(D276&lt;0,0, D276)</f>
        <v>3.58</v>
      </c>
      <c r="F276" s="192" t="n">
        <f aca="false">IF(D276&gt;1,$I$12/D276,12)</f>
        <v>3.35195530726257</v>
      </c>
      <c r="G276" s="193" t="s">
        <v>934</v>
      </c>
    </row>
    <row r="277" customFormat="false" ht="13.8" hidden="false" customHeight="false" outlineLevel="0" collapsed="false">
      <c r="A277" s="190" t="s">
        <v>797</v>
      </c>
      <c r="B277" s="128" t="s">
        <v>882</v>
      </c>
      <c r="C277" s="127" t="s">
        <v>336</v>
      </c>
      <c r="D277" s="223" t="n">
        <v>4.46</v>
      </c>
      <c r="E277" s="190" t="n">
        <f aca="false">IF(D277&lt;0,0, D277)</f>
        <v>4.46</v>
      </c>
      <c r="F277" s="192" t="n">
        <f aca="false">IF(D277&gt;1,$I$12/D277,12)</f>
        <v>2.69058295964126</v>
      </c>
      <c r="G277" s="193" t="s">
        <v>934</v>
      </c>
    </row>
    <row r="278" customFormat="false" ht="13.8" hidden="false" customHeight="false" outlineLevel="0" collapsed="false">
      <c r="A278" s="190" t="s">
        <v>797</v>
      </c>
      <c r="B278" s="128" t="s">
        <v>883</v>
      </c>
      <c r="C278" s="127" t="s">
        <v>349</v>
      </c>
      <c r="D278" s="223" t="n">
        <v>5.2</v>
      </c>
      <c r="E278" s="190" t="n">
        <f aca="false">IF(D278&lt;0,0, D278)</f>
        <v>5.2</v>
      </c>
      <c r="F278" s="192" t="n">
        <f aca="false">IF(D278&gt;1,$I$12/D278,12)</f>
        <v>2.30769230769231</v>
      </c>
      <c r="G278" s="193" t="s">
        <v>934</v>
      </c>
    </row>
    <row r="279" customFormat="false" ht="13.8" hidden="false" customHeight="false" outlineLevel="0" collapsed="false">
      <c r="A279" s="190" t="s">
        <v>797</v>
      </c>
      <c r="B279" s="128" t="s">
        <v>884</v>
      </c>
      <c r="C279" s="127" t="s">
        <v>362</v>
      </c>
      <c r="D279" s="223" t="n">
        <v>4.5</v>
      </c>
      <c r="E279" s="190" t="n">
        <f aca="false">IF(D279&lt;0,0, D279)</f>
        <v>4.5</v>
      </c>
      <c r="F279" s="192" t="n">
        <f aca="false">IF(D279&gt;1,$I$12/D279,12)</f>
        <v>2.66666666666667</v>
      </c>
      <c r="G279" s="193" t="s">
        <v>934</v>
      </c>
    </row>
    <row r="280" customFormat="false" ht="13.8" hidden="false" customHeight="false" outlineLevel="0" collapsed="false">
      <c r="A280" s="190" t="s">
        <v>797</v>
      </c>
      <c r="B280" s="128" t="s">
        <v>886</v>
      </c>
      <c r="C280" s="127" t="s">
        <v>375</v>
      </c>
      <c r="D280" s="223" t="n">
        <v>5.02</v>
      </c>
      <c r="E280" s="190" t="n">
        <f aca="false">IF(D280&lt;0,0, D280)</f>
        <v>5.02</v>
      </c>
      <c r="F280" s="192" t="n">
        <f aca="false">IF(D280&gt;1,$I$12/D280,12)</f>
        <v>2.39043824701195</v>
      </c>
      <c r="G280" s="193" t="s">
        <v>934</v>
      </c>
    </row>
    <row r="281" customFormat="false" ht="13.8" hidden="false" customHeight="false" outlineLevel="0" collapsed="false">
      <c r="A281" s="190" t="s">
        <v>797</v>
      </c>
      <c r="B281" s="128" t="s">
        <v>887</v>
      </c>
      <c r="C281" s="127" t="s">
        <v>388</v>
      </c>
      <c r="D281" s="223" t="n">
        <v>5.9</v>
      </c>
      <c r="E281" s="190" t="n">
        <f aca="false">IF(D281&lt;0,0, D281)</f>
        <v>5.9</v>
      </c>
      <c r="F281" s="192" t="n">
        <f aca="false">IF(D281&gt;1,$I$12/D281,12)</f>
        <v>2.03389830508475</v>
      </c>
      <c r="G281" s="193" t="s">
        <v>934</v>
      </c>
    </row>
    <row r="282" customFormat="false" ht="13.8" hidden="false" customHeight="false" outlineLevel="0" collapsed="false">
      <c r="A282" s="190" t="s">
        <v>797</v>
      </c>
      <c r="B282" s="128" t="s">
        <v>888</v>
      </c>
      <c r="C282" s="127" t="s">
        <v>298</v>
      </c>
      <c r="D282" s="223" t="n">
        <v>2.54</v>
      </c>
      <c r="E282" s="190" t="n">
        <f aca="false">IF(D282&lt;0,0, D282)</f>
        <v>2.54</v>
      </c>
      <c r="F282" s="192" t="n">
        <f aca="false">IF(D282&gt;1,$I$12/D282,12)</f>
        <v>4.7244094488189</v>
      </c>
      <c r="G282" s="193" t="s">
        <v>934</v>
      </c>
    </row>
    <row r="283" customFormat="false" ht="13.8" hidden="false" customHeight="false" outlineLevel="0" collapsed="false">
      <c r="A283" s="190" t="s">
        <v>797</v>
      </c>
      <c r="B283" s="128" t="s">
        <v>889</v>
      </c>
      <c r="C283" s="127" t="s">
        <v>311</v>
      </c>
      <c r="D283" s="223" t="n">
        <v>3.32</v>
      </c>
      <c r="E283" s="190" t="n">
        <f aca="false">IF(D283&lt;0,0, D283)</f>
        <v>3.32</v>
      </c>
      <c r="F283" s="192" t="n">
        <f aca="false">IF(D283&gt;1,$I$12/D283,12)</f>
        <v>3.6144578313253</v>
      </c>
      <c r="G283" s="193" t="s">
        <v>934</v>
      </c>
    </row>
    <row r="284" customFormat="false" ht="13.8" hidden="false" customHeight="false" outlineLevel="0" collapsed="false">
      <c r="A284" s="190" t="s">
        <v>797</v>
      </c>
      <c r="B284" s="128" t="s">
        <v>890</v>
      </c>
      <c r="C284" s="127" t="s">
        <v>324</v>
      </c>
      <c r="D284" s="223" t="n">
        <v>4.62</v>
      </c>
      <c r="E284" s="190" t="n">
        <f aca="false">IF(D284&lt;0,0, D284)</f>
        <v>4.62</v>
      </c>
      <c r="F284" s="192" t="n">
        <f aca="false">IF(D284&gt;1,$I$12/D284,12)</f>
        <v>2.5974025974026</v>
      </c>
      <c r="G284" s="193" t="s">
        <v>934</v>
      </c>
    </row>
    <row r="285" customFormat="false" ht="13.8" hidden="false" customHeight="false" outlineLevel="0" collapsed="false">
      <c r="A285" s="190" t="s">
        <v>797</v>
      </c>
      <c r="B285" s="128" t="s">
        <v>891</v>
      </c>
      <c r="C285" s="127" t="s">
        <v>337</v>
      </c>
      <c r="D285" s="223" t="n">
        <v>4.1</v>
      </c>
      <c r="E285" s="190" t="n">
        <f aca="false">IF(D285&lt;0,0, D285)</f>
        <v>4.1</v>
      </c>
      <c r="F285" s="192" t="n">
        <f aca="false">IF(D285&gt;1,$I$12/D285,12)</f>
        <v>2.92682926829268</v>
      </c>
      <c r="G285" s="193" t="s">
        <v>934</v>
      </c>
    </row>
    <row r="286" customFormat="false" ht="13.8" hidden="false" customHeight="false" outlineLevel="0" collapsed="false">
      <c r="A286" s="190" t="s">
        <v>797</v>
      </c>
      <c r="B286" s="128" t="s">
        <v>892</v>
      </c>
      <c r="C286" s="127" t="s">
        <v>350</v>
      </c>
      <c r="D286" s="223" t="n">
        <v>4.98</v>
      </c>
      <c r="E286" s="190" t="n">
        <f aca="false">IF(D286&lt;0,0, D286)</f>
        <v>4.98</v>
      </c>
      <c r="F286" s="192" t="n">
        <f aca="false">IF(D286&gt;1,$I$12/D286,12)</f>
        <v>2.40963855421687</v>
      </c>
      <c r="G286" s="193" t="s">
        <v>934</v>
      </c>
    </row>
    <row r="287" customFormat="false" ht="13.8" hidden="false" customHeight="false" outlineLevel="0" collapsed="false">
      <c r="A287" s="190" t="s">
        <v>797</v>
      </c>
      <c r="B287" s="128" t="s">
        <v>893</v>
      </c>
      <c r="C287" s="127" t="s">
        <v>363</v>
      </c>
      <c r="D287" s="223" t="n">
        <v>2.48</v>
      </c>
      <c r="E287" s="190" t="n">
        <f aca="false">IF(D287&lt;0,0, D287)</f>
        <v>2.48</v>
      </c>
      <c r="F287" s="192" t="n">
        <f aca="false">IF(D287&gt;1,$I$12/D287,12)</f>
        <v>4.83870967741936</v>
      </c>
      <c r="G287" s="193" t="s">
        <v>934</v>
      </c>
    </row>
    <row r="288" customFormat="false" ht="13.8" hidden="false" customHeight="false" outlineLevel="0" collapsed="false">
      <c r="A288" s="190" t="s">
        <v>797</v>
      </c>
      <c r="B288" s="128" t="s">
        <v>894</v>
      </c>
      <c r="C288" s="127" t="s">
        <v>376</v>
      </c>
      <c r="D288" s="223" t="n">
        <v>4.28</v>
      </c>
      <c r="E288" s="190" t="n">
        <f aca="false">IF(D288&lt;0,0, D288)</f>
        <v>4.28</v>
      </c>
      <c r="F288" s="192" t="n">
        <f aca="false">IF(D288&gt;1,$I$12/D288,12)</f>
        <v>2.80373831775701</v>
      </c>
      <c r="G288" s="193" t="s">
        <v>934</v>
      </c>
    </row>
    <row r="289" customFormat="false" ht="13.8" hidden="false" customHeight="false" outlineLevel="0" collapsed="false">
      <c r="A289" s="190" t="s">
        <v>797</v>
      </c>
      <c r="B289" s="128" t="s">
        <v>895</v>
      </c>
      <c r="C289" s="127" t="s">
        <v>389</v>
      </c>
      <c r="D289" s="223" t="n">
        <v>0</v>
      </c>
      <c r="E289" s="190" t="n">
        <f aca="false">IF(D289&lt;0,0, D289)</f>
        <v>0</v>
      </c>
      <c r="F289" s="192" t="n">
        <f aca="false">IF(D289&gt;1,$I$12/D289,12)</f>
        <v>12</v>
      </c>
      <c r="G289" s="193" t="s">
        <v>934</v>
      </c>
    </row>
    <row r="290" customFormat="false" ht="13.8" hidden="false" customHeight="false" outlineLevel="0" collapsed="false">
      <c r="A290" s="127" t="s">
        <v>896</v>
      </c>
      <c r="B290" s="128" t="s">
        <v>897</v>
      </c>
      <c r="C290" s="127" t="s">
        <v>125</v>
      </c>
      <c r="D290" s="223" t="n">
        <v>5.96</v>
      </c>
      <c r="E290" s="190" t="n">
        <f aca="false">IF(D290&lt;0,0, D290)</f>
        <v>5.96</v>
      </c>
      <c r="F290" s="192" t="n">
        <f aca="false">IF(D290&gt;1,$I$12/D290,12)</f>
        <v>2.01342281879195</v>
      </c>
      <c r="G290" s="193" t="s">
        <v>934</v>
      </c>
    </row>
    <row r="291" customFormat="false" ht="13.8" hidden="false" customHeight="false" outlineLevel="0" collapsed="false">
      <c r="A291" s="127" t="s">
        <v>896</v>
      </c>
      <c r="B291" s="128" t="s">
        <v>898</v>
      </c>
      <c r="C291" s="127" t="s">
        <v>130</v>
      </c>
      <c r="D291" s="223" t="n">
        <v>3.52</v>
      </c>
      <c r="E291" s="190" t="n">
        <f aca="false">IF(D291&lt;0,0, D291)</f>
        <v>3.52</v>
      </c>
      <c r="F291" s="192" t="n">
        <f aca="false">IF(D291&gt;1,$I$12/D291,12)</f>
        <v>3.40909090909091</v>
      </c>
      <c r="G291" s="193" t="s">
        <v>934</v>
      </c>
    </row>
    <row r="292" customFormat="false" ht="13.8" hidden="false" customHeight="false" outlineLevel="0" collapsed="false">
      <c r="A292" s="127" t="s">
        <v>896</v>
      </c>
      <c r="B292" s="128" t="s">
        <v>899</v>
      </c>
      <c r="C292" s="127" t="s">
        <v>135</v>
      </c>
      <c r="D292" s="223" t="n">
        <v>3.4</v>
      </c>
      <c r="E292" s="190" t="n">
        <f aca="false">IF(D292&lt;0,0, D292)</f>
        <v>3.4</v>
      </c>
      <c r="F292" s="192" t="n">
        <f aca="false">IF(D292&gt;1,$I$12/D292,12)</f>
        <v>3.52941176470588</v>
      </c>
      <c r="G292" s="193" t="s">
        <v>934</v>
      </c>
    </row>
    <row r="293" customFormat="false" ht="13.8" hidden="false" customHeight="false" outlineLevel="0" collapsed="false">
      <c r="A293" s="127" t="s">
        <v>896</v>
      </c>
      <c r="B293" s="128" t="s">
        <v>900</v>
      </c>
      <c r="C293" s="127" t="s">
        <v>141</v>
      </c>
      <c r="D293" s="223" t="n">
        <v>5.12</v>
      </c>
      <c r="E293" s="190" t="n">
        <f aca="false">IF(D293&lt;0,0, D293)</f>
        <v>5.12</v>
      </c>
      <c r="F293" s="192" t="n">
        <f aca="false">IF(D293&gt;1,$I$12/D293,12)</f>
        <v>2.34375</v>
      </c>
      <c r="G293" s="193" t="s">
        <v>934</v>
      </c>
    </row>
    <row r="294" customFormat="false" ht="13.8" hidden="false" customHeight="false" outlineLevel="0" collapsed="false">
      <c r="A294" s="127" t="s">
        <v>896</v>
      </c>
      <c r="B294" s="128" t="s">
        <v>901</v>
      </c>
      <c r="C294" s="127" t="s">
        <v>146</v>
      </c>
      <c r="D294" s="223" t="n">
        <v>4.96</v>
      </c>
      <c r="E294" s="190" t="n">
        <f aca="false">IF(D294&lt;0,0, D294)</f>
        <v>4.96</v>
      </c>
      <c r="F294" s="192" t="n">
        <f aca="false">IF(D294&gt;1,$I$12/D294,12)</f>
        <v>2.41935483870968</v>
      </c>
      <c r="G294" s="193" t="s">
        <v>934</v>
      </c>
    </row>
    <row r="295" customFormat="false" ht="13.8" hidden="false" customHeight="false" outlineLevel="0" collapsed="false">
      <c r="A295" s="127" t="s">
        <v>896</v>
      </c>
      <c r="B295" s="128" t="s">
        <v>902</v>
      </c>
      <c r="C295" s="127" t="s">
        <v>151</v>
      </c>
      <c r="D295" s="223" t="n">
        <v>4.16</v>
      </c>
      <c r="E295" s="190" t="n">
        <f aca="false">IF(D295&lt;0,0, D295)</f>
        <v>4.16</v>
      </c>
      <c r="F295" s="192" t="n">
        <f aca="false">IF(D295&gt;1,$I$12/D295,12)</f>
        <v>2.88461538461538</v>
      </c>
      <c r="G295" s="193" t="s">
        <v>934</v>
      </c>
    </row>
    <row r="296" customFormat="false" ht="13.8" hidden="false" customHeight="false" outlineLevel="0" collapsed="false">
      <c r="A296" s="127" t="s">
        <v>896</v>
      </c>
      <c r="B296" s="128" t="s">
        <v>903</v>
      </c>
      <c r="C296" s="127" t="s">
        <v>156</v>
      </c>
      <c r="D296" s="223" t="n">
        <v>2.8</v>
      </c>
      <c r="E296" s="190" t="n">
        <f aca="false">IF(D296&lt;0,0, D296)</f>
        <v>2.8</v>
      </c>
      <c r="F296" s="192" t="n">
        <f aca="false">IF(D296&gt;1,$I$12/D296,12)</f>
        <v>4.28571428571429</v>
      </c>
      <c r="G296" s="193" t="s">
        <v>934</v>
      </c>
    </row>
    <row r="297" customFormat="false" ht="13.8" hidden="false" customHeight="false" outlineLevel="0" collapsed="false">
      <c r="A297" s="127" t="s">
        <v>896</v>
      </c>
      <c r="B297" s="128" t="s">
        <v>904</v>
      </c>
      <c r="C297" s="127" t="s">
        <v>161</v>
      </c>
      <c r="D297" s="223" t="n">
        <v>5.1</v>
      </c>
      <c r="E297" s="190" t="n">
        <f aca="false">IF(D297&lt;0,0, D297)</f>
        <v>5.1</v>
      </c>
      <c r="F297" s="192" t="n">
        <f aca="false">IF(D297&gt;1,$I$12/D297,12)</f>
        <v>2.35294117647059</v>
      </c>
      <c r="G297" s="193" t="s">
        <v>934</v>
      </c>
    </row>
    <row r="298" customFormat="false" ht="13.8" hidden="false" customHeight="false" outlineLevel="0" collapsed="false">
      <c r="A298" s="127" t="s">
        <v>896</v>
      </c>
      <c r="B298" s="128" t="s">
        <v>905</v>
      </c>
      <c r="C298" s="127" t="s">
        <v>126</v>
      </c>
      <c r="D298" s="223" t="n">
        <v>2.84</v>
      </c>
      <c r="E298" s="190" t="n">
        <f aca="false">IF(D298&lt;0,0, D298)</f>
        <v>2.84</v>
      </c>
      <c r="F298" s="192" t="n">
        <f aca="false">IF(D298&gt;1,$I$12/D298,12)</f>
        <v>4.22535211267606</v>
      </c>
      <c r="G298" s="193" t="s">
        <v>934</v>
      </c>
    </row>
    <row r="299" customFormat="false" ht="13.8" hidden="false" customHeight="false" outlineLevel="0" collapsed="false">
      <c r="A299" s="127" t="s">
        <v>896</v>
      </c>
      <c r="B299" s="128" t="s">
        <v>906</v>
      </c>
      <c r="C299" s="127" t="s">
        <v>131</v>
      </c>
      <c r="D299" s="223" t="n">
        <v>2.56</v>
      </c>
      <c r="E299" s="190" t="n">
        <f aca="false">IF(D299&lt;0,0, D299)</f>
        <v>2.56</v>
      </c>
      <c r="F299" s="192" t="n">
        <f aca="false">IF(D299&gt;1,$I$12/D299,12)</f>
        <v>4.6875</v>
      </c>
      <c r="G299" s="193" t="s">
        <v>934</v>
      </c>
    </row>
    <row r="300" customFormat="false" ht="13.8" hidden="false" customHeight="false" outlineLevel="0" collapsed="false">
      <c r="A300" s="127" t="s">
        <v>896</v>
      </c>
      <c r="B300" s="128" t="s">
        <v>907</v>
      </c>
      <c r="C300" s="127" t="s">
        <v>136</v>
      </c>
      <c r="D300" s="223" t="n">
        <v>2.3</v>
      </c>
      <c r="E300" s="190" t="n">
        <f aca="false">IF(D300&lt;0,0, D300)</f>
        <v>2.3</v>
      </c>
      <c r="F300" s="192" t="n">
        <f aca="false">IF(D300&gt;1,$I$12/D300,12)</f>
        <v>5.21739130434783</v>
      </c>
      <c r="G300" s="193" t="s">
        <v>934</v>
      </c>
    </row>
    <row r="301" customFormat="false" ht="13.8" hidden="false" customHeight="false" outlineLevel="0" collapsed="false">
      <c r="A301" s="127" t="s">
        <v>896</v>
      </c>
      <c r="B301" s="128" t="s">
        <v>908</v>
      </c>
      <c r="C301" s="127" t="s">
        <v>142</v>
      </c>
      <c r="D301" s="223" t="n">
        <v>3.28</v>
      </c>
      <c r="E301" s="190" t="n">
        <f aca="false">IF(D301&lt;0,0, D301)</f>
        <v>3.28</v>
      </c>
      <c r="F301" s="192" t="n">
        <f aca="false">IF(D301&gt;1,$I$12/D301,12)</f>
        <v>3.65853658536585</v>
      </c>
      <c r="G301" s="193" t="s">
        <v>934</v>
      </c>
    </row>
    <row r="302" customFormat="false" ht="13.8" hidden="false" customHeight="false" outlineLevel="0" collapsed="false">
      <c r="A302" s="127" t="s">
        <v>896</v>
      </c>
      <c r="B302" s="128" t="s">
        <v>909</v>
      </c>
      <c r="C302" s="127" t="s">
        <v>147</v>
      </c>
      <c r="D302" s="223" t="n">
        <v>3.4</v>
      </c>
      <c r="E302" s="190" t="n">
        <f aca="false">IF(D302&lt;0,0, D302)</f>
        <v>3.4</v>
      </c>
      <c r="F302" s="192" t="n">
        <f aca="false">IF(D302&gt;1,$I$12/D302,12)</f>
        <v>3.52941176470588</v>
      </c>
      <c r="G302" s="193" t="s">
        <v>934</v>
      </c>
    </row>
    <row r="303" customFormat="false" ht="13.8" hidden="false" customHeight="false" outlineLevel="0" collapsed="false">
      <c r="A303" s="127" t="s">
        <v>896</v>
      </c>
      <c r="B303" s="128" t="s">
        <v>910</v>
      </c>
      <c r="C303" s="127" t="s">
        <v>152</v>
      </c>
      <c r="D303" s="223" t="n">
        <v>3.6</v>
      </c>
      <c r="E303" s="190" t="n">
        <f aca="false">IF(D303&lt;0,0, D303)</f>
        <v>3.6</v>
      </c>
      <c r="F303" s="192" t="n">
        <f aca="false">IF(D303&gt;1,$I$12/D303,12)</f>
        <v>3.33333333333333</v>
      </c>
      <c r="G303" s="193" t="s">
        <v>934</v>
      </c>
    </row>
    <row r="304" customFormat="false" ht="13.8" hidden="false" customHeight="false" outlineLevel="0" collapsed="false">
      <c r="A304" s="127" t="s">
        <v>896</v>
      </c>
      <c r="B304" s="128" t="s">
        <v>911</v>
      </c>
      <c r="C304" s="127" t="s">
        <v>157</v>
      </c>
      <c r="D304" s="223" t="n">
        <v>3.44</v>
      </c>
      <c r="E304" s="190" t="n">
        <f aca="false">IF(D304&lt;0,0, D304)</f>
        <v>3.44</v>
      </c>
      <c r="F304" s="192" t="n">
        <f aca="false">IF(D304&gt;1,$I$12/D304,12)</f>
        <v>3.48837209302326</v>
      </c>
      <c r="G304" s="193" t="s">
        <v>934</v>
      </c>
    </row>
    <row r="305" customFormat="false" ht="13.8" hidden="false" customHeight="false" outlineLevel="0" collapsed="false">
      <c r="A305" s="127" t="s">
        <v>896</v>
      </c>
      <c r="B305" s="128" t="s">
        <v>912</v>
      </c>
      <c r="C305" s="127" t="s">
        <v>162</v>
      </c>
      <c r="D305" s="223" t="n">
        <v>4.58</v>
      </c>
      <c r="E305" s="190" t="n">
        <f aca="false">IF(D305&lt;0,0, D305)</f>
        <v>4.58</v>
      </c>
      <c r="F305" s="192" t="n">
        <f aca="false">IF(D305&gt;1,$I$12/D305,12)</f>
        <v>2.62008733624454</v>
      </c>
      <c r="G305" s="193" t="s">
        <v>934</v>
      </c>
    </row>
    <row r="306" customFormat="false" ht="13.8" hidden="false" customHeight="false" outlineLevel="0" collapsed="false">
      <c r="A306" s="127" t="s">
        <v>896</v>
      </c>
      <c r="B306" s="128" t="s">
        <v>913</v>
      </c>
      <c r="C306" s="127" t="s">
        <v>127</v>
      </c>
      <c r="D306" s="223" t="n">
        <v>1.84</v>
      </c>
      <c r="E306" s="190" t="n">
        <f aca="false">IF(D306&lt;0,0, D306)</f>
        <v>1.84</v>
      </c>
      <c r="F306" s="192" t="n">
        <f aca="false">IF(D306&gt;1,$I$12/D306,12)</f>
        <v>6.52173913043478</v>
      </c>
      <c r="G306" s="193" t="s">
        <v>934</v>
      </c>
    </row>
    <row r="307" customFormat="false" ht="13.8" hidden="false" customHeight="false" outlineLevel="0" collapsed="false">
      <c r="A307" s="127" t="s">
        <v>896</v>
      </c>
      <c r="B307" s="128" t="s">
        <v>914</v>
      </c>
      <c r="C307" s="127" t="s">
        <v>132</v>
      </c>
      <c r="D307" s="223" t="n">
        <v>2.74</v>
      </c>
      <c r="E307" s="190" t="n">
        <f aca="false">IF(D307&lt;0,0, D307)</f>
        <v>2.74</v>
      </c>
      <c r="F307" s="192" t="n">
        <f aca="false">IF(D307&gt;1,$I$12/D307,12)</f>
        <v>4.37956204379562</v>
      </c>
      <c r="G307" s="193" t="s">
        <v>934</v>
      </c>
    </row>
    <row r="308" customFormat="false" ht="13.8" hidden="false" customHeight="false" outlineLevel="0" collapsed="false">
      <c r="A308" s="127" t="s">
        <v>896</v>
      </c>
      <c r="B308" s="128" t="s">
        <v>915</v>
      </c>
      <c r="C308" s="127" t="s">
        <v>137</v>
      </c>
      <c r="D308" s="223" t="n">
        <v>5.18</v>
      </c>
      <c r="E308" s="190" t="n">
        <f aca="false">IF(D308&lt;0,0, D308)</f>
        <v>5.18</v>
      </c>
      <c r="F308" s="192" t="n">
        <f aca="false">IF(D308&gt;1,$I$12/D308,12)</f>
        <v>2.31660231660232</v>
      </c>
      <c r="G308" s="193" t="s">
        <v>934</v>
      </c>
    </row>
    <row r="309" customFormat="false" ht="13.8" hidden="false" customHeight="false" outlineLevel="0" collapsed="false">
      <c r="A309" s="127" t="s">
        <v>896</v>
      </c>
      <c r="B309" s="128" t="s">
        <v>916</v>
      </c>
      <c r="C309" s="127" t="s">
        <v>143</v>
      </c>
      <c r="D309" s="223" t="n">
        <v>3.78</v>
      </c>
      <c r="E309" s="190" t="n">
        <f aca="false">IF(D309&lt;0,0, D309)</f>
        <v>3.78</v>
      </c>
      <c r="F309" s="192" t="n">
        <f aca="false">IF(D309&gt;1,$I$12/D309,12)</f>
        <v>3.17460317460318</v>
      </c>
      <c r="G309" s="193" t="s">
        <v>934</v>
      </c>
    </row>
    <row r="310" customFormat="false" ht="13.8" hidden="false" customHeight="false" outlineLevel="0" collapsed="false">
      <c r="A310" s="127" t="s">
        <v>896</v>
      </c>
      <c r="B310" s="128" t="s">
        <v>917</v>
      </c>
      <c r="C310" s="127" t="s">
        <v>148</v>
      </c>
      <c r="D310" s="223" t="n">
        <v>2.7</v>
      </c>
      <c r="E310" s="190" t="n">
        <f aca="false">IF(D310&lt;0,0, D310)</f>
        <v>2.7</v>
      </c>
      <c r="F310" s="192" t="n">
        <f aca="false">IF(D310&gt;1,$I$12/D310,12)</f>
        <v>4.44444444444444</v>
      </c>
      <c r="G310" s="193" t="s">
        <v>934</v>
      </c>
    </row>
    <row r="311" customFormat="false" ht="13.8" hidden="false" customHeight="false" outlineLevel="0" collapsed="false">
      <c r="A311" s="127" t="s">
        <v>896</v>
      </c>
      <c r="B311" s="128" t="s">
        <v>918</v>
      </c>
      <c r="C311" s="127" t="s">
        <v>153</v>
      </c>
      <c r="D311" s="223" t="n">
        <v>3.88</v>
      </c>
      <c r="E311" s="190" t="n">
        <f aca="false">IF(D311&lt;0,0, D311)</f>
        <v>3.88</v>
      </c>
      <c r="F311" s="192" t="n">
        <f aca="false">IF(D311&gt;1,$I$12/D311,12)</f>
        <v>3.09278350515464</v>
      </c>
      <c r="G311" s="193" t="s">
        <v>934</v>
      </c>
    </row>
    <row r="312" customFormat="false" ht="13.8" hidden="false" customHeight="false" outlineLevel="0" collapsed="false">
      <c r="A312" s="127" t="s">
        <v>896</v>
      </c>
      <c r="B312" s="128" t="s">
        <v>919</v>
      </c>
      <c r="C312" s="127" t="s">
        <v>158</v>
      </c>
      <c r="D312" s="223" t="n">
        <v>3.14</v>
      </c>
      <c r="E312" s="190" t="n">
        <f aca="false">IF(D312&lt;0,0, D312)</f>
        <v>3.14</v>
      </c>
      <c r="F312" s="192" t="n">
        <f aca="false">IF(D312&gt;1,$I$12/D312,12)</f>
        <v>3.82165605095541</v>
      </c>
      <c r="G312" s="193" t="s">
        <v>934</v>
      </c>
    </row>
    <row r="313" customFormat="false" ht="13.8" hidden="false" customHeight="false" outlineLevel="0" collapsed="false">
      <c r="A313" s="127" t="s">
        <v>896</v>
      </c>
      <c r="B313" s="128" t="s">
        <v>920</v>
      </c>
      <c r="C313" s="127" t="s">
        <v>163</v>
      </c>
      <c r="D313" s="223" t="n">
        <v>4.38</v>
      </c>
      <c r="E313" s="190" t="n">
        <f aca="false">IF(D313&lt;0,0, D313)</f>
        <v>4.38</v>
      </c>
      <c r="F313" s="192" t="n">
        <f aca="false">IF(D313&gt;1,$I$12/D313,12)</f>
        <v>2.73972602739726</v>
      </c>
      <c r="G313" s="193" t="s">
        <v>934</v>
      </c>
    </row>
    <row r="314" customFormat="false" ht="13.8" hidden="false" customHeight="false" outlineLevel="0" collapsed="false">
      <c r="A314" s="127" t="s">
        <v>896</v>
      </c>
      <c r="B314" s="128" t="s">
        <v>921</v>
      </c>
      <c r="C314" s="127" t="s">
        <v>128</v>
      </c>
      <c r="D314" s="223" t="n">
        <v>5.34</v>
      </c>
      <c r="E314" s="190" t="n">
        <f aca="false">IF(D314&lt;0,0, D314)</f>
        <v>5.34</v>
      </c>
      <c r="F314" s="192" t="n">
        <f aca="false">IF(D314&gt;1,$I$12/D314,12)</f>
        <v>2.24719101123596</v>
      </c>
      <c r="G314" s="193" t="s">
        <v>934</v>
      </c>
    </row>
    <row r="315" customFormat="false" ht="13.8" hidden="false" customHeight="false" outlineLevel="0" collapsed="false">
      <c r="A315" s="127" t="s">
        <v>896</v>
      </c>
      <c r="B315" s="128" t="s">
        <v>922</v>
      </c>
      <c r="C315" s="127" t="s">
        <v>133</v>
      </c>
      <c r="D315" s="223" t="n">
        <v>3.98</v>
      </c>
      <c r="E315" s="190" t="n">
        <f aca="false">IF(D315&lt;0,0, D315)</f>
        <v>3.98</v>
      </c>
      <c r="F315" s="192" t="n">
        <f aca="false">IF(D315&gt;1,$I$12/D315,12)</f>
        <v>3.01507537688442</v>
      </c>
      <c r="G315" s="193" t="s">
        <v>934</v>
      </c>
    </row>
    <row r="316" customFormat="false" ht="13.8" hidden="false" customHeight="false" outlineLevel="0" collapsed="false">
      <c r="A316" s="127" t="s">
        <v>896</v>
      </c>
      <c r="B316" s="128" t="s">
        <v>923</v>
      </c>
      <c r="C316" s="127" t="s">
        <v>138</v>
      </c>
      <c r="D316" s="223" t="n">
        <v>3.52</v>
      </c>
      <c r="E316" s="190" t="n">
        <f aca="false">IF(D316&lt;0,0, D316)</f>
        <v>3.52</v>
      </c>
      <c r="F316" s="192" t="n">
        <f aca="false">IF(D316&gt;1,$I$12/D316,12)</f>
        <v>3.40909090909091</v>
      </c>
      <c r="G316" s="193" t="s">
        <v>934</v>
      </c>
    </row>
    <row r="317" customFormat="false" ht="13.8" hidden="false" customHeight="false" outlineLevel="0" collapsed="false">
      <c r="A317" s="127" t="s">
        <v>896</v>
      </c>
      <c r="B317" s="128" t="s">
        <v>924</v>
      </c>
      <c r="C317" s="127" t="s">
        <v>144</v>
      </c>
      <c r="D317" s="223" t="n">
        <v>3.42</v>
      </c>
      <c r="E317" s="190" t="n">
        <f aca="false">IF(D317&lt;0,0, D317)</f>
        <v>3.42</v>
      </c>
      <c r="F317" s="192" t="n">
        <f aca="false">IF(D317&gt;1,$I$12/D317,12)</f>
        <v>3.50877192982456</v>
      </c>
      <c r="G317" s="193" t="s">
        <v>934</v>
      </c>
    </row>
    <row r="318" customFormat="false" ht="13.8" hidden="false" customHeight="false" outlineLevel="0" collapsed="false">
      <c r="A318" s="127" t="s">
        <v>896</v>
      </c>
      <c r="B318" s="128" t="s">
        <v>925</v>
      </c>
      <c r="C318" s="127" t="s">
        <v>149</v>
      </c>
      <c r="D318" s="223" t="n">
        <v>4.46</v>
      </c>
      <c r="E318" s="190" t="n">
        <f aca="false">IF(D318&lt;0,0, D318)</f>
        <v>4.46</v>
      </c>
      <c r="F318" s="192" t="n">
        <f aca="false">IF(D318&gt;1,$I$12/D318,12)</f>
        <v>2.69058295964126</v>
      </c>
      <c r="G318" s="193" t="s">
        <v>934</v>
      </c>
    </row>
    <row r="319" customFormat="false" ht="13.8" hidden="false" customHeight="false" outlineLevel="0" collapsed="false">
      <c r="A319" s="127" t="s">
        <v>896</v>
      </c>
      <c r="B319" s="128" t="s">
        <v>926</v>
      </c>
      <c r="C319" s="127" t="s">
        <v>154</v>
      </c>
      <c r="D319" s="223" t="n">
        <v>3.9</v>
      </c>
      <c r="E319" s="190" t="n">
        <f aca="false">IF(D319&lt;0,0, D319)</f>
        <v>3.9</v>
      </c>
      <c r="F319" s="192" t="n">
        <f aca="false">IF(D319&gt;1,$I$12/D319,12)</f>
        <v>3.07692307692308</v>
      </c>
      <c r="G319" s="193" t="s">
        <v>934</v>
      </c>
    </row>
    <row r="320" customFormat="false" ht="13.8" hidden="false" customHeight="false" outlineLevel="0" collapsed="false">
      <c r="A320" s="127" t="s">
        <v>896</v>
      </c>
      <c r="B320" s="128" t="s">
        <v>927</v>
      </c>
      <c r="C320" s="127" t="s">
        <v>159</v>
      </c>
      <c r="D320" s="223" t="n">
        <v>3.98</v>
      </c>
      <c r="E320" s="190" t="n">
        <f aca="false">IF(D320&lt;0,0, D320)</f>
        <v>3.98</v>
      </c>
      <c r="F320" s="192" t="n">
        <f aca="false">IF(D320&gt;1,$I$12/D320,12)</f>
        <v>3.01507537688442</v>
      </c>
      <c r="G320" s="193" t="s">
        <v>934</v>
      </c>
    </row>
    <row r="321" customFormat="false" ht="13.8" hidden="false" customHeight="false" outlineLevel="0" collapsed="false">
      <c r="A321" s="127" t="s">
        <v>896</v>
      </c>
      <c r="B321" s="128" t="s">
        <v>928</v>
      </c>
      <c r="C321" s="127" t="s">
        <v>164</v>
      </c>
      <c r="D321" s="223" t="n">
        <v>0</v>
      </c>
      <c r="E321" s="190" t="n">
        <f aca="false">IF(D321&lt;0,0, D321)</f>
        <v>0</v>
      </c>
      <c r="F321" s="192" t="n">
        <f aca="false">IF(D321&gt;1,$I$12/D321,12)</f>
        <v>12</v>
      </c>
      <c r="G321" s="193" t="s">
        <v>934</v>
      </c>
    </row>
  </sheetData>
  <conditionalFormatting sqref="C188:C225">
    <cfRule type="colorScale" priority="2">
      <colorScale>
        <cfvo type="min" val="0"/>
        <cfvo type="percentile" val="50"/>
        <cfvo type="max" val="0"/>
        <color rgb="FF63BE7B"/>
        <color rgb="FFFFEB84"/>
        <color rgb="FFF8696B"/>
      </colorScale>
    </cfRule>
  </conditionalFormatting>
  <printOptions headings="false" gridLines="true" gridLinesSet="true" horizontalCentered="false" verticalCentered="false"/>
  <pageMargins left="0.25" right="0.25" top="0.75" bottom="0.75" header="0.3" footer="0.3"/>
  <pageSetup paperSize="1" scale="100" fitToWidth="1" fitToHeight="0" pageOrder="downThenOver" orientation="portrait" blackAndWhite="false" draft="false" cellComments="none" horizontalDpi="300" verticalDpi="300" copies="1"/>
  <headerFooter differentFirst="false" differentOddEven="false">
    <oddHeader>&amp;L&amp;11&amp;K000000Mim_Ch3_Library Pooling Worksheet&amp;C&amp;11&amp;K000000Date:&amp;R&amp;11&amp;K000000Done by:</oddHeader>
    <oddFooter>&amp;L&amp;11&amp;K000000&amp;P of &amp;N</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Z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2" activeCellId="0" sqref="B:C"/>
    </sheetView>
  </sheetViews>
  <sheetFormatPr defaultColWidth="13.921875" defaultRowHeight="13.8" zeroHeight="false" outlineLevelRow="0" outlineLevelCol="0"/>
  <cols>
    <col collapsed="false" customWidth="true" hidden="false" outlineLevel="0" max="1" min="1" style="1" width="9.25"/>
    <col collapsed="false" customWidth="true" hidden="false" outlineLevel="0" max="2" min="2" style="1" width="39.02"/>
    <col collapsed="false" customWidth="true" hidden="false" outlineLevel="0" max="3" min="3" style="1" width="15.66"/>
    <col collapsed="false" customWidth="true" hidden="false" outlineLevel="0" max="4" min="4" style="1" width="30.85"/>
    <col collapsed="false" customWidth="true" hidden="false" outlineLevel="0" max="26" min="5" style="1" width="12.09"/>
  </cols>
  <sheetData>
    <row r="1" customFormat="false" ht="15.75" hidden="false" customHeight="true" outlineLevel="0" collapsed="false">
      <c r="A1" s="224" t="s">
        <v>971</v>
      </c>
      <c r="B1" s="224" t="s">
        <v>972</v>
      </c>
      <c r="C1" s="224" t="s">
        <v>973</v>
      </c>
      <c r="D1" s="224" t="s">
        <v>974</v>
      </c>
      <c r="E1" s="8"/>
      <c r="F1" s="8"/>
      <c r="G1" s="8"/>
      <c r="H1" s="8"/>
      <c r="I1" s="8"/>
      <c r="J1" s="8"/>
      <c r="K1" s="8"/>
      <c r="L1" s="8"/>
      <c r="M1" s="8"/>
      <c r="N1" s="8"/>
      <c r="O1" s="8"/>
      <c r="P1" s="8"/>
      <c r="Q1" s="8"/>
      <c r="R1" s="8"/>
      <c r="S1" s="8"/>
      <c r="T1" s="8"/>
      <c r="U1" s="8"/>
      <c r="V1" s="8"/>
      <c r="W1" s="8"/>
      <c r="X1" s="8"/>
      <c r="Y1" s="8"/>
      <c r="Z1" s="8"/>
    </row>
    <row r="2" customFormat="false" ht="15.75" hidden="false" customHeight="true" outlineLevel="0" collapsed="false">
      <c r="A2" s="225" t="s">
        <v>286</v>
      </c>
      <c r="B2" s="225" t="s">
        <v>975</v>
      </c>
      <c r="C2" s="225" t="s">
        <v>976</v>
      </c>
      <c r="D2" s="225" t="s">
        <v>977</v>
      </c>
      <c r="E2" s="8"/>
      <c r="F2" s="8"/>
      <c r="G2" s="8"/>
      <c r="H2" s="8"/>
      <c r="I2" s="8"/>
      <c r="J2" s="8"/>
      <c r="K2" s="8"/>
      <c r="L2" s="8"/>
      <c r="M2" s="8"/>
      <c r="N2" s="8"/>
      <c r="O2" s="8"/>
      <c r="P2" s="8"/>
      <c r="Q2" s="8"/>
      <c r="R2" s="8"/>
      <c r="S2" s="8"/>
      <c r="T2" s="8"/>
      <c r="U2" s="8"/>
      <c r="V2" s="8"/>
      <c r="W2" s="8"/>
      <c r="X2" s="8"/>
      <c r="Y2" s="8"/>
      <c r="Z2" s="8"/>
    </row>
    <row r="3" customFormat="false" ht="15.75" hidden="false" customHeight="true" outlineLevel="0" collapsed="false">
      <c r="A3" s="225" t="s">
        <v>299</v>
      </c>
      <c r="B3" s="225" t="s">
        <v>975</v>
      </c>
      <c r="C3" s="225" t="s">
        <v>978</v>
      </c>
      <c r="D3" s="225" t="s">
        <v>977</v>
      </c>
      <c r="E3" s="8"/>
      <c r="F3" s="8"/>
      <c r="G3" s="8"/>
      <c r="H3" s="8"/>
      <c r="I3" s="8"/>
      <c r="J3" s="8"/>
      <c r="K3" s="8"/>
      <c r="L3" s="8"/>
      <c r="M3" s="8"/>
      <c r="N3" s="8"/>
      <c r="O3" s="8"/>
      <c r="P3" s="8"/>
      <c r="Q3" s="8"/>
      <c r="R3" s="8"/>
      <c r="S3" s="8"/>
      <c r="T3" s="8"/>
      <c r="U3" s="8"/>
      <c r="V3" s="8"/>
      <c r="W3" s="8"/>
      <c r="X3" s="8"/>
      <c r="Y3" s="8"/>
      <c r="Z3" s="8"/>
    </row>
    <row r="4" customFormat="false" ht="15.75" hidden="false" customHeight="true" outlineLevel="0" collapsed="false">
      <c r="A4" s="225" t="s">
        <v>312</v>
      </c>
      <c r="B4" s="225" t="s">
        <v>975</v>
      </c>
      <c r="C4" s="225" t="s">
        <v>979</v>
      </c>
      <c r="D4" s="225" t="s">
        <v>977</v>
      </c>
      <c r="E4" s="8"/>
      <c r="F4" s="8"/>
      <c r="G4" s="8"/>
      <c r="H4" s="8"/>
      <c r="I4" s="8"/>
      <c r="J4" s="8"/>
      <c r="K4" s="8"/>
      <c r="L4" s="8"/>
      <c r="M4" s="8"/>
      <c r="N4" s="8"/>
      <c r="O4" s="8"/>
      <c r="P4" s="8"/>
      <c r="Q4" s="8"/>
      <c r="R4" s="8"/>
      <c r="S4" s="8"/>
      <c r="T4" s="8"/>
      <c r="U4" s="8"/>
      <c r="V4" s="8"/>
      <c r="W4" s="8"/>
      <c r="X4" s="8"/>
      <c r="Y4" s="8"/>
      <c r="Z4" s="8"/>
    </row>
    <row r="5" customFormat="false" ht="15.75" hidden="false" customHeight="true" outlineLevel="0" collapsed="false">
      <c r="A5" s="225" t="s">
        <v>325</v>
      </c>
      <c r="B5" s="225" t="s">
        <v>975</v>
      </c>
      <c r="C5" s="225" t="s">
        <v>980</v>
      </c>
      <c r="D5" s="225" t="s">
        <v>977</v>
      </c>
      <c r="E5" s="8"/>
      <c r="F5" s="8"/>
      <c r="G5" s="8"/>
      <c r="H5" s="8"/>
      <c r="I5" s="8"/>
      <c r="J5" s="8"/>
      <c r="K5" s="8"/>
      <c r="L5" s="8"/>
      <c r="M5" s="8"/>
      <c r="N5" s="8"/>
      <c r="O5" s="8"/>
      <c r="P5" s="8"/>
      <c r="Q5" s="8"/>
      <c r="R5" s="8"/>
      <c r="S5" s="8"/>
      <c r="T5" s="8"/>
      <c r="U5" s="8"/>
      <c r="V5" s="8"/>
      <c r="W5" s="8"/>
      <c r="X5" s="8"/>
      <c r="Y5" s="8"/>
      <c r="Z5" s="8"/>
    </row>
    <row r="6" customFormat="false" ht="15.75" hidden="false" customHeight="true" outlineLevel="0" collapsed="false">
      <c r="A6" s="225" t="s">
        <v>338</v>
      </c>
      <c r="B6" s="225" t="s">
        <v>975</v>
      </c>
      <c r="C6" s="225" t="s">
        <v>981</v>
      </c>
      <c r="D6" s="225" t="s">
        <v>977</v>
      </c>
      <c r="E6" s="8"/>
      <c r="F6" s="8"/>
      <c r="G6" s="8"/>
      <c r="H6" s="8"/>
      <c r="I6" s="8"/>
      <c r="J6" s="8"/>
      <c r="K6" s="8"/>
      <c r="L6" s="8"/>
      <c r="M6" s="8"/>
      <c r="N6" s="8"/>
      <c r="O6" s="8"/>
      <c r="P6" s="8"/>
      <c r="Q6" s="8"/>
      <c r="R6" s="8"/>
      <c r="S6" s="8"/>
      <c r="T6" s="8"/>
      <c r="U6" s="8"/>
      <c r="V6" s="8"/>
      <c r="W6" s="8"/>
      <c r="X6" s="8"/>
      <c r="Y6" s="8"/>
      <c r="Z6" s="8"/>
    </row>
    <row r="7" customFormat="false" ht="15.75" hidden="false" customHeight="true" outlineLevel="0" collapsed="false">
      <c r="A7" s="225" t="s">
        <v>351</v>
      </c>
      <c r="B7" s="225" t="s">
        <v>975</v>
      </c>
      <c r="C7" s="225" t="s">
        <v>982</v>
      </c>
      <c r="D7" s="225" t="s">
        <v>977</v>
      </c>
      <c r="E7" s="8"/>
      <c r="F7" s="8"/>
      <c r="G7" s="8"/>
      <c r="H7" s="8"/>
      <c r="I7" s="8"/>
      <c r="J7" s="8"/>
      <c r="K7" s="8"/>
      <c r="L7" s="8"/>
      <c r="M7" s="8"/>
      <c r="N7" s="8"/>
      <c r="O7" s="8"/>
      <c r="P7" s="8"/>
      <c r="Q7" s="8"/>
      <c r="R7" s="8"/>
      <c r="S7" s="8"/>
      <c r="T7" s="8"/>
      <c r="U7" s="8"/>
      <c r="V7" s="8"/>
      <c r="W7" s="8"/>
      <c r="X7" s="8"/>
      <c r="Y7" s="8"/>
      <c r="Z7" s="8"/>
    </row>
    <row r="8" customFormat="false" ht="15.75" hidden="false" customHeight="true" outlineLevel="0" collapsed="false">
      <c r="A8" s="225" t="s">
        <v>364</v>
      </c>
      <c r="B8" s="225" t="s">
        <v>975</v>
      </c>
      <c r="C8" s="225" t="s">
        <v>983</v>
      </c>
      <c r="D8" s="225" t="s">
        <v>977</v>
      </c>
      <c r="E8" s="8"/>
      <c r="F8" s="8"/>
      <c r="G8" s="8"/>
      <c r="H8" s="8"/>
      <c r="I8" s="8"/>
      <c r="J8" s="8"/>
      <c r="K8" s="8"/>
      <c r="L8" s="8"/>
      <c r="M8" s="8"/>
      <c r="N8" s="8"/>
      <c r="O8" s="8"/>
      <c r="P8" s="8"/>
      <c r="Q8" s="8"/>
      <c r="R8" s="8"/>
      <c r="S8" s="8"/>
      <c r="T8" s="8"/>
      <c r="U8" s="8"/>
      <c r="V8" s="8"/>
      <c r="W8" s="8"/>
      <c r="X8" s="8"/>
      <c r="Y8" s="8"/>
      <c r="Z8" s="8"/>
    </row>
    <row r="9" customFormat="false" ht="15.75" hidden="false" customHeight="true" outlineLevel="0" collapsed="false">
      <c r="A9" s="225" t="s">
        <v>377</v>
      </c>
      <c r="B9" s="225" t="s">
        <v>975</v>
      </c>
      <c r="C9" s="225" t="s">
        <v>984</v>
      </c>
      <c r="D9" s="225" t="s">
        <v>977</v>
      </c>
      <c r="E9" s="8"/>
      <c r="F9" s="8"/>
      <c r="G9" s="8"/>
      <c r="H9" s="8"/>
      <c r="I9" s="8"/>
      <c r="J9" s="8"/>
      <c r="K9" s="8"/>
      <c r="L9" s="8"/>
      <c r="M9" s="8"/>
      <c r="N9" s="8"/>
      <c r="O9" s="8"/>
      <c r="P9" s="8"/>
      <c r="Q9" s="8"/>
      <c r="R9" s="8"/>
      <c r="S9" s="8"/>
      <c r="T9" s="8"/>
      <c r="U9" s="8"/>
      <c r="V9" s="8"/>
      <c r="W9" s="8"/>
      <c r="X9" s="8"/>
      <c r="Y9" s="8"/>
      <c r="Z9" s="8"/>
    </row>
    <row r="10" customFormat="false" ht="15.75" hidden="false" customHeight="true" outlineLevel="0" collapsed="false">
      <c r="A10" s="8"/>
      <c r="B10" s="8"/>
      <c r="C10" s="8"/>
      <c r="D10" s="8"/>
      <c r="E10" s="8"/>
      <c r="F10" s="8"/>
      <c r="G10" s="8"/>
      <c r="H10" s="8"/>
      <c r="I10" s="8"/>
      <c r="J10" s="8"/>
      <c r="K10" s="8"/>
      <c r="L10" s="8"/>
      <c r="M10" s="8"/>
      <c r="N10" s="8"/>
      <c r="O10" s="8"/>
      <c r="P10" s="8"/>
      <c r="Q10" s="8"/>
      <c r="R10" s="8"/>
      <c r="S10" s="8"/>
      <c r="T10" s="8"/>
      <c r="U10" s="8"/>
      <c r="V10" s="8"/>
      <c r="W10" s="8"/>
      <c r="X10" s="8"/>
      <c r="Y10" s="8"/>
      <c r="Z10" s="8"/>
    </row>
    <row r="11" customFormat="false" ht="15.75" hidden="false" customHeight="true" outlineLevel="0" collapsed="false">
      <c r="A11" s="225" t="s">
        <v>120</v>
      </c>
      <c r="B11" s="225" t="s">
        <v>985</v>
      </c>
      <c r="C11" s="225" t="s">
        <v>986</v>
      </c>
      <c r="D11" s="225" t="s">
        <v>987</v>
      </c>
      <c r="E11" s="8"/>
      <c r="F11" s="8"/>
      <c r="G11" s="8"/>
      <c r="H11" s="8"/>
      <c r="I11" s="8"/>
      <c r="J11" s="8"/>
      <c r="K11" s="8"/>
      <c r="L11" s="8"/>
      <c r="M11" s="8"/>
      <c r="N11" s="8"/>
      <c r="O11" s="8"/>
      <c r="P11" s="8"/>
      <c r="Q11" s="8"/>
      <c r="R11" s="8"/>
      <c r="S11" s="8"/>
      <c r="T11" s="8"/>
      <c r="U11" s="8"/>
      <c r="V11" s="8"/>
      <c r="W11" s="8"/>
      <c r="X11" s="8"/>
      <c r="Y11" s="8"/>
      <c r="Z11" s="8"/>
    </row>
    <row r="12" customFormat="false" ht="15.75" hidden="false" customHeight="true" outlineLevel="0" collapsed="false">
      <c r="A12" s="225" t="s">
        <v>121</v>
      </c>
      <c r="B12" s="225" t="s">
        <v>985</v>
      </c>
      <c r="C12" s="225" t="s">
        <v>988</v>
      </c>
      <c r="D12" s="225" t="s">
        <v>987</v>
      </c>
      <c r="E12" s="8"/>
      <c r="F12" s="8"/>
      <c r="G12" s="8"/>
      <c r="H12" s="8"/>
      <c r="I12" s="8"/>
      <c r="J12" s="8"/>
      <c r="K12" s="8"/>
      <c r="L12" s="8"/>
      <c r="M12" s="8"/>
      <c r="N12" s="8"/>
      <c r="O12" s="8"/>
      <c r="P12" s="8"/>
      <c r="Q12" s="8"/>
      <c r="R12" s="8"/>
      <c r="S12" s="8"/>
      <c r="T12" s="8"/>
      <c r="U12" s="8"/>
      <c r="V12" s="8"/>
      <c r="W12" s="8"/>
      <c r="X12" s="8"/>
      <c r="Y12" s="8"/>
      <c r="Z12" s="8"/>
    </row>
    <row r="13" customFormat="false" ht="15.75" hidden="false" customHeight="true" outlineLevel="0" collapsed="false">
      <c r="A13" s="225" t="s">
        <v>122</v>
      </c>
      <c r="B13" s="225" t="s">
        <v>985</v>
      </c>
      <c r="C13" s="225" t="s">
        <v>989</v>
      </c>
      <c r="D13" s="225" t="s">
        <v>987</v>
      </c>
      <c r="E13" s="8"/>
      <c r="F13" s="8"/>
      <c r="G13" s="8"/>
      <c r="H13" s="8"/>
      <c r="I13" s="8"/>
      <c r="J13" s="8"/>
      <c r="K13" s="8"/>
      <c r="L13" s="8"/>
      <c r="M13" s="8"/>
      <c r="N13" s="8"/>
      <c r="O13" s="8"/>
      <c r="P13" s="8"/>
      <c r="Q13" s="8"/>
      <c r="R13" s="8"/>
      <c r="S13" s="8"/>
      <c r="T13" s="8"/>
      <c r="U13" s="8"/>
      <c r="V13" s="8"/>
      <c r="W13" s="8"/>
      <c r="X13" s="8"/>
      <c r="Y13" s="8"/>
      <c r="Z13" s="8"/>
    </row>
    <row r="14" customFormat="false" ht="15.75" hidden="false" customHeight="true" outlineLevel="0" collapsed="false">
      <c r="A14" s="225" t="s">
        <v>123</v>
      </c>
      <c r="B14" s="225" t="s">
        <v>985</v>
      </c>
      <c r="C14" s="225" t="s">
        <v>990</v>
      </c>
      <c r="D14" s="225" t="s">
        <v>987</v>
      </c>
      <c r="E14" s="8"/>
      <c r="F14" s="8"/>
      <c r="G14" s="8"/>
      <c r="H14" s="8"/>
      <c r="I14" s="8"/>
      <c r="J14" s="8"/>
      <c r="K14" s="8"/>
      <c r="L14" s="8"/>
      <c r="M14" s="8"/>
      <c r="N14" s="8"/>
      <c r="O14" s="8"/>
      <c r="P14" s="8"/>
      <c r="Q14" s="8"/>
      <c r="R14" s="8"/>
      <c r="S14" s="8"/>
      <c r="T14" s="8"/>
      <c r="U14" s="8"/>
      <c r="V14" s="8"/>
      <c r="W14" s="8"/>
      <c r="X14" s="8"/>
      <c r="Y14" s="8"/>
      <c r="Z14" s="8"/>
    </row>
    <row r="15" customFormat="false" ht="15.75" hidden="false" customHeight="true" outlineLevel="0" collapsed="false">
      <c r="A15" s="225" t="s">
        <v>115</v>
      </c>
      <c r="B15" s="225" t="s">
        <v>985</v>
      </c>
      <c r="C15" s="225" t="s">
        <v>991</v>
      </c>
      <c r="D15" s="225" t="s">
        <v>987</v>
      </c>
      <c r="E15" s="8"/>
      <c r="F15" s="8"/>
      <c r="G15" s="8"/>
      <c r="H15" s="8"/>
      <c r="I15" s="8"/>
      <c r="J15" s="8"/>
      <c r="K15" s="8"/>
      <c r="L15" s="8"/>
      <c r="M15" s="8"/>
      <c r="N15" s="8"/>
      <c r="O15" s="8"/>
      <c r="P15" s="8"/>
      <c r="Q15" s="8"/>
      <c r="R15" s="8"/>
      <c r="S15" s="8"/>
      <c r="T15" s="8"/>
      <c r="U15" s="8"/>
      <c r="V15" s="8"/>
      <c r="W15" s="8"/>
      <c r="X15" s="8"/>
      <c r="Y15" s="8"/>
      <c r="Z15" s="8"/>
    </row>
    <row r="16" customFormat="false" ht="15.75" hidden="false" customHeight="true" outlineLevel="0" collapsed="false">
      <c r="A16" s="225" t="s">
        <v>116</v>
      </c>
      <c r="B16" s="225" t="s">
        <v>985</v>
      </c>
      <c r="C16" s="225" t="s">
        <v>992</v>
      </c>
      <c r="D16" s="225" t="s">
        <v>987</v>
      </c>
      <c r="E16" s="8"/>
      <c r="F16" s="8"/>
      <c r="G16" s="8"/>
      <c r="H16" s="8"/>
      <c r="I16" s="8"/>
      <c r="J16" s="8"/>
      <c r="K16" s="8"/>
      <c r="L16" s="8"/>
      <c r="M16" s="8"/>
      <c r="N16" s="8"/>
      <c r="O16" s="8"/>
      <c r="P16" s="8"/>
      <c r="Q16" s="8"/>
      <c r="R16" s="8"/>
      <c r="S16" s="8"/>
      <c r="T16" s="8"/>
      <c r="U16" s="8"/>
      <c r="V16" s="8"/>
      <c r="W16" s="8"/>
      <c r="X16" s="8"/>
      <c r="Y16" s="8"/>
      <c r="Z16" s="8"/>
    </row>
    <row r="17" customFormat="false" ht="15.75" hidden="false" customHeight="true" outlineLevel="0" collapsed="false">
      <c r="A17" s="225" t="s">
        <v>117</v>
      </c>
      <c r="B17" s="225" t="s">
        <v>985</v>
      </c>
      <c r="C17" s="225" t="s">
        <v>993</v>
      </c>
      <c r="D17" s="225" t="s">
        <v>987</v>
      </c>
      <c r="E17" s="8"/>
      <c r="F17" s="8"/>
      <c r="G17" s="8"/>
      <c r="H17" s="8"/>
      <c r="I17" s="8"/>
      <c r="J17" s="8"/>
      <c r="K17" s="8"/>
      <c r="L17" s="8"/>
      <c r="M17" s="8"/>
      <c r="N17" s="8"/>
      <c r="O17" s="8"/>
      <c r="P17" s="8"/>
      <c r="Q17" s="8"/>
      <c r="R17" s="8"/>
      <c r="S17" s="8"/>
      <c r="T17" s="8"/>
      <c r="U17" s="8"/>
      <c r="V17" s="8"/>
      <c r="W17" s="8"/>
      <c r="X17" s="8"/>
      <c r="Y17" s="8"/>
      <c r="Z17" s="8"/>
    </row>
    <row r="18" customFormat="false" ht="15.75" hidden="false" customHeight="true" outlineLevel="0" collapsed="false">
      <c r="A18" s="225" t="s">
        <v>118</v>
      </c>
      <c r="B18" s="225" t="s">
        <v>985</v>
      </c>
      <c r="C18" s="225" t="s">
        <v>994</v>
      </c>
      <c r="D18" s="225" t="s">
        <v>987</v>
      </c>
      <c r="E18" s="8"/>
      <c r="F18" s="8"/>
      <c r="G18" s="8"/>
      <c r="H18" s="8"/>
      <c r="I18" s="8"/>
      <c r="J18" s="8"/>
      <c r="K18" s="8"/>
      <c r="L18" s="8"/>
      <c r="M18" s="8"/>
      <c r="N18" s="8"/>
      <c r="O18" s="8"/>
      <c r="P18" s="8"/>
      <c r="Q18" s="8"/>
      <c r="R18" s="8"/>
      <c r="S18" s="8"/>
      <c r="T18" s="8"/>
      <c r="U18" s="8"/>
      <c r="V18" s="8"/>
      <c r="W18" s="8"/>
      <c r="X18" s="8"/>
      <c r="Y18" s="8"/>
      <c r="Z18" s="8"/>
    </row>
    <row r="19" customFormat="false" ht="15.75" hidden="false" customHeight="true" outlineLevel="0" collapsed="false">
      <c r="A19" s="225" t="s">
        <v>399</v>
      </c>
      <c r="B19" s="225" t="s">
        <v>985</v>
      </c>
      <c r="C19" s="225" t="s">
        <v>995</v>
      </c>
      <c r="D19" s="225" t="s">
        <v>987</v>
      </c>
      <c r="E19" s="8"/>
      <c r="F19" s="8"/>
      <c r="G19" s="8"/>
      <c r="H19" s="8"/>
      <c r="I19" s="8"/>
      <c r="J19" s="8"/>
      <c r="K19" s="8"/>
      <c r="L19" s="8"/>
      <c r="M19" s="8"/>
      <c r="N19" s="8"/>
      <c r="O19" s="8"/>
      <c r="P19" s="8"/>
      <c r="Q19" s="8"/>
      <c r="R19" s="8"/>
      <c r="S19" s="8"/>
      <c r="T19" s="8"/>
      <c r="U19" s="8"/>
      <c r="V19" s="8"/>
      <c r="W19" s="8"/>
      <c r="X19" s="8"/>
      <c r="Y19" s="8"/>
      <c r="Z19" s="8"/>
    </row>
    <row r="20" customFormat="false" ht="15.75" hidden="false" customHeight="true" outlineLevel="0" collapsed="false">
      <c r="A20" s="225" t="s">
        <v>400</v>
      </c>
      <c r="B20" s="225" t="s">
        <v>985</v>
      </c>
      <c r="C20" s="225" t="s">
        <v>996</v>
      </c>
      <c r="D20" s="225" t="s">
        <v>987</v>
      </c>
      <c r="E20" s="8"/>
      <c r="F20" s="8"/>
      <c r="G20" s="8"/>
      <c r="H20" s="8"/>
      <c r="I20" s="8"/>
      <c r="J20" s="8"/>
      <c r="K20" s="8"/>
      <c r="L20" s="8"/>
      <c r="M20" s="8"/>
      <c r="N20" s="8"/>
      <c r="O20" s="8"/>
      <c r="P20" s="8"/>
      <c r="Q20" s="8"/>
      <c r="R20" s="8"/>
      <c r="S20" s="8"/>
      <c r="T20" s="8"/>
      <c r="U20" s="8"/>
      <c r="V20" s="8"/>
      <c r="W20" s="8"/>
      <c r="X20" s="8"/>
      <c r="Y20" s="8"/>
      <c r="Z20" s="8"/>
    </row>
    <row r="21" customFormat="false" ht="15.75" hidden="false" customHeight="true" outlineLevel="0" collapsed="false">
      <c r="A21" s="225" t="s">
        <v>401</v>
      </c>
      <c r="B21" s="225" t="s">
        <v>985</v>
      </c>
      <c r="C21" s="225" t="s">
        <v>997</v>
      </c>
      <c r="D21" s="225" t="s">
        <v>987</v>
      </c>
      <c r="E21" s="8"/>
      <c r="F21" s="8"/>
      <c r="G21" s="8"/>
      <c r="H21" s="8"/>
      <c r="I21" s="8"/>
      <c r="J21" s="8"/>
      <c r="K21" s="8"/>
      <c r="L21" s="8"/>
      <c r="M21" s="8"/>
      <c r="N21" s="8"/>
      <c r="O21" s="8"/>
      <c r="P21" s="8"/>
      <c r="Q21" s="8"/>
      <c r="R21" s="8"/>
      <c r="S21" s="8"/>
      <c r="T21" s="8"/>
      <c r="U21" s="8"/>
      <c r="V21" s="8"/>
      <c r="W21" s="8"/>
      <c r="X21" s="8"/>
      <c r="Y21" s="8"/>
      <c r="Z21" s="8"/>
    </row>
    <row r="22" customFormat="false" ht="15.75" hidden="false" customHeight="true" outlineLevel="0" collapsed="false">
      <c r="A22" s="225" t="s">
        <v>402</v>
      </c>
      <c r="B22" s="225" t="s">
        <v>985</v>
      </c>
      <c r="C22" s="225" t="s">
        <v>998</v>
      </c>
      <c r="D22" s="225" t="s">
        <v>987</v>
      </c>
      <c r="E22" s="8"/>
      <c r="F22" s="8"/>
      <c r="G22" s="8"/>
      <c r="H22" s="8"/>
      <c r="I22" s="8"/>
      <c r="J22" s="8"/>
      <c r="K22" s="8"/>
      <c r="L22" s="8"/>
      <c r="M22" s="8"/>
      <c r="N22" s="8"/>
      <c r="O22" s="8"/>
      <c r="P22" s="8"/>
      <c r="Q22" s="8"/>
      <c r="R22" s="8"/>
      <c r="S22" s="8"/>
      <c r="T22" s="8"/>
      <c r="U22" s="8"/>
      <c r="V22" s="8"/>
      <c r="W22" s="8"/>
      <c r="X22" s="8"/>
      <c r="Y22" s="8"/>
      <c r="Z22" s="8"/>
    </row>
    <row r="23" customFormat="false" ht="15.75" hidden="false" customHeight="true" outlineLevel="0" collapsed="false">
      <c r="A23" s="8"/>
      <c r="B23" s="8"/>
      <c r="C23" s="8"/>
      <c r="D23" s="8"/>
      <c r="E23" s="8"/>
      <c r="F23" s="8"/>
      <c r="G23" s="8"/>
      <c r="H23" s="8"/>
      <c r="I23" s="8"/>
      <c r="J23" s="8"/>
      <c r="K23" s="8"/>
      <c r="L23" s="8"/>
      <c r="M23" s="8"/>
      <c r="N23" s="8"/>
      <c r="O23" s="8"/>
      <c r="P23" s="8"/>
      <c r="Q23" s="8"/>
      <c r="R23" s="8"/>
      <c r="S23" s="8"/>
      <c r="T23" s="8"/>
      <c r="U23" s="8"/>
      <c r="V23" s="8"/>
      <c r="W23" s="8"/>
      <c r="X23" s="8"/>
      <c r="Y23" s="8"/>
      <c r="Z23" s="8"/>
    </row>
    <row r="24" customFormat="false" ht="15.75" hidden="false" customHeight="true" outlineLevel="0" collapsed="false">
      <c r="A24" s="225" t="s">
        <v>124</v>
      </c>
      <c r="B24" s="225" t="s">
        <v>975</v>
      </c>
      <c r="C24" s="225" t="s">
        <v>999</v>
      </c>
      <c r="D24" s="225" t="s">
        <v>977</v>
      </c>
      <c r="E24" s="8"/>
      <c r="F24" s="8"/>
      <c r="G24" s="8"/>
      <c r="H24" s="8"/>
      <c r="I24" s="8"/>
      <c r="J24" s="8"/>
      <c r="K24" s="8"/>
      <c r="L24" s="8"/>
      <c r="M24" s="8"/>
      <c r="N24" s="8"/>
      <c r="O24" s="8"/>
      <c r="P24" s="8"/>
      <c r="Q24" s="8"/>
      <c r="R24" s="8"/>
      <c r="S24" s="8"/>
      <c r="T24" s="8"/>
      <c r="U24" s="8"/>
      <c r="V24" s="8"/>
      <c r="W24" s="8"/>
      <c r="X24" s="8"/>
      <c r="Y24" s="8"/>
      <c r="Z24" s="8"/>
    </row>
    <row r="25" customFormat="false" ht="15.75" hidden="false" customHeight="true" outlineLevel="0" collapsed="false">
      <c r="A25" s="225" t="s">
        <v>129</v>
      </c>
      <c r="B25" s="225" t="s">
        <v>975</v>
      </c>
      <c r="C25" s="225" t="s">
        <v>1000</v>
      </c>
      <c r="D25" s="225" t="s">
        <v>977</v>
      </c>
      <c r="E25" s="8"/>
      <c r="F25" s="8"/>
      <c r="G25" s="8"/>
      <c r="H25" s="9"/>
      <c r="I25" s="8"/>
      <c r="J25" s="8"/>
      <c r="K25" s="8"/>
      <c r="L25" s="8"/>
      <c r="M25" s="8"/>
      <c r="N25" s="8"/>
      <c r="O25" s="8"/>
      <c r="P25" s="8"/>
      <c r="Q25" s="8"/>
      <c r="R25" s="8"/>
      <c r="S25" s="8"/>
      <c r="T25" s="8"/>
      <c r="U25" s="8"/>
      <c r="V25" s="8"/>
      <c r="W25" s="8"/>
      <c r="X25" s="8"/>
      <c r="Y25" s="8"/>
      <c r="Z25" s="8"/>
    </row>
    <row r="26" customFormat="false" ht="15.75" hidden="false" customHeight="true" outlineLevel="0" collapsed="false">
      <c r="A26" s="225" t="s">
        <v>134</v>
      </c>
      <c r="B26" s="225" t="s">
        <v>975</v>
      </c>
      <c r="C26" s="225" t="s">
        <v>1001</v>
      </c>
      <c r="D26" s="225" t="s">
        <v>977</v>
      </c>
      <c r="E26" s="8"/>
      <c r="F26" s="8"/>
      <c r="G26" s="8"/>
      <c r="H26" s="9"/>
      <c r="I26" s="8"/>
      <c r="J26" s="8"/>
      <c r="K26" s="8"/>
      <c r="L26" s="8"/>
      <c r="M26" s="8"/>
      <c r="N26" s="8"/>
      <c r="O26" s="8"/>
      <c r="P26" s="8"/>
      <c r="Q26" s="8"/>
      <c r="R26" s="8"/>
      <c r="S26" s="8"/>
      <c r="T26" s="8"/>
      <c r="U26" s="8"/>
      <c r="V26" s="8"/>
      <c r="W26" s="8"/>
      <c r="X26" s="8"/>
      <c r="Y26" s="8"/>
      <c r="Z26" s="8"/>
    </row>
    <row r="27" customFormat="false" ht="15.75" hidden="false" customHeight="true" outlineLevel="0" collapsed="false">
      <c r="A27" s="225" t="s">
        <v>140</v>
      </c>
      <c r="B27" s="225" t="s">
        <v>975</v>
      </c>
      <c r="C27" s="225" t="s">
        <v>1002</v>
      </c>
      <c r="D27" s="225" t="s">
        <v>977</v>
      </c>
      <c r="E27" s="8"/>
      <c r="F27" s="8"/>
      <c r="G27" s="8"/>
      <c r="H27" s="9"/>
      <c r="I27" s="8"/>
      <c r="J27" s="8"/>
      <c r="K27" s="8"/>
      <c r="L27" s="8"/>
      <c r="M27" s="8"/>
      <c r="N27" s="8"/>
      <c r="O27" s="8"/>
      <c r="P27" s="8"/>
      <c r="Q27" s="8"/>
      <c r="R27" s="8"/>
      <c r="S27" s="8"/>
      <c r="T27" s="8"/>
      <c r="U27" s="8"/>
      <c r="V27" s="8"/>
      <c r="W27" s="8"/>
      <c r="X27" s="8"/>
      <c r="Y27" s="8"/>
      <c r="Z27" s="8"/>
    </row>
    <row r="28" customFormat="false" ht="15.75" hidden="false" customHeight="true" outlineLevel="0" collapsed="false">
      <c r="A28" s="225" t="s">
        <v>145</v>
      </c>
      <c r="B28" s="225" t="s">
        <v>975</v>
      </c>
      <c r="C28" s="225" t="s">
        <v>1003</v>
      </c>
      <c r="D28" s="225" t="s">
        <v>977</v>
      </c>
      <c r="E28" s="8"/>
      <c r="F28" s="8"/>
      <c r="G28" s="8"/>
      <c r="H28" s="9"/>
      <c r="I28" s="8"/>
      <c r="J28" s="8"/>
      <c r="K28" s="8"/>
      <c r="L28" s="8"/>
      <c r="M28" s="8"/>
      <c r="N28" s="8"/>
      <c r="O28" s="8"/>
      <c r="P28" s="8"/>
      <c r="Q28" s="8"/>
      <c r="R28" s="8"/>
      <c r="S28" s="8"/>
      <c r="T28" s="8"/>
      <c r="U28" s="8"/>
      <c r="V28" s="8"/>
      <c r="W28" s="8"/>
      <c r="X28" s="8"/>
      <c r="Y28" s="8"/>
      <c r="Z28" s="8"/>
    </row>
    <row r="29" customFormat="false" ht="15.75" hidden="false" customHeight="true" outlineLevel="0" collapsed="false">
      <c r="A29" s="225" t="s">
        <v>150</v>
      </c>
      <c r="B29" s="225" t="s">
        <v>975</v>
      </c>
      <c r="C29" s="225" t="s">
        <v>1004</v>
      </c>
      <c r="D29" s="225" t="s">
        <v>977</v>
      </c>
      <c r="E29" s="8"/>
      <c r="F29" s="8"/>
      <c r="G29" s="8"/>
      <c r="H29" s="9"/>
      <c r="I29" s="8"/>
      <c r="J29" s="8"/>
      <c r="K29" s="8"/>
      <c r="L29" s="8"/>
      <c r="M29" s="8"/>
      <c r="N29" s="8"/>
      <c r="O29" s="8"/>
      <c r="P29" s="8"/>
      <c r="Q29" s="8"/>
      <c r="R29" s="8"/>
      <c r="S29" s="8"/>
      <c r="T29" s="8"/>
      <c r="U29" s="8"/>
      <c r="V29" s="8"/>
      <c r="W29" s="8"/>
      <c r="X29" s="8"/>
      <c r="Y29" s="8"/>
      <c r="Z29" s="8"/>
    </row>
    <row r="30" customFormat="false" ht="15.75" hidden="false" customHeight="true" outlineLevel="0" collapsed="false">
      <c r="A30" s="225" t="s">
        <v>155</v>
      </c>
      <c r="B30" s="225" t="s">
        <v>975</v>
      </c>
      <c r="C30" s="225" t="s">
        <v>1005</v>
      </c>
      <c r="D30" s="225" t="s">
        <v>977</v>
      </c>
      <c r="E30" s="8"/>
      <c r="F30" s="8"/>
      <c r="G30" s="8"/>
      <c r="H30" s="9"/>
      <c r="I30" s="8"/>
      <c r="J30" s="8"/>
      <c r="K30" s="8"/>
      <c r="L30" s="8"/>
      <c r="M30" s="8"/>
      <c r="N30" s="8"/>
      <c r="O30" s="8"/>
      <c r="P30" s="8"/>
      <c r="Q30" s="8"/>
      <c r="R30" s="8"/>
      <c r="S30" s="8"/>
      <c r="T30" s="8"/>
      <c r="U30" s="8"/>
      <c r="V30" s="8"/>
      <c r="W30" s="8"/>
      <c r="X30" s="8"/>
      <c r="Y30" s="8"/>
      <c r="Z30" s="8"/>
    </row>
    <row r="31" customFormat="false" ht="15.75" hidden="false" customHeight="true" outlineLevel="0" collapsed="false">
      <c r="A31" s="225" t="s">
        <v>160</v>
      </c>
      <c r="B31" s="225" t="s">
        <v>975</v>
      </c>
      <c r="C31" s="225" t="s">
        <v>1006</v>
      </c>
      <c r="D31" s="225" t="s">
        <v>977</v>
      </c>
      <c r="E31" s="8"/>
      <c r="F31" s="8"/>
      <c r="G31" s="8"/>
      <c r="H31" s="9"/>
      <c r="I31" s="8"/>
      <c r="J31" s="8"/>
      <c r="K31" s="8"/>
      <c r="L31" s="8"/>
      <c r="M31" s="8"/>
      <c r="N31" s="8"/>
      <c r="O31" s="8"/>
      <c r="P31" s="8"/>
      <c r="Q31" s="8"/>
      <c r="R31" s="8"/>
      <c r="S31" s="8"/>
      <c r="T31" s="8"/>
      <c r="U31" s="8"/>
      <c r="V31" s="8"/>
      <c r="W31" s="8"/>
      <c r="X31" s="8"/>
      <c r="Y31" s="8"/>
      <c r="Z31" s="8"/>
    </row>
    <row r="32" customFormat="false" ht="15.75" hidden="false" customHeight="true" outlineLevel="0" collapsed="false">
      <c r="A32" s="8"/>
      <c r="B32" s="8"/>
      <c r="C32" s="8"/>
      <c r="D32" s="8"/>
      <c r="E32" s="8"/>
      <c r="F32" s="8"/>
      <c r="G32" s="8"/>
      <c r="H32" s="9"/>
      <c r="I32" s="8"/>
      <c r="J32" s="8"/>
      <c r="K32" s="8"/>
      <c r="L32" s="8"/>
      <c r="M32" s="8"/>
      <c r="N32" s="8"/>
      <c r="O32" s="8"/>
      <c r="P32" s="8"/>
      <c r="Q32" s="8"/>
      <c r="R32" s="8"/>
      <c r="S32" s="8"/>
      <c r="T32" s="8"/>
      <c r="U32" s="8"/>
      <c r="V32" s="8"/>
      <c r="W32" s="8"/>
      <c r="X32" s="8"/>
      <c r="Y32" s="8"/>
      <c r="Z32" s="8"/>
    </row>
    <row r="33" customFormat="false" ht="15.75" hidden="false" customHeight="true" outlineLevel="0" collapsed="false">
      <c r="A33" s="225" t="s">
        <v>391</v>
      </c>
      <c r="B33" s="225" t="s">
        <v>985</v>
      </c>
      <c r="C33" s="225" t="s">
        <v>1007</v>
      </c>
      <c r="D33" s="225" t="s">
        <v>987</v>
      </c>
      <c r="E33" s="8"/>
      <c r="F33" s="8"/>
      <c r="G33" s="8"/>
      <c r="H33" s="9"/>
      <c r="I33" s="8"/>
      <c r="J33" s="8"/>
      <c r="K33" s="8"/>
      <c r="L33" s="8"/>
      <c r="M33" s="8"/>
      <c r="N33" s="8"/>
      <c r="O33" s="8"/>
      <c r="P33" s="8"/>
      <c r="Q33" s="8"/>
      <c r="R33" s="8"/>
      <c r="S33" s="8"/>
      <c r="T33" s="8"/>
      <c r="U33" s="8"/>
      <c r="V33" s="8"/>
      <c r="W33" s="8"/>
      <c r="X33" s="8"/>
      <c r="Y33" s="8"/>
      <c r="Z33" s="8"/>
    </row>
    <row r="34" customFormat="false" ht="15.75" hidden="false" customHeight="true" outlineLevel="0" collapsed="false">
      <c r="A34" s="225" t="s">
        <v>392</v>
      </c>
      <c r="B34" s="225" t="s">
        <v>985</v>
      </c>
      <c r="C34" s="225" t="s">
        <v>1008</v>
      </c>
      <c r="D34" s="225" t="s">
        <v>987</v>
      </c>
      <c r="E34" s="8"/>
      <c r="F34" s="8"/>
      <c r="G34" s="8"/>
      <c r="H34" s="9"/>
      <c r="I34" s="8"/>
      <c r="J34" s="8"/>
      <c r="K34" s="8"/>
      <c r="L34" s="8"/>
      <c r="M34" s="8"/>
      <c r="N34" s="8"/>
      <c r="O34" s="8"/>
      <c r="P34" s="8"/>
      <c r="Q34" s="8"/>
      <c r="R34" s="8"/>
      <c r="S34" s="8"/>
      <c r="T34" s="8"/>
      <c r="U34" s="8"/>
      <c r="V34" s="8"/>
      <c r="W34" s="8"/>
      <c r="X34" s="8"/>
      <c r="Y34" s="8"/>
      <c r="Z34" s="8"/>
    </row>
    <row r="35" customFormat="false" ht="15.75" hidden="false" customHeight="true" outlineLevel="0" collapsed="false">
      <c r="A35" s="225" t="s">
        <v>393</v>
      </c>
      <c r="B35" s="225" t="s">
        <v>985</v>
      </c>
      <c r="C35" s="225" t="s">
        <v>1009</v>
      </c>
      <c r="D35" s="225" t="s">
        <v>987</v>
      </c>
      <c r="E35" s="8"/>
      <c r="F35" s="8"/>
      <c r="G35" s="8"/>
      <c r="H35" s="9"/>
      <c r="I35" s="8"/>
      <c r="J35" s="8"/>
      <c r="K35" s="8"/>
      <c r="L35" s="8"/>
      <c r="M35" s="8"/>
      <c r="N35" s="8"/>
      <c r="O35" s="8"/>
      <c r="P35" s="8"/>
      <c r="Q35" s="8"/>
      <c r="R35" s="8"/>
      <c r="S35" s="8"/>
      <c r="T35" s="8"/>
      <c r="U35" s="8"/>
      <c r="V35" s="8"/>
      <c r="W35" s="8"/>
      <c r="X35" s="8"/>
      <c r="Y35" s="8"/>
      <c r="Z35" s="8"/>
    </row>
    <row r="36" customFormat="false" ht="15.75" hidden="false" customHeight="true" outlineLevel="0" collapsed="false">
      <c r="A36" s="225" t="s">
        <v>394</v>
      </c>
      <c r="B36" s="225" t="s">
        <v>985</v>
      </c>
      <c r="C36" s="225" t="s">
        <v>1010</v>
      </c>
      <c r="D36" s="225" t="s">
        <v>987</v>
      </c>
      <c r="E36" s="8"/>
      <c r="F36" s="8"/>
      <c r="G36" s="8"/>
      <c r="H36" s="9"/>
      <c r="I36" s="8"/>
      <c r="J36" s="8"/>
      <c r="K36" s="8"/>
      <c r="L36" s="8"/>
      <c r="M36" s="8"/>
      <c r="N36" s="8"/>
      <c r="O36" s="8"/>
      <c r="P36" s="8"/>
      <c r="Q36" s="8"/>
      <c r="R36" s="8"/>
      <c r="S36" s="8"/>
      <c r="T36" s="8"/>
      <c r="U36" s="8"/>
      <c r="V36" s="8"/>
      <c r="W36" s="8"/>
      <c r="X36" s="8"/>
      <c r="Y36" s="8"/>
      <c r="Z36" s="8"/>
    </row>
    <row r="37" customFormat="false" ht="15.75" hidden="false" customHeight="true" outlineLevel="0" collapsed="false">
      <c r="A37" s="225" t="s">
        <v>395</v>
      </c>
      <c r="B37" s="225" t="s">
        <v>985</v>
      </c>
      <c r="C37" s="225" t="s">
        <v>1011</v>
      </c>
      <c r="D37" s="225" t="s">
        <v>987</v>
      </c>
      <c r="E37" s="8"/>
      <c r="F37" s="8"/>
      <c r="G37" s="8"/>
      <c r="H37" s="9"/>
      <c r="I37" s="8"/>
      <c r="J37" s="8"/>
      <c r="K37" s="8"/>
      <c r="L37" s="8"/>
      <c r="M37" s="8"/>
      <c r="N37" s="8"/>
      <c r="O37" s="8"/>
      <c r="P37" s="8"/>
      <c r="Q37" s="8"/>
      <c r="R37" s="8"/>
      <c r="S37" s="8"/>
      <c r="T37" s="8"/>
      <c r="U37" s="8"/>
      <c r="V37" s="8"/>
      <c r="W37" s="8"/>
      <c r="X37" s="8"/>
      <c r="Y37" s="8"/>
      <c r="Z37" s="8"/>
    </row>
    <row r="38" customFormat="false" ht="15.75" hidden="false" customHeight="true" outlineLevel="0" collapsed="false">
      <c r="A38" s="225" t="s">
        <v>396</v>
      </c>
      <c r="B38" s="225" t="s">
        <v>985</v>
      </c>
      <c r="C38" s="225" t="s">
        <v>1012</v>
      </c>
      <c r="D38" s="225" t="s">
        <v>987</v>
      </c>
      <c r="E38" s="8"/>
      <c r="F38" s="8"/>
      <c r="G38" s="8"/>
      <c r="H38" s="9"/>
      <c r="I38" s="8"/>
      <c r="J38" s="8"/>
      <c r="K38" s="8"/>
      <c r="L38" s="8"/>
      <c r="M38" s="8"/>
      <c r="N38" s="8"/>
      <c r="O38" s="8"/>
      <c r="P38" s="8"/>
      <c r="Q38" s="8"/>
      <c r="R38" s="8"/>
      <c r="S38" s="8"/>
      <c r="T38" s="8"/>
      <c r="U38" s="8"/>
      <c r="V38" s="8"/>
      <c r="W38" s="8"/>
      <c r="X38" s="8"/>
      <c r="Y38" s="8"/>
      <c r="Z38" s="8"/>
    </row>
    <row r="39" customFormat="false" ht="15.75" hidden="false" customHeight="true" outlineLevel="0" collapsed="false">
      <c r="A39" s="225" t="s">
        <v>397</v>
      </c>
      <c r="B39" s="225" t="s">
        <v>985</v>
      </c>
      <c r="C39" s="225" t="s">
        <v>1013</v>
      </c>
      <c r="D39" s="225" t="s">
        <v>987</v>
      </c>
      <c r="E39" s="8"/>
      <c r="F39" s="8"/>
      <c r="G39" s="8"/>
      <c r="H39" s="9"/>
      <c r="I39" s="8"/>
      <c r="J39" s="8"/>
      <c r="K39" s="8"/>
      <c r="L39" s="8"/>
      <c r="M39" s="8"/>
      <c r="N39" s="8"/>
      <c r="O39" s="8"/>
      <c r="P39" s="8"/>
      <c r="Q39" s="8"/>
      <c r="R39" s="8"/>
      <c r="S39" s="8"/>
      <c r="T39" s="8"/>
      <c r="U39" s="8"/>
      <c r="V39" s="8"/>
      <c r="W39" s="8"/>
      <c r="X39" s="8"/>
      <c r="Y39" s="8"/>
      <c r="Z39" s="8"/>
    </row>
    <row r="40" customFormat="false" ht="15.75" hidden="false" customHeight="true" outlineLevel="0" collapsed="false">
      <c r="A40" s="225" t="s">
        <v>398</v>
      </c>
      <c r="B40" s="225" t="s">
        <v>985</v>
      </c>
      <c r="C40" s="225" t="s">
        <v>1014</v>
      </c>
      <c r="D40" s="225" t="s">
        <v>987</v>
      </c>
      <c r="E40" s="8"/>
      <c r="F40" s="8"/>
      <c r="G40" s="8"/>
      <c r="H40" s="9"/>
      <c r="I40" s="8"/>
      <c r="J40" s="8"/>
      <c r="K40" s="8"/>
      <c r="L40" s="8"/>
      <c r="M40" s="8"/>
      <c r="N40" s="8"/>
      <c r="O40" s="8"/>
      <c r="P40" s="8"/>
      <c r="Q40" s="8"/>
      <c r="R40" s="8"/>
      <c r="S40" s="8"/>
      <c r="T40" s="8"/>
      <c r="U40" s="8"/>
      <c r="V40" s="8"/>
      <c r="W40" s="8"/>
      <c r="X40" s="8"/>
      <c r="Y40" s="8"/>
      <c r="Z40" s="8"/>
    </row>
    <row r="41" customFormat="false" ht="15.75" hidden="false" customHeight="true" outlineLevel="0" collapsed="false">
      <c r="A41" s="8"/>
      <c r="B41" s="8"/>
      <c r="C41" s="8"/>
      <c r="D41" s="8"/>
      <c r="E41" s="8"/>
      <c r="F41" s="8"/>
      <c r="G41" s="8"/>
      <c r="H41" s="9"/>
      <c r="I41" s="8"/>
      <c r="J41" s="8"/>
      <c r="K41" s="8"/>
      <c r="L41" s="8"/>
      <c r="M41" s="8"/>
      <c r="N41" s="8"/>
      <c r="O41" s="8"/>
      <c r="P41" s="8"/>
      <c r="Q41" s="8"/>
      <c r="R41" s="8"/>
      <c r="S41" s="8"/>
      <c r="T41" s="8"/>
      <c r="U41" s="8"/>
      <c r="V41" s="8"/>
      <c r="W41" s="8"/>
      <c r="X41" s="8"/>
      <c r="Y41" s="8"/>
      <c r="Z41" s="8"/>
    </row>
    <row r="42" customFormat="false" ht="15.75" hidden="false" customHeight="true" outlineLevel="0" collapsed="false">
      <c r="A42" s="8"/>
      <c r="B42" s="8"/>
      <c r="C42" s="8"/>
      <c r="D42" s="8"/>
      <c r="E42" s="8"/>
      <c r="F42" s="8"/>
      <c r="G42" s="8"/>
      <c r="H42" s="9"/>
      <c r="I42" s="8"/>
      <c r="J42" s="8"/>
      <c r="K42" s="8"/>
      <c r="L42" s="8"/>
      <c r="M42" s="8"/>
      <c r="N42" s="8"/>
      <c r="O42" s="8"/>
      <c r="P42" s="8"/>
      <c r="Q42" s="8"/>
      <c r="R42" s="8"/>
      <c r="S42" s="8"/>
      <c r="T42" s="8"/>
      <c r="U42" s="8"/>
      <c r="V42" s="8"/>
      <c r="W42" s="8"/>
      <c r="X42" s="8"/>
      <c r="Y42" s="8"/>
      <c r="Z42" s="8"/>
    </row>
    <row r="43" customFormat="false" ht="15.75" hidden="false" customHeight="true" outlineLevel="0" collapsed="false">
      <c r="A43" s="8"/>
      <c r="B43" s="8"/>
      <c r="C43" s="8"/>
      <c r="D43" s="8"/>
      <c r="E43" s="8"/>
      <c r="F43" s="8"/>
      <c r="G43" s="8"/>
      <c r="H43" s="9"/>
      <c r="I43" s="8"/>
      <c r="J43" s="8"/>
      <c r="K43" s="8"/>
      <c r="L43" s="8"/>
      <c r="M43" s="8"/>
      <c r="N43" s="8"/>
      <c r="O43" s="8"/>
      <c r="P43" s="8"/>
      <c r="Q43" s="8"/>
      <c r="R43" s="8"/>
      <c r="S43" s="8"/>
      <c r="T43" s="8"/>
      <c r="U43" s="8"/>
      <c r="V43" s="8"/>
      <c r="W43" s="8"/>
      <c r="X43" s="8"/>
      <c r="Y43" s="8"/>
      <c r="Z43" s="8"/>
    </row>
    <row r="44" customFormat="false" ht="15.75" hidden="false" customHeight="true" outlineLevel="0" collapsed="false">
      <c r="A44" s="8"/>
      <c r="B44" s="8"/>
      <c r="C44" s="8"/>
      <c r="D44" s="8"/>
      <c r="E44" s="8"/>
      <c r="F44" s="8"/>
      <c r="G44" s="8"/>
      <c r="H44" s="9"/>
      <c r="I44" s="8"/>
      <c r="J44" s="8"/>
      <c r="K44" s="8"/>
      <c r="L44" s="8"/>
      <c r="M44" s="8"/>
      <c r="N44" s="8"/>
      <c r="O44" s="8"/>
      <c r="P44" s="8"/>
      <c r="Q44" s="8"/>
      <c r="R44" s="8"/>
      <c r="S44" s="8"/>
      <c r="T44" s="8"/>
      <c r="U44" s="8"/>
      <c r="V44" s="8"/>
      <c r="W44" s="8"/>
      <c r="X44" s="8"/>
      <c r="Y44" s="8"/>
      <c r="Z44" s="8"/>
    </row>
    <row r="45" customFormat="false" ht="15.75" hidden="false" customHeight="true" outlineLevel="0" collapsed="false">
      <c r="A45" s="8"/>
      <c r="B45" s="8"/>
      <c r="C45" s="8"/>
      <c r="D45" s="8"/>
      <c r="E45" s="8"/>
      <c r="F45" s="8"/>
      <c r="G45" s="8"/>
      <c r="H45" s="8"/>
      <c r="I45" s="8"/>
      <c r="J45" s="8"/>
      <c r="K45" s="8"/>
      <c r="L45" s="8"/>
      <c r="M45" s="8"/>
      <c r="N45" s="8"/>
      <c r="O45" s="8"/>
      <c r="P45" s="8"/>
      <c r="Q45" s="8"/>
      <c r="R45" s="8"/>
      <c r="S45" s="8"/>
      <c r="T45" s="8"/>
      <c r="U45" s="8"/>
      <c r="V45" s="8"/>
      <c r="W45" s="8"/>
      <c r="X45" s="8"/>
      <c r="Y45" s="8"/>
      <c r="Z45" s="8"/>
    </row>
    <row r="46" customFormat="false" ht="15.75" hidden="false" customHeight="true" outlineLevel="0" collapsed="false">
      <c r="A46" s="8"/>
      <c r="B46" s="8"/>
      <c r="C46" s="8"/>
      <c r="D46" s="8"/>
      <c r="E46" s="8"/>
      <c r="F46" s="8"/>
      <c r="G46" s="8"/>
      <c r="H46" s="8"/>
      <c r="I46" s="8"/>
      <c r="J46" s="8"/>
      <c r="K46" s="8"/>
      <c r="L46" s="8"/>
      <c r="M46" s="8"/>
      <c r="N46" s="8"/>
      <c r="O46" s="8"/>
      <c r="P46" s="8"/>
      <c r="Q46" s="8"/>
      <c r="R46" s="8"/>
      <c r="S46" s="8"/>
      <c r="T46" s="8"/>
      <c r="U46" s="8"/>
      <c r="V46" s="8"/>
      <c r="W46" s="8"/>
      <c r="X46" s="8"/>
      <c r="Y46" s="8"/>
      <c r="Z46" s="8"/>
    </row>
    <row r="47" customFormat="false" ht="15.75" hidden="false" customHeight="true" outlineLevel="0" collapsed="false">
      <c r="A47" s="8"/>
      <c r="B47" s="8"/>
      <c r="C47" s="8"/>
      <c r="D47" s="8"/>
      <c r="E47" s="8"/>
      <c r="F47" s="8"/>
      <c r="G47" s="8"/>
      <c r="H47" s="8"/>
      <c r="I47" s="8"/>
      <c r="J47" s="8"/>
      <c r="K47" s="8"/>
      <c r="L47" s="8"/>
      <c r="M47" s="8"/>
      <c r="N47" s="8"/>
      <c r="O47" s="8"/>
      <c r="P47" s="8"/>
      <c r="Q47" s="8"/>
      <c r="R47" s="8"/>
      <c r="S47" s="8"/>
      <c r="T47" s="8"/>
      <c r="U47" s="8"/>
      <c r="V47" s="8"/>
      <c r="W47" s="8"/>
      <c r="X47" s="8"/>
      <c r="Y47" s="8"/>
      <c r="Z47" s="8"/>
    </row>
    <row r="48" customFormat="false" ht="15.75" hidden="false" customHeight="true" outlineLevel="0" collapsed="false">
      <c r="A48" s="8"/>
      <c r="B48" s="8"/>
      <c r="C48" s="8"/>
      <c r="D48" s="8"/>
      <c r="E48" s="8"/>
      <c r="F48" s="8"/>
      <c r="G48" s="8"/>
      <c r="H48" s="8"/>
      <c r="I48" s="8"/>
      <c r="J48" s="8"/>
      <c r="K48" s="8"/>
      <c r="L48" s="8"/>
      <c r="M48" s="8"/>
      <c r="N48" s="8"/>
      <c r="O48" s="8"/>
      <c r="P48" s="8"/>
      <c r="Q48" s="8"/>
      <c r="R48" s="8"/>
      <c r="S48" s="8"/>
      <c r="T48" s="8"/>
      <c r="U48" s="8"/>
      <c r="V48" s="8"/>
      <c r="W48" s="8"/>
      <c r="X48" s="8"/>
      <c r="Y48" s="8"/>
      <c r="Z48" s="8"/>
    </row>
    <row r="49" customFormat="false" ht="15.75" hidden="false" customHeight="true" outlineLevel="0" collapsed="false">
      <c r="A49" s="8"/>
      <c r="B49" s="8"/>
      <c r="C49" s="8"/>
      <c r="D49" s="8"/>
      <c r="E49" s="8"/>
      <c r="F49" s="8"/>
      <c r="G49" s="8"/>
      <c r="H49" s="8"/>
      <c r="I49" s="8"/>
      <c r="J49" s="8"/>
      <c r="K49" s="8"/>
      <c r="L49" s="8"/>
      <c r="M49" s="8"/>
      <c r="N49" s="8"/>
      <c r="O49" s="8"/>
      <c r="P49" s="8"/>
      <c r="Q49" s="8"/>
      <c r="R49" s="8"/>
      <c r="S49" s="8"/>
      <c r="T49" s="8"/>
      <c r="U49" s="8"/>
      <c r="V49" s="8"/>
      <c r="W49" s="8"/>
      <c r="X49" s="8"/>
      <c r="Y49" s="8"/>
      <c r="Z49" s="8"/>
    </row>
    <row r="50" customFormat="false" ht="15.75" hidden="false" customHeight="true" outlineLevel="0" collapsed="false">
      <c r="A50" s="8"/>
      <c r="B50" s="8"/>
      <c r="C50" s="8"/>
      <c r="D50" s="8"/>
      <c r="E50" s="8"/>
      <c r="F50" s="8"/>
      <c r="G50" s="8"/>
      <c r="H50" s="8"/>
      <c r="I50" s="8"/>
      <c r="J50" s="8"/>
      <c r="K50" s="8"/>
      <c r="L50" s="8"/>
      <c r="M50" s="8"/>
      <c r="N50" s="8"/>
      <c r="O50" s="8"/>
      <c r="P50" s="8"/>
      <c r="Q50" s="8"/>
      <c r="R50" s="8"/>
      <c r="S50" s="8"/>
      <c r="T50" s="8"/>
      <c r="U50" s="8"/>
      <c r="V50" s="8"/>
      <c r="W50" s="8"/>
      <c r="X50" s="8"/>
      <c r="Y50" s="8"/>
      <c r="Z50" s="8"/>
    </row>
    <row r="51" customFormat="false" ht="15.75" hidden="false" customHeight="true" outlineLevel="0" collapsed="false">
      <c r="A51" s="8"/>
      <c r="B51" s="8"/>
      <c r="C51" s="8"/>
      <c r="D51" s="8"/>
      <c r="E51" s="8"/>
      <c r="F51" s="8"/>
      <c r="G51" s="8"/>
      <c r="H51" s="8"/>
      <c r="I51" s="8"/>
      <c r="J51" s="8"/>
      <c r="K51" s="8"/>
      <c r="L51" s="8"/>
      <c r="M51" s="8"/>
      <c r="N51" s="8"/>
      <c r="O51" s="8"/>
      <c r="P51" s="8"/>
      <c r="Q51" s="8"/>
      <c r="R51" s="8"/>
      <c r="S51" s="8"/>
      <c r="T51" s="8"/>
      <c r="U51" s="8"/>
      <c r="V51" s="8"/>
      <c r="W51" s="8"/>
      <c r="X51" s="8"/>
      <c r="Y51" s="8"/>
      <c r="Z51" s="8"/>
    </row>
    <row r="52" customFormat="false" ht="15.75" hidden="false" customHeight="true" outlineLevel="0" collapsed="false">
      <c r="A52" s="8"/>
      <c r="B52" s="8"/>
      <c r="C52" s="8"/>
      <c r="D52" s="8"/>
      <c r="E52" s="8"/>
      <c r="F52" s="8"/>
      <c r="G52" s="8"/>
      <c r="H52" s="8"/>
      <c r="I52" s="8"/>
      <c r="J52" s="8"/>
      <c r="K52" s="8"/>
      <c r="L52" s="8"/>
      <c r="M52" s="8"/>
      <c r="N52" s="8"/>
      <c r="O52" s="8"/>
      <c r="P52" s="8"/>
      <c r="Q52" s="8"/>
      <c r="R52" s="8"/>
      <c r="S52" s="8"/>
      <c r="T52" s="8"/>
      <c r="U52" s="8"/>
      <c r="V52" s="8"/>
      <c r="W52" s="8"/>
      <c r="X52" s="8"/>
      <c r="Y52" s="8"/>
      <c r="Z52" s="8"/>
    </row>
    <row r="53" customFormat="false" ht="15.75" hidden="false" customHeight="true" outlineLevel="0" collapsed="false">
      <c r="A53" s="8"/>
      <c r="B53" s="8"/>
      <c r="C53" s="8"/>
      <c r="D53" s="8"/>
      <c r="E53" s="8"/>
      <c r="F53" s="8"/>
      <c r="G53" s="8"/>
      <c r="H53" s="8"/>
      <c r="I53" s="8"/>
      <c r="J53" s="8"/>
      <c r="K53" s="8"/>
      <c r="L53" s="8"/>
      <c r="M53" s="8"/>
      <c r="N53" s="8"/>
      <c r="O53" s="8"/>
      <c r="P53" s="8"/>
      <c r="Q53" s="8"/>
      <c r="R53" s="8"/>
      <c r="S53" s="8"/>
      <c r="T53" s="8"/>
      <c r="U53" s="8"/>
      <c r="V53" s="8"/>
      <c r="W53" s="8"/>
      <c r="X53" s="8"/>
      <c r="Y53" s="8"/>
      <c r="Z53" s="8"/>
    </row>
    <row r="54" customFormat="false" ht="15.75" hidden="false" customHeight="true" outlineLevel="0" collapsed="false">
      <c r="A54" s="8"/>
      <c r="B54" s="8"/>
      <c r="C54" s="8"/>
      <c r="D54" s="8"/>
      <c r="E54" s="8"/>
      <c r="F54" s="8"/>
      <c r="G54" s="8"/>
      <c r="H54" s="8"/>
      <c r="I54" s="8"/>
      <c r="J54" s="8"/>
      <c r="K54" s="8"/>
      <c r="L54" s="8"/>
      <c r="M54" s="8"/>
      <c r="N54" s="8"/>
      <c r="O54" s="8"/>
      <c r="P54" s="8"/>
      <c r="Q54" s="8"/>
      <c r="R54" s="8"/>
      <c r="S54" s="8"/>
      <c r="T54" s="8"/>
      <c r="U54" s="8"/>
      <c r="V54" s="8"/>
      <c r="W54" s="8"/>
      <c r="X54" s="8"/>
      <c r="Y54" s="8"/>
      <c r="Z54" s="8"/>
    </row>
    <row r="55" customFormat="false" ht="15.75" hidden="false" customHeight="true" outlineLevel="0" collapsed="false">
      <c r="A55" s="8"/>
      <c r="B55" s="8"/>
      <c r="C55" s="8"/>
      <c r="D55" s="8"/>
      <c r="E55" s="8"/>
      <c r="F55" s="8"/>
      <c r="G55" s="8"/>
      <c r="H55" s="8"/>
      <c r="I55" s="8"/>
      <c r="J55" s="8"/>
      <c r="K55" s="8"/>
      <c r="L55" s="8"/>
      <c r="M55" s="8"/>
      <c r="N55" s="8"/>
      <c r="O55" s="8"/>
      <c r="P55" s="8"/>
      <c r="Q55" s="8"/>
      <c r="R55" s="8"/>
      <c r="S55" s="8"/>
      <c r="T55" s="8"/>
      <c r="U55" s="8"/>
      <c r="V55" s="8"/>
      <c r="W55" s="8"/>
      <c r="X55" s="8"/>
      <c r="Y55" s="8"/>
      <c r="Z55" s="8"/>
    </row>
    <row r="56" customFormat="false" ht="15.75" hidden="false" customHeight="true" outlineLevel="0" collapsed="false">
      <c r="A56" s="8"/>
      <c r="B56" s="8"/>
      <c r="C56" s="8"/>
      <c r="D56" s="8"/>
      <c r="E56" s="8"/>
      <c r="F56" s="8"/>
      <c r="G56" s="8"/>
      <c r="H56" s="8"/>
      <c r="I56" s="8"/>
      <c r="J56" s="8"/>
      <c r="K56" s="8"/>
      <c r="L56" s="8"/>
      <c r="M56" s="8"/>
      <c r="N56" s="8"/>
      <c r="O56" s="8"/>
      <c r="P56" s="8"/>
      <c r="Q56" s="8"/>
      <c r="R56" s="8"/>
      <c r="S56" s="8"/>
      <c r="T56" s="8"/>
      <c r="U56" s="8"/>
      <c r="V56" s="8"/>
      <c r="W56" s="8"/>
      <c r="X56" s="8"/>
      <c r="Y56" s="8"/>
      <c r="Z56" s="8"/>
    </row>
    <row r="57" customFormat="false" ht="15.75" hidden="false" customHeight="true" outlineLevel="0" collapsed="false">
      <c r="A57" s="8"/>
      <c r="B57" s="8"/>
      <c r="C57" s="8"/>
      <c r="D57" s="8"/>
      <c r="E57" s="8"/>
      <c r="F57" s="8"/>
      <c r="G57" s="8"/>
      <c r="H57" s="8"/>
      <c r="I57" s="8"/>
      <c r="J57" s="8"/>
      <c r="K57" s="8"/>
      <c r="L57" s="8"/>
      <c r="M57" s="8"/>
      <c r="N57" s="8"/>
      <c r="O57" s="8"/>
      <c r="P57" s="8"/>
      <c r="Q57" s="8"/>
      <c r="R57" s="8"/>
      <c r="S57" s="8"/>
      <c r="T57" s="8"/>
      <c r="U57" s="8"/>
      <c r="V57" s="8"/>
      <c r="W57" s="8"/>
      <c r="X57" s="8"/>
      <c r="Y57" s="8"/>
      <c r="Z57" s="8"/>
    </row>
    <row r="58" customFormat="false" ht="15.75" hidden="false" customHeight="true" outlineLevel="0" collapsed="false">
      <c r="A58" s="8"/>
      <c r="B58" s="8"/>
      <c r="C58" s="8"/>
      <c r="D58" s="8"/>
      <c r="E58" s="8"/>
      <c r="F58" s="8"/>
      <c r="G58" s="8"/>
      <c r="H58" s="8"/>
      <c r="I58" s="8"/>
      <c r="J58" s="8"/>
      <c r="K58" s="8"/>
      <c r="L58" s="8"/>
      <c r="M58" s="8"/>
      <c r="N58" s="8"/>
      <c r="O58" s="8"/>
      <c r="P58" s="8"/>
      <c r="Q58" s="8"/>
      <c r="R58" s="8"/>
      <c r="S58" s="8"/>
      <c r="T58" s="8"/>
      <c r="U58" s="8"/>
      <c r="V58" s="8"/>
      <c r="W58" s="8"/>
      <c r="X58" s="8"/>
      <c r="Y58" s="8"/>
      <c r="Z58" s="8"/>
    </row>
    <row r="59" customFormat="false" ht="15.75" hidden="false" customHeight="true" outlineLevel="0" collapsed="false">
      <c r="A59" s="8"/>
      <c r="B59" s="8"/>
      <c r="C59" s="8"/>
      <c r="D59" s="8"/>
      <c r="E59" s="8"/>
      <c r="F59" s="8"/>
      <c r="G59" s="8"/>
      <c r="H59" s="8"/>
      <c r="I59" s="8"/>
      <c r="J59" s="8"/>
      <c r="K59" s="8"/>
      <c r="L59" s="8"/>
      <c r="M59" s="8"/>
      <c r="N59" s="8"/>
      <c r="O59" s="8"/>
      <c r="P59" s="8"/>
      <c r="Q59" s="8"/>
      <c r="R59" s="8"/>
      <c r="S59" s="8"/>
      <c r="T59" s="8"/>
      <c r="U59" s="8"/>
      <c r="V59" s="8"/>
      <c r="W59" s="8"/>
      <c r="X59" s="8"/>
      <c r="Y59" s="8"/>
      <c r="Z59" s="8"/>
    </row>
    <row r="60" customFormat="false" ht="15.75" hidden="false" customHeight="true" outlineLevel="0" collapsed="false">
      <c r="A60" s="8"/>
      <c r="B60" s="8"/>
      <c r="C60" s="8"/>
      <c r="D60" s="8"/>
      <c r="E60" s="8"/>
      <c r="F60" s="8"/>
      <c r="G60" s="8"/>
      <c r="H60" s="8"/>
      <c r="I60" s="8"/>
      <c r="J60" s="8"/>
      <c r="K60" s="8"/>
      <c r="L60" s="8"/>
      <c r="M60" s="8"/>
      <c r="N60" s="8"/>
      <c r="O60" s="8"/>
      <c r="P60" s="8"/>
      <c r="Q60" s="8"/>
      <c r="R60" s="8"/>
      <c r="S60" s="8"/>
      <c r="T60" s="8"/>
      <c r="U60" s="8"/>
      <c r="V60" s="8"/>
      <c r="W60" s="8"/>
      <c r="X60" s="8"/>
      <c r="Y60" s="8"/>
      <c r="Z60" s="8"/>
    </row>
    <row r="61" customFormat="false" ht="15.75" hidden="false" customHeight="true" outlineLevel="0" collapsed="false">
      <c r="A61" s="8"/>
      <c r="B61" s="8"/>
      <c r="C61" s="8"/>
      <c r="D61" s="8"/>
      <c r="E61" s="8"/>
      <c r="F61" s="8"/>
      <c r="G61" s="8"/>
      <c r="H61" s="8"/>
      <c r="I61" s="8"/>
      <c r="J61" s="8"/>
      <c r="K61" s="8"/>
      <c r="L61" s="8"/>
      <c r="M61" s="8"/>
      <c r="N61" s="8"/>
      <c r="O61" s="8"/>
      <c r="P61" s="8"/>
      <c r="Q61" s="8"/>
      <c r="R61" s="8"/>
      <c r="S61" s="8"/>
      <c r="T61" s="8"/>
      <c r="U61" s="8"/>
      <c r="V61" s="8"/>
      <c r="W61" s="8"/>
      <c r="X61" s="8"/>
      <c r="Y61" s="8"/>
      <c r="Z61" s="8"/>
    </row>
    <row r="62" customFormat="false" ht="15.75" hidden="false" customHeight="true" outlineLevel="0" collapsed="false">
      <c r="A62" s="8"/>
      <c r="B62" s="8"/>
      <c r="C62" s="8"/>
      <c r="D62" s="8"/>
      <c r="E62" s="8"/>
      <c r="F62" s="8"/>
      <c r="G62" s="8"/>
      <c r="H62" s="8"/>
      <c r="I62" s="8"/>
      <c r="J62" s="8"/>
      <c r="K62" s="8"/>
      <c r="L62" s="8"/>
      <c r="M62" s="8"/>
      <c r="N62" s="8"/>
      <c r="O62" s="8"/>
      <c r="P62" s="8"/>
      <c r="Q62" s="8"/>
      <c r="R62" s="8"/>
      <c r="S62" s="8"/>
      <c r="T62" s="8"/>
      <c r="U62" s="8"/>
      <c r="V62" s="8"/>
      <c r="W62" s="8"/>
      <c r="X62" s="8"/>
      <c r="Y62" s="8"/>
      <c r="Z62" s="8"/>
    </row>
    <row r="63" customFormat="false" ht="15.75" hidden="false" customHeight="true" outlineLevel="0" collapsed="false">
      <c r="A63" s="8"/>
      <c r="B63" s="8"/>
      <c r="C63" s="8"/>
      <c r="D63" s="8"/>
      <c r="E63" s="8"/>
      <c r="F63" s="8"/>
      <c r="G63" s="8"/>
      <c r="H63" s="8"/>
      <c r="I63" s="8"/>
      <c r="J63" s="8"/>
      <c r="K63" s="8"/>
      <c r="L63" s="8"/>
      <c r="M63" s="8"/>
      <c r="N63" s="8"/>
      <c r="O63" s="8"/>
      <c r="P63" s="8"/>
      <c r="Q63" s="8"/>
      <c r="R63" s="8"/>
      <c r="S63" s="8"/>
      <c r="T63" s="8"/>
      <c r="U63" s="8"/>
      <c r="V63" s="8"/>
      <c r="W63" s="8"/>
      <c r="X63" s="8"/>
      <c r="Y63" s="8"/>
      <c r="Z63" s="8"/>
    </row>
    <row r="64" customFormat="false" ht="15.75" hidden="false" customHeight="true" outlineLevel="0" collapsed="false">
      <c r="A64" s="8"/>
      <c r="B64" s="8"/>
      <c r="C64" s="8"/>
      <c r="D64" s="8"/>
      <c r="E64" s="8"/>
      <c r="F64" s="8"/>
      <c r="G64" s="8"/>
      <c r="H64" s="8"/>
      <c r="I64" s="8"/>
      <c r="J64" s="8"/>
      <c r="K64" s="8"/>
      <c r="L64" s="8"/>
      <c r="M64" s="8"/>
      <c r="N64" s="8"/>
      <c r="O64" s="8"/>
      <c r="P64" s="8"/>
      <c r="Q64" s="8"/>
      <c r="R64" s="8"/>
      <c r="S64" s="8"/>
      <c r="T64" s="8"/>
      <c r="U64" s="8"/>
      <c r="V64" s="8"/>
      <c r="W64" s="8"/>
      <c r="X64" s="8"/>
      <c r="Y64" s="8"/>
      <c r="Z64" s="8"/>
    </row>
    <row r="65" customFormat="false" ht="15.75" hidden="false" customHeight="true" outlineLevel="0" collapsed="false">
      <c r="A65" s="8"/>
      <c r="B65" s="8"/>
      <c r="C65" s="8"/>
      <c r="D65" s="8"/>
      <c r="E65" s="8"/>
      <c r="F65" s="8"/>
      <c r="G65" s="8"/>
      <c r="H65" s="8"/>
      <c r="I65" s="8"/>
      <c r="J65" s="8"/>
      <c r="K65" s="8"/>
      <c r="L65" s="8"/>
      <c r="M65" s="8"/>
      <c r="N65" s="8"/>
      <c r="O65" s="8"/>
      <c r="P65" s="8"/>
      <c r="Q65" s="8"/>
      <c r="R65" s="8"/>
      <c r="S65" s="8"/>
      <c r="T65" s="8"/>
      <c r="U65" s="8"/>
      <c r="V65" s="8"/>
      <c r="W65" s="8"/>
      <c r="X65" s="8"/>
      <c r="Y65" s="8"/>
      <c r="Z65" s="8"/>
    </row>
    <row r="66" customFormat="false" ht="15.75" hidden="false" customHeight="true" outlineLevel="0" collapsed="false">
      <c r="A66" s="8"/>
      <c r="B66" s="8"/>
      <c r="C66" s="8"/>
      <c r="D66" s="8"/>
      <c r="E66" s="8"/>
      <c r="F66" s="8"/>
      <c r="G66" s="8"/>
      <c r="H66" s="8"/>
      <c r="I66" s="8"/>
      <c r="J66" s="8"/>
      <c r="K66" s="8"/>
      <c r="L66" s="8"/>
      <c r="M66" s="8"/>
      <c r="N66" s="8"/>
      <c r="O66" s="8"/>
      <c r="P66" s="8"/>
      <c r="Q66" s="8"/>
      <c r="R66" s="8"/>
      <c r="S66" s="8"/>
      <c r="T66" s="8"/>
      <c r="U66" s="8"/>
      <c r="V66" s="8"/>
      <c r="W66" s="8"/>
      <c r="X66" s="8"/>
      <c r="Y66" s="8"/>
      <c r="Z66" s="8"/>
    </row>
    <row r="67" customFormat="false" ht="15.75" hidden="false" customHeight="true" outlineLevel="0" collapsed="false">
      <c r="A67" s="8"/>
      <c r="B67" s="8"/>
      <c r="C67" s="8"/>
      <c r="D67" s="8"/>
      <c r="E67" s="8"/>
      <c r="F67" s="8"/>
      <c r="G67" s="8"/>
      <c r="H67" s="8"/>
      <c r="I67" s="8"/>
      <c r="J67" s="8"/>
      <c r="K67" s="8"/>
      <c r="L67" s="8"/>
      <c r="M67" s="8"/>
      <c r="N67" s="8"/>
      <c r="O67" s="8"/>
      <c r="P67" s="8"/>
      <c r="Q67" s="8"/>
      <c r="R67" s="8"/>
      <c r="S67" s="8"/>
      <c r="T67" s="8"/>
      <c r="U67" s="8"/>
      <c r="V67" s="8"/>
      <c r="W67" s="8"/>
      <c r="X67" s="8"/>
      <c r="Y67" s="8"/>
      <c r="Z67" s="8"/>
    </row>
    <row r="68" customFormat="false" ht="15.75" hidden="false" customHeight="true" outlineLevel="0" collapsed="false">
      <c r="A68" s="8"/>
      <c r="B68" s="8"/>
      <c r="C68" s="8"/>
      <c r="D68" s="8"/>
      <c r="E68" s="8"/>
      <c r="F68" s="8"/>
      <c r="G68" s="8"/>
      <c r="H68" s="8"/>
      <c r="I68" s="8"/>
      <c r="J68" s="8"/>
      <c r="K68" s="8"/>
      <c r="L68" s="8"/>
      <c r="M68" s="8"/>
      <c r="N68" s="8"/>
      <c r="O68" s="8"/>
      <c r="P68" s="8"/>
      <c r="Q68" s="8"/>
      <c r="R68" s="8"/>
      <c r="S68" s="8"/>
      <c r="T68" s="8"/>
      <c r="U68" s="8"/>
      <c r="V68" s="8"/>
      <c r="W68" s="8"/>
      <c r="X68" s="8"/>
      <c r="Y68" s="8"/>
      <c r="Z68" s="8"/>
    </row>
    <row r="69" customFormat="false" ht="15.75" hidden="false" customHeight="true" outlineLevel="0" collapsed="false">
      <c r="A69" s="8"/>
      <c r="B69" s="8"/>
      <c r="C69" s="8"/>
      <c r="D69" s="8"/>
      <c r="E69" s="8"/>
      <c r="F69" s="8"/>
      <c r="G69" s="8"/>
      <c r="H69" s="8"/>
      <c r="I69" s="8"/>
      <c r="J69" s="8"/>
      <c r="K69" s="8"/>
      <c r="L69" s="8"/>
      <c r="M69" s="8"/>
      <c r="N69" s="8"/>
      <c r="O69" s="8"/>
      <c r="P69" s="8"/>
      <c r="Q69" s="8"/>
      <c r="R69" s="8"/>
      <c r="S69" s="8"/>
      <c r="T69" s="8"/>
      <c r="U69" s="8"/>
      <c r="V69" s="8"/>
      <c r="W69" s="8"/>
      <c r="X69" s="8"/>
      <c r="Y69" s="8"/>
      <c r="Z69" s="8"/>
    </row>
    <row r="70" customFormat="false" ht="15.75" hidden="false" customHeight="true" outlineLevel="0" collapsed="false">
      <c r="A70" s="8"/>
      <c r="B70" s="8"/>
      <c r="C70" s="8"/>
      <c r="D70" s="8"/>
      <c r="E70" s="8"/>
      <c r="F70" s="8"/>
      <c r="G70" s="8"/>
      <c r="H70" s="8"/>
      <c r="I70" s="8"/>
      <c r="J70" s="8"/>
      <c r="K70" s="8"/>
      <c r="L70" s="8"/>
      <c r="M70" s="8"/>
      <c r="N70" s="8"/>
      <c r="O70" s="8"/>
      <c r="P70" s="8"/>
      <c r="Q70" s="8"/>
      <c r="R70" s="8"/>
      <c r="S70" s="8"/>
      <c r="T70" s="8"/>
      <c r="U70" s="8"/>
      <c r="V70" s="8"/>
      <c r="W70" s="8"/>
      <c r="X70" s="8"/>
      <c r="Y70" s="8"/>
      <c r="Z70" s="8"/>
    </row>
    <row r="71" customFormat="false" ht="15.75" hidden="false" customHeight="true" outlineLevel="0" collapsed="false">
      <c r="A71" s="8"/>
      <c r="B71" s="8"/>
      <c r="C71" s="8"/>
      <c r="D71" s="8"/>
      <c r="E71" s="8"/>
      <c r="F71" s="8"/>
      <c r="G71" s="8"/>
      <c r="H71" s="8"/>
      <c r="I71" s="8"/>
      <c r="J71" s="8"/>
      <c r="K71" s="8"/>
      <c r="L71" s="8"/>
      <c r="M71" s="8"/>
      <c r="N71" s="8"/>
      <c r="O71" s="8"/>
      <c r="P71" s="8"/>
      <c r="Q71" s="8"/>
      <c r="R71" s="8"/>
      <c r="S71" s="8"/>
      <c r="T71" s="8"/>
      <c r="U71" s="8"/>
      <c r="V71" s="8"/>
      <c r="W71" s="8"/>
      <c r="X71" s="8"/>
      <c r="Y71" s="8"/>
      <c r="Z71" s="8"/>
    </row>
    <row r="72" customFormat="false" ht="15.75" hidden="false" customHeight="true" outlineLevel="0" collapsed="false">
      <c r="A72" s="8"/>
      <c r="B72" s="8"/>
      <c r="C72" s="8"/>
      <c r="D72" s="8"/>
      <c r="E72" s="8"/>
      <c r="F72" s="8"/>
      <c r="G72" s="8"/>
      <c r="H72" s="8"/>
      <c r="I72" s="8"/>
      <c r="J72" s="8"/>
      <c r="K72" s="8"/>
      <c r="L72" s="8"/>
      <c r="M72" s="8"/>
      <c r="N72" s="8"/>
      <c r="O72" s="8"/>
      <c r="P72" s="8"/>
      <c r="Q72" s="8"/>
      <c r="R72" s="8"/>
      <c r="S72" s="8"/>
      <c r="T72" s="8"/>
      <c r="U72" s="8"/>
      <c r="V72" s="8"/>
      <c r="W72" s="8"/>
      <c r="X72" s="8"/>
      <c r="Y72" s="8"/>
      <c r="Z72" s="8"/>
    </row>
    <row r="73" customFormat="false" ht="15.75" hidden="false" customHeight="true" outlineLevel="0" collapsed="false">
      <c r="A73" s="8"/>
      <c r="B73" s="8"/>
      <c r="C73" s="8"/>
      <c r="D73" s="8"/>
      <c r="E73" s="8"/>
      <c r="F73" s="8"/>
      <c r="G73" s="8"/>
      <c r="H73" s="8"/>
      <c r="I73" s="8"/>
      <c r="J73" s="8"/>
      <c r="K73" s="8"/>
      <c r="L73" s="8"/>
      <c r="M73" s="8"/>
      <c r="N73" s="8"/>
      <c r="O73" s="8"/>
      <c r="P73" s="8"/>
      <c r="Q73" s="8"/>
      <c r="R73" s="8"/>
      <c r="S73" s="8"/>
      <c r="T73" s="8"/>
      <c r="U73" s="8"/>
      <c r="V73" s="8"/>
      <c r="W73" s="8"/>
      <c r="X73" s="8"/>
      <c r="Y73" s="8"/>
      <c r="Z73" s="8"/>
    </row>
    <row r="74" customFormat="false" ht="15.75" hidden="false" customHeight="true" outlineLevel="0" collapsed="false">
      <c r="A74" s="8"/>
      <c r="B74" s="8"/>
      <c r="C74" s="8"/>
      <c r="D74" s="8"/>
      <c r="E74" s="8"/>
      <c r="F74" s="8"/>
      <c r="G74" s="8"/>
      <c r="H74" s="8"/>
      <c r="I74" s="8"/>
      <c r="J74" s="8"/>
      <c r="K74" s="8"/>
      <c r="L74" s="8"/>
      <c r="M74" s="8"/>
      <c r="N74" s="8"/>
      <c r="O74" s="8"/>
      <c r="P74" s="8"/>
      <c r="Q74" s="8"/>
      <c r="R74" s="8"/>
      <c r="S74" s="8"/>
      <c r="T74" s="8"/>
      <c r="U74" s="8"/>
      <c r="V74" s="8"/>
      <c r="W74" s="8"/>
      <c r="X74" s="8"/>
      <c r="Y74" s="8"/>
      <c r="Z74" s="8"/>
    </row>
    <row r="75" customFormat="false" ht="15.75" hidden="false" customHeight="true" outlineLevel="0" collapsed="false">
      <c r="A75" s="8"/>
      <c r="B75" s="8"/>
      <c r="C75" s="8"/>
      <c r="D75" s="8"/>
      <c r="E75" s="8"/>
      <c r="F75" s="8"/>
      <c r="G75" s="8"/>
      <c r="H75" s="8"/>
      <c r="I75" s="8"/>
      <c r="J75" s="8"/>
      <c r="K75" s="8"/>
      <c r="L75" s="8"/>
      <c r="M75" s="8"/>
      <c r="N75" s="8"/>
      <c r="O75" s="8"/>
      <c r="P75" s="8"/>
      <c r="Q75" s="8"/>
      <c r="R75" s="8"/>
      <c r="S75" s="8"/>
      <c r="T75" s="8"/>
      <c r="U75" s="8"/>
      <c r="V75" s="8"/>
      <c r="W75" s="8"/>
      <c r="X75" s="8"/>
      <c r="Y75" s="8"/>
      <c r="Z75" s="8"/>
    </row>
    <row r="76" customFormat="false" ht="15.75" hidden="false" customHeight="true" outlineLevel="0" collapsed="false">
      <c r="A76" s="8"/>
      <c r="B76" s="8"/>
      <c r="C76" s="8"/>
      <c r="D76" s="8"/>
      <c r="E76" s="8"/>
      <c r="F76" s="8"/>
      <c r="G76" s="8"/>
      <c r="H76" s="8"/>
      <c r="I76" s="8"/>
      <c r="J76" s="8"/>
      <c r="K76" s="8"/>
      <c r="L76" s="8"/>
      <c r="M76" s="8"/>
      <c r="N76" s="8"/>
      <c r="O76" s="8"/>
      <c r="P76" s="8"/>
      <c r="Q76" s="8"/>
      <c r="R76" s="8"/>
      <c r="S76" s="8"/>
      <c r="T76" s="8"/>
      <c r="U76" s="8"/>
      <c r="V76" s="8"/>
      <c r="W76" s="8"/>
      <c r="X76" s="8"/>
      <c r="Y76" s="8"/>
      <c r="Z76" s="8"/>
    </row>
    <row r="77" customFormat="false" ht="15.75" hidden="false" customHeight="true" outlineLevel="0" collapsed="false">
      <c r="A77" s="8"/>
      <c r="B77" s="8"/>
      <c r="C77" s="8"/>
      <c r="D77" s="8"/>
      <c r="E77" s="8"/>
      <c r="F77" s="8"/>
      <c r="G77" s="8"/>
      <c r="H77" s="8"/>
      <c r="I77" s="8"/>
      <c r="J77" s="8"/>
      <c r="K77" s="8"/>
      <c r="L77" s="8"/>
      <c r="M77" s="8"/>
      <c r="N77" s="8"/>
      <c r="O77" s="8"/>
      <c r="P77" s="8"/>
      <c r="Q77" s="8"/>
      <c r="R77" s="8"/>
      <c r="S77" s="8"/>
      <c r="T77" s="8"/>
      <c r="U77" s="8"/>
      <c r="V77" s="8"/>
      <c r="W77" s="8"/>
      <c r="X77" s="8"/>
      <c r="Y77" s="8"/>
      <c r="Z77" s="8"/>
    </row>
    <row r="78" customFormat="false" ht="15.75" hidden="false" customHeight="true" outlineLevel="0" collapsed="false">
      <c r="A78" s="8"/>
      <c r="B78" s="8"/>
      <c r="C78" s="8"/>
      <c r="D78" s="8"/>
      <c r="E78" s="8"/>
      <c r="F78" s="8"/>
      <c r="G78" s="8"/>
      <c r="H78" s="8"/>
      <c r="I78" s="8"/>
      <c r="J78" s="8"/>
      <c r="K78" s="8"/>
      <c r="L78" s="8"/>
      <c r="M78" s="8"/>
      <c r="N78" s="8"/>
      <c r="O78" s="8"/>
      <c r="P78" s="8"/>
      <c r="Q78" s="8"/>
      <c r="R78" s="8"/>
      <c r="S78" s="8"/>
      <c r="T78" s="8"/>
      <c r="U78" s="8"/>
      <c r="V78" s="8"/>
      <c r="W78" s="8"/>
      <c r="X78" s="8"/>
      <c r="Y78" s="8"/>
      <c r="Z78" s="8"/>
    </row>
    <row r="79" customFormat="false" ht="15.75" hidden="false" customHeight="true" outlineLevel="0" collapsed="false">
      <c r="A79" s="8"/>
      <c r="B79" s="8"/>
      <c r="C79" s="8"/>
      <c r="D79" s="8"/>
      <c r="E79" s="8"/>
      <c r="F79" s="8"/>
      <c r="G79" s="8"/>
      <c r="H79" s="8"/>
      <c r="I79" s="8"/>
      <c r="J79" s="8"/>
      <c r="K79" s="8"/>
      <c r="L79" s="8"/>
      <c r="M79" s="8"/>
      <c r="N79" s="8"/>
      <c r="O79" s="8"/>
      <c r="P79" s="8"/>
      <c r="Q79" s="8"/>
      <c r="R79" s="8"/>
      <c r="S79" s="8"/>
      <c r="T79" s="8"/>
      <c r="U79" s="8"/>
      <c r="V79" s="8"/>
      <c r="W79" s="8"/>
      <c r="X79" s="8"/>
      <c r="Y79" s="8"/>
      <c r="Z79" s="8"/>
    </row>
    <row r="80" customFormat="false" ht="15.75" hidden="false" customHeight="true" outlineLevel="0" collapsed="false">
      <c r="A80" s="8"/>
      <c r="B80" s="8"/>
      <c r="C80" s="8"/>
      <c r="D80" s="8"/>
      <c r="E80" s="8"/>
      <c r="F80" s="8"/>
      <c r="G80" s="8"/>
      <c r="H80" s="8"/>
      <c r="I80" s="8"/>
      <c r="J80" s="8"/>
      <c r="K80" s="8"/>
      <c r="L80" s="8"/>
      <c r="M80" s="8"/>
      <c r="N80" s="8"/>
      <c r="O80" s="8"/>
      <c r="P80" s="8"/>
      <c r="Q80" s="8"/>
      <c r="R80" s="8"/>
      <c r="S80" s="8"/>
      <c r="T80" s="8"/>
      <c r="U80" s="8"/>
      <c r="V80" s="8"/>
      <c r="W80" s="8"/>
      <c r="X80" s="8"/>
      <c r="Y80" s="8"/>
      <c r="Z80" s="8"/>
    </row>
    <row r="81" customFormat="false" ht="15.75" hidden="false" customHeight="true" outlineLevel="0" collapsed="false">
      <c r="A81" s="8"/>
      <c r="B81" s="8"/>
      <c r="C81" s="8"/>
      <c r="D81" s="8"/>
      <c r="E81" s="8"/>
      <c r="F81" s="8"/>
      <c r="G81" s="8"/>
      <c r="H81" s="8"/>
      <c r="I81" s="8"/>
      <c r="J81" s="8"/>
      <c r="K81" s="8"/>
      <c r="L81" s="8"/>
      <c r="M81" s="8"/>
      <c r="N81" s="8"/>
      <c r="O81" s="8"/>
      <c r="P81" s="8"/>
      <c r="Q81" s="8"/>
      <c r="R81" s="8"/>
      <c r="S81" s="8"/>
      <c r="T81" s="8"/>
      <c r="U81" s="8"/>
      <c r="V81" s="8"/>
      <c r="W81" s="8"/>
      <c r="X81" s="8"/>
      <c r="Y81" s="8"/>
      <c r="Z81" s="8"/>
    </row>
    <row r="82" customFormat="false" ht="15.75" hidden="false" customHeight="true" outlineLevel="0" collapsed="false">
      <c r="A82" s="8"/>
      <c r="B82" s="8"/>
      <c r="C82" s="8"/>
      <c r="D82" s="8"/>
      <c r="E82" s="8"/>
      <c r="F82" s="8"/>
      <c r="G82" s="8"/>
      <c r="H82" s="8"/>
      <c r="I82" s="8"/>
      <c r="J82" s="8"/>
      <c r="K82" s="8"/>
      <c r="L82" s="8"/>
      <c r="M82" s="8"/>
      <c r="N82" s="8"/>
      <c r="O82" s="8"/>
      <c r="P82" s="8"/>
      <c r="Q82" s="8"/>
      <c r="R82" s="8"/>
      <c r="S82" s="8"/>
      <c r="T82" s="8"/>
      <c r="U82" s="8"/>
      <c r="V82" s="8"/>
      <c r="W82" s="8"/>
      <c r="X82" s="8"/>
      <c r="Y82" s="8"/>
      <c r="Z82" s="8"/>
    </row>
    <row r="83" customFormat="false" ht="15.75" hidden="false" customHeight="true" outlineLevel="0" collapsed="false">
      <c r="A83" s="8"/>
      <c r="B83" s="8"/>
      <c r="C83" s="8"/>
      <c r="D83" s="8"/>
      <c r="E83" s="8"/>
      <c r="F83" s="8"/>
      <c r="G83" s="8"/>
      <c r="H83" s="8"/>
      <c r="I83" s="8"/>
      <c r="J83" s="8"/>
      <c r="K83" s="8"/>
      <c r="L83" s="8"/>
      <c r="M83" s="8"/>
      <c r="N83" s="8"/>
      <c r="O83" s="8"/>
      <c r="P83" s="8"/>
      <c r="Q83" s="8"/>
      <c r="R83" s="8"/>
      <c r="S83" s="8"/>
      <c r="T83" s="8"/>
      <c r="U83" s="8"/>
      <c r="V83" s="8"/>
      <c r="W83" s="8"/>
      <c r="X83" s="8"/>
      <c r="Y83" s="8"/>
      <c r="Z83" s="8"/>
    </row>
    <row r="84" customFormat="false" ht="15.75" hidden="false" customHeight="true" outlineLevel="0" collapsed="false">
      <c r="A84" s="8"/>
      <c r="B84" s="8"/>
      <c r="C84" s="8"/>
      <c r="D84" s="8"/>
      <c r="E84" s="8"/>
      <c r="F84" s="8"/>
      <c r="G84" s="8"/>
      <c r="H84" s="8"/>
      <c r="I84" s="8"/>
      <c r="J84" s="8"/>
      <c r="K84" s="8"/>
      <c r="L84" s="8"/>
      <c r="M84" s="8"/>
      <c r="N84" s="8"/>
      <c r="O84" s="8"/>
      <c r="P84" s="8"/>
      <c r="Q84" s="8"/>
      <c r="R84" s="8"/>
      <c r="S84" s="8"/>
      <c r="T84" s="8"/>
      <c r="U84" s="8"/>
      <c r="V84" s="8"/>
      <c r="W84" s="8"/>
      <c r="X84" s="8"/>
      <c r="Y84" s="8"/>
      <c r="Z84" s="8"/>
    </row>
    <row r="85" customFormat="false" ht="15.75" hidden="false" customHeight="true" outlineLevel="0" collapsed="false">
      <c r="A85" s="8"/>
      <c r="B85" s="8"/>
      <c r="C85" s="8"/>
      <c r="D85" s="8"/>
      <c r="E85" s="8"/>
      <c r="F85" s="8"/>
      <c r="G85" s="8"/>
      <c r="H85" s="8"/>
      <c r="I85" s="8"/>
      <c r="J85" s="8"/>
      <c r="K85" s="8"/>
      <c r="L85" s="8"/>
      <c r="M85" s="8"/>
      <c r="N85" s="8"/>
      <c r="O85" s="8"/>
      <c r="P85" s="8"/>
      <c r="Q85" s="8"/>
      <c r="R85" s="8"/>
      <c r="S85" s="8"/>
      <c r="T85" s="8"/>
      <c r="U85" s="8"/>
      <c r="V85" s="8"/>
      <c r="W85" s="8"/>
      <c r="X85" s="8"/>
      <c r="Y85" s="8"/>
      <c r="Z85" s="8"/>
    </row>
    <row r="86" customFormat="false" ht="15.75" hidden="false" customHeight="true" outlineLevel="0" collapsed="false">
      <c r="A86" s="8"/>
      <c r="B86" s="8"/>
      <c r="C86" s="8"/>
      <c r="D86" s="8"/>
      <c r="E86" s="8"/>
      <c r="F86" s="8"/>
      <c r="G86" s="8"/>
      <c r="H86" s="8"/>
      <c r="I86" s="8"/>
      <c r="J86" s="8"/>
      <c r="K86" s="8"/>
      <c r="L86" s="8"/>
      <c r="M86" s="8"/>
      <c r="N86" s="8"/>
      <c r="O86" s="8"/>
      <c r="P86" s="8"/>
      <c r="Q86" s="8"/>
      <c r="R86" s="8"/>
      <c r="S86" s="8"/>
      <c r="T86" s="8"/>
      <c r="U86" s="8"/>
      <c r="V86" s="8"/>
      <c r="W86" s="8"/>
      <c r="X86" s="8"/>
      <c r="Y86" s="8"/>
      <c r="Z86" s="8"/>
    </row>
    <row r="87" customFormat="false" ht="15.75" hidden="false" customHeight="true" outlineLevel="0" collapsed="false">
      <c r="A87" s="8"/>
      <c r="B87" s="8"/>
      <c r="C87" s="8"/>
      <c r="D87" s="8"/>
      <c r="E87" s="8"/>
      <c r="F87" s="8"/>
      <c r="G87" s="8"/>
      <c r="H87" s="8"/>
      <c r="I87" s="8"/>
      <c r="J87" s="8"/>
      <c r="K87" s="8"/>
      <c r="L87" s="8"/>
      <c r="M87" s="8"/>
      <c r="N87" s="8"/>
      <c r="O87" s="8"/>
      <c r="P87" s="8"/>
      <c r="Q87" s="8"/>
      <c r="R87" s="8"/>
      <c r="S87" s="8"/>
      <c r="T87" s="8"/>
      <c r="U87" s="8"/>
      <c r="V87" s="8"/>
      <c r="W87" s="8"/>
      <c r="X87" s="8"/>
      <c r="Y87" s="8"/>
      <c r="Z87" s="8"/>
    </row>
    <row r="88" customFormat="false" ht="15.75" hidden="false" customHeight="true" outlineLevel="0" collapsed="false">
      <c r="A88" s="8"/>
      <c r="B88" s="8"/>
      <c r="C88" s="8"/>
      <c r="D88" s="8"/>
      <c r="E88" s="8"/>
      <c r="F88" s="8"/>
      <c r="G88" s="8"/>
      <c r="H88" s="8"/>
      <c r="I88" s="8"/>
      <c r="J88" s="8"/>
      <c r="K88" s="8"/>
      <c r="L88" s="8"/>
      <c r="M88" s="8"/>
      <c r="N88" s="8"/>
      <c r="O88" s="8"/>
      <c r="P88" s="8"/>
      <c r="Q88" s="8"/>
      <c r="R88" s="8"/>
      <c r="S88" s="8"/>
      <c r="T88" s="8"/>
      <c r="U88" s="8"/>
      <c r="V88" s="8"/>
      <c r="W88" s="8"/>
      <c r="X88" s="8"/>
      <c r="Y88" s="8"/>
      <c r="Z88" s="8"/>
    </row>
    <row r="89" customFormat="false" ht="15.75" hidden="false" customHeight="true" outlineLevel="0" collapsed="false">
      <c r="A89" s="8"/>
      <c r="B89" s="8"/>
      <c r="C89" s="8"/>
      <c r="D89" s="8"/>
      <c r="E89" s="8"/>
      <c r="F89" s="8"/>
      <c r="G89" s="8"/>
      <c r="H89" s="8"/>
      <c r="I89" s="8"/>
      <c r="J89" s="8"/>
      <c r="K89" s="8"/>
      <c r="L89" s="8"/>
      <c r="M89" s="8"/>
      <c r="N89" s="8"/>
      <c r="O89" s="8"/>
      <c r="P89" s="8"/>
      <c r="Q89" s="8"/>
      <c r="R89" s="8"/>
      <c r="S89" s="8"/>
      <c r="T89" s="8"/>
      <c r="U89" s="8"/>
      <c r="V89" s="8"/>
      <c r="W89" s="8"/>
      <c r="X89" s="8"/>
      <c r="Y89" s="8"/>
      <c r="Z89" s="8"/>
    </row>
    <row r="90" customFormat="false" ht="15.75" hidden="false" customHeight="true" outlineLevel="0" collapsed="false">
      <c r="A90" s="8"/>
      <c r="B90" s="8"/>
      <c r="C90" s="8"/>
      <c r="D90" s="8"/>
      <c r="E90" s="8"/>
      <c r="F90" s="8"/>
      <c r="G90" s="8"/>
      <c r="H90" s="8"/>
      <c r="I90" s="8"/>
      <c r="J90" s="8"/>
      <c r="K90" s="8"/>
      <c r="L90" s="8"/>
      <c r="M90" s="8"/>
      <c r="N90" s="8"/>
      <c r="O90" s="8"/>
      <c r="P90" s="8"/>
      <c r="Q90" s="8"/>
      <c r="R90" s="8"/>
      <c r="S90" s="8"/>
      <c r="T90" s="8"/>
      <c r="U90" s="8"/>
      <c r="V90" s="8"/>
      <c r="W90" s="8"/>
      <c r="X90" s="8"/>
      <c r="Y90" s="8"/>
      <c r="Z90" s="8"/>
    </row>
    <row r="91" customFormat="false" ht="15.75" hidden="false" customHeight="true" outlineLevel="0" collapsed="false">
      <c r="A91" s="8"/>
      <c r="B91" s="8"/>
      <c r="C91" s="8"/>
      <c r="D91" s="8"/>
      <c r="E91" s="8"/>
      <c r="F91" s="8"/>
      <c r="G91" s="8"/>
      <c r="H91" s="8"/>
      <c r="I91" s="8"/>
      <c r="J91" s="8"/>
      <c r="K91" s="8"/>
      <c r="L91" s="8"/>
      <c r="M91" s="8"/>
      <c r="N91" s="8"/>
      <c r="O91" s="8"/>
      <c r="P91" s="8"/>
      <c r="Q91" s="8"/>
      <c r="R91" s="8"/>
      <c r="S91" s="8"/>
      <c r="T91" s="8"/>
      <c r="U91" s="8"/>
      <c r="V91" s="8"/>
      <c r="W91" s="8"/>
      <c r="X91" s="8"/>
      <c r="Y91" s="8"/>
      <c r="Z91" s="8"/>
    </row>
    <row r="92" customFormat="false" ht="15.75" hidden="false" customHeight="true" outlineLevel="0" collapsed="false">
      <c r="A92" s="8"/>
      <c r="B92" s="8"/>
      <c r="C92" s="8"/>
      <c r="D92" s="8"/>
      <c r="E92" s="8"/>
      <c r="F92" s="8"/>
      <c r="G92" s="8"/>
      <c r="H92" s="8"/>
      <c r="I92" s="8"/>
      <c r="J92" s="8"/>
      <c r="K92" s="8"/>
      <c r="L92" s="8"/>
      <c r="M92" s="8"/>
      <c r="N92" s="8"/>
      <c r="O92" s="8"/>
      <c r="P92" s="8"/>
      <c r="Q92" s="8"/>
      <c r="R92" s="8"/>
      <c r="S92" s="8"/>
      <c r="T92" s="8"/>
      <c r="U92" s="8"/>
      <c r="V92" s="8"/>
      <c r="W92" s="8"/>
      <c r="X92" s="8"/>
      <c r="Y92" s="8"/>
      <c r="Z92" s="8"/>
    </row>
    <row r="93" customFormat="false" ht="15.75" hidden="false" customHeight="true" outlineLevel="0" collapsed="false">
      <c r="A93" s="8"/>
      <c r="B93" s="8"/>
      <c r="C93" s="8"/>
      <c r="D93" s="8"/>
      <c r="E93" s="8"/>
      <c r="F93" s="8"/>
      <c r="G93" s="8"/>
      <c r="H93" s="8"/>
      <c r="I93" s="8"/>
      <c r="J93" s="8"/>
      <c r="K93" s="8"/>
      <c r="L93" s="8"/>
      <c r="M93" s="8"/>
      <c r="N93" s="8"/>
      <c r="O93" s="8"/>
      <c r="P93" s="8"/>
      <c r="Q93" s="8"/>
      <c r="R93" s="8"/>
      <c r="S93" s="8"/>
      <c r="T93" s="8"/>
      <c r="U93" s="8"/>
      <c r="V93" s="8"/>
      <c r="W93" s="8"/>
      <c r="X93" s="8"/>
      <c r="Y93" s="8"/>
      <c r="Z93" s="8"/>
    </row>
    <row r="94" customFormat="false" ht="15.75" hidden="false" customHeight="true" outlineLevel="0" collapsed="false">
      <c r="A94" s="8"/>
      <c r="B94" s="8"/>
      <c r="C94" s="8"/>
      <c r="D94" s="8"/>
      <c r="E94" s="8"/>
      <c r="F94" s="8"/>
      <c r="G94" s="8"/>
      <c r="H94" s="8"/>
      <c r="I94" s="8"/>
      <c r="J94" s="8"/>
      <c r="K94" s="8"/>
      <c r="L94" s="8"/>
      <c r="M94" s="8"/>
      <c r="N94" s="8"/>
      <c r="O94" s="8"/>
      <c r="P94" s="8"/>
      <c r="Q94" s="8"/>
      <c r="R94" s="8"/>
      <c r="S94" s="8"/>
      <c r="T94" s="8"/>
      <c r="U94" s="8"/>
      <c r="V94" s="8"/>
      <c r="W94" s="8"/>
      <c r="X94" s="8"/>
      <c r="Y94" s="8"/>
      <c r="Z94" s="8"/>
    </row>
    <row r="95" customFormat="false" ht="15.75" hidden="false" customHeight="true" outlineLevel="0" collapsed="false">
      <c r="A95" s="8"/>
      <c r="B95" s="8"/>
      <c r="C95" s="8"/>
      <c r="D95" s="8"/>
      <c r="E95" s="8"/>
      <c r="F95" s="8"/>
      <c r="G95" s="8"/>
      <c r="H95" s="8"/>
      <c r="I95" s="8"/>
      <c r="J95" s="8"/>
      <c r="K95" s="8"/>
      <c r="L95" s="8"/>
      <c r="M95" s="8"/>
      <c r="N95" s="8"/>
      <c r="O95" s="8"/>
      <c r="P95" s="8"/>
      <c r="Q95" s="8"/>
      <c r="R95" s="8"/>
      <c r="S95" s="8"/>
      <c r="T95" s="8"/>
      <c r="U95" s="8"/>
      <c r="V95" s="8"/>
      <c r="W95" s="8"/>
      <c r="X95" s="8"/>
      <c r="Y95" s="8"/>
      <c r="Z95" s="8"/>
    </row>
    <row r="96" customFormat="false" ht="15.75" hidden="false" customHeight="true" outlineLevel="0" collapsed="false">
      <c r="A96" s="8"/>
      <c r="B96" s="8"/>
      <c r="C96" s="8"/>
      <c r="D96" s="8"/>
      <c r="E96" s="8"/>
      <c r="F96" s="8"/>
      <c r="G96" s="8"/>
      <c r="H96" s="8"/>
      <c r="I96" s="8"/>
      <c r="J96" s="8"/>
      <c r="K96" s="8"/>
      <c r="L96" s="8"/>
      <c r="M96" s="8"/>
      <c r="N96" s="8"/>
      <c r="O96" s="8"/>
      <c r="P96" s="8"/>
      <c r="Q96" s="8"/>
      <c r="R96" s="8"/>
      <c r="S96" s="8"/>
      <c r="T96" s="8"/>
      <c r="U96" s="8"/>
      <c r="V96" s="8"/>
      <c r="W96" s="8"/>
      <c r="X96" s="8"/>
      <c r="Y96" s="8"/>
      <c r="Z96" s="8"/>
    </row>
    <row r="97" customFormat="false" ht="15.75" hidden="false" customHeight="true" outlineLevel="0" collapsed="false">
      <c r="A97" s="8"/>
      <c r="B97" s="8"/>
      <c r="C97" s="8"/>
      <c r="D97" s="8"/>
      <c r="E97" s="8"/>
      <c r="F97" s="8"/>
      <c r="G97" s="8"/>
      <c r="H97" s="8"/>
      <c r="I97" s="8"/>
      <c r="J97" s="8"/>
      <c r="K97" s="8"/>
      <c r="L97" s="8"/>
      <c r="M97" s="8"/>
      <c r="N97" s="8"/>
      <c r="O97" s="8"/>
      <c r="P97" s="8"/>
      <c r="Q97" s="8"/>
      <c r="R97" s="8"/>
      <c r="S97" s="8"/>
      <c r="T97" s="8"/>
      <c r="U97" s="8"/>
      <c r="V97" s="8"/>
      <c r="W97" s="8"/>
      <c r="X97" s="8"/>
      <c r="Y97" s="8"/>
      <c r="Z97" s="8"/>
    </row>
    <row r="98" customFormat="false" ht="15.75" hidden="false" customHeight="true" outlineLevel="0" collapsed="false">
      <c r="A98" s="8"/>
      <c r="B98" s="8"/>
      <c r="C98" s="8"/>
      <c r="D98" s="8"/>
      <c r="E98" s="8"/>
      <c r="F98" s="8"/>
      <c r="G98" s="8"/>
      <c r="H98" s="8"/>
      <c r="I98" s="8"/>
      <c r="J98" s="8"/>
      <c r="K98" s="8"/>
      <c r="L98" s="8"/>
      <c r="M98" s="8"/>
      <c r="N98" s="8"/>
      <c r="O98" s="8"/>
      <c r="P98" s="8"/>
      <c r="Q98" s="8"/>
      <c r="R98" s="8"/>
      <c r="S98" s="8"/>
      <c r="T98" s="8"/>
      <c r="U98" s="8"/>
      <c r="V98" s="8"/>
      <c r="W98" s="8"/>
      <c r="X98" s="8"/>
      <c r="Y98" s="8"/>
      <c r="Z98" s="8"/>
    </row>
    <row r="99" customFormat="false" ht="15.75" hidden="false" customHeight="true" outlineLevel="0" collapsed="false">
      <c r="A99" s="8"/>
      <c r="B99" s="8"/>
      <c r="C99" s="8"/>
      <c r="D99" s="8"/>
      <c r="E99" s="8"/>
      <c r="F99" s="8"/>
      <c r="G99" s="8"/>
      <c r="H99" s="8"/>
      <c r="I99" s="8"/>
      <c r="J99" s="8"/>
      <c r="K99" s="8"/>
      <c r="L99" s="8"/>
      <c r="M99" s="8"/>
      <c r="N99" s="8"/>
      <c r="O99" s="8"/>
      <c r="P99" s="8"/>
      <c r="Q99" s="8"/>
      <c r="R99" s="8"/>
      <c r="S99" s="8"/>
      <c r="T99" s="8"/>
      <c r="U99" s="8"/>
      <c r="V99" s="8"/>
      <c r="W99" s="8"/>
      <c r="X99" s="8"/>
      <c r="Y99" s="8"/>
      <c r="Z99" s="8"/>
    </row>
    <row r="100" customFormat="false" ht="15.75" hidden="false" customHeight="true" outlineLevel="0" collapsed="false">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ustomFormat="false" ht="15.75" hidden="false" customHeight="true" outlineLevel="0" collapsed="false">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ustomFormat="false" ht="15.75" hidden="false" customHeight="true" outlineLevel="0" collapsed="false">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ustomFormat="false" ht="15.75" hidden="false" customHeight="true" outlineLevel="0" collapsed="false">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ustomFormat="false" ht="15.75" hidden="false" customHeight="true" outlineLevel="0" collapsed="false">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ustomFormat="false" ht="15.75" hidden="false" customHeight="true" outlineLevel="0" collapsed="false">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ustomFormat="false" ht="15.75" hidden="false" customHeight="true" outlineLevel="0" collapsed="false">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ustomFormat="false" ht="15.75" hidden="false" customHeight="true" outlineLevel="0" collapsed="false">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ustomFormat="false" ht="15.75" hidden="false" customHeight="true" outlineLevel="0" collapsed="false">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ustomFormat="false" ht="15.75" hidden="false" customHeight="true" outlineLevel="0" collapsed="false">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ustomFormat="false" ht="15.75" hidden="false" customHeight="true" outlineLevel="0" collapsed="false">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ustomFormat="false" ht="15.75" hidden="false" customHeight="true" outlineLevel="0" collapsed="false">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ustomFormat="false" ht="15.75" hidden="false" customHeight="true" outlineLevel="0" collapsed="false">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ustomFormat="false" ht="15.75" hidden="false" customHeight="true" outlineLevel="0" collapsed="false">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ustomFormat="false" ht="15.75" hidden="false" customHeight="true" outlineLevel="0" collapsed="false">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ustomFormat="false" ht="15.75" hidden="false" customHeight="true" outlineLevel="0" collapsed="false">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ustomFormat="false" ht="15.75" hidden="false" customHeight="true" outlineLevel="0" collapsed="false">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ustomFormat="false" ht="15.75" hidden="false" customHeight="true" outlineLevel="0" collapsed="false">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ustomFormat="false" ht="15.75" hidden="false" customHeight="true" outlineLevel="0" collapsed="false">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ustomFormat="false" ht="15.75" hidden="false" customHeight="true" outlineLevel="0" collapsed="false">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ustomFormat="false" ht="15.75" hidden="false" customHeight="true" outlineLevel="0" collapsed="false">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ustomFormat="false" ht="15.75" hidden="false" customHeight="true" outlineLevel="0" collapsed="false">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ustomFormat="false" ht="15.75" hidden="false" customHeight="true" outlineLevel="0" collapsed="false">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ustomFormat="false" ht="15.75" hidden="false" customHeight="true" outlineLevel="0" collapsed="false">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ustomFormat="false" ht="15.75" hidden="false" customHeight="true" outlineLevel="0" collapsed="false">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ustomFormat="false" ht="15.75" hidden="false" customHeight="true" outlineLevel="0" collapsed="false">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ustomFormat="false" ht="15.75" hidden="false" customHeight="true" outlineLevel="0" collapsed="false">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ustomFormat="false" ht="15.75" hidden="false" customHeight="true" outlineLevel="0" collapsed="false">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ustomFormat="false" ht="15.75" hidden="false" customHeight="true" outlineLevel="0" collapsed="false">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ustomFormat="false" ht="15.75" hidden="false" customHeight="true" outlineLevel="0" collapsed="false">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ustomFormat="false" ht="15.75" hidden="false" customHeight="true" outlineLevel="0" collapsed="false">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ustomFormat="false" ht="15.75" hidden="false" customHeight="true" outlineLevel="0" collapsed="false">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ustomFormat="false" ht="15.75" hidden="false" customHeight="true" outlineLevel="0" collapsed="false">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ustomFormat="false" ht="15.75" hidden="false" customHeight="true" outlineLevel="0" collapsed="false">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ustomFormat="false" ht="15.75" hidden="false" customHeight="true" outlineLevel="0" collapsed="false">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ustomFormat="false" ht="15.75" hidden="false" customHeight="true" outlineLevel="0" collapsed="false">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ustomFormat="false" ht="15.75" hidden="false" customHeight="true" outlineLevel="0" collapsed="false">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ustomFormat="false" ht="15.75" hidden="false" customHeight="true" outlineLevel="0" collapsed="false">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ustomFormat="false" ht="15.75" hidden="false" customHeight="true" outlineLevel="0" collapsed="false">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ustomFormat="false" ht="15.75" hidden="false" customHeight="true" outlineLevel="0" collapsed="false">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ustomFormat="false" ht="15.75" hidden="false" customHeight="true" outlineLevel="0" collapsed="false">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ustomFormat="false" ht="15.75" hidden="false" customHeight="true" outlineLevel="0" collapsed="false">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ustomFormat="false" ht="15.75" hidden="false" customHeight="true" outlineLevel="0" collapsed="false">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ustomFormat="false" ht="15.75" hidden="false" customHeight="true" outlineLevel="0" collapsed="false">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ustomFormat="false" ht="15.75" hidden="false" customHeight="true" outlineLevel="0" collapsed="false">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ustomFormat="false" ht="15.75" hidden="false" customHeight="true" outlineLevel="0" collapsed="false">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ustomFormat="false" ht="15.75" hidden="false" customHeight="true" outlineLevel="0" collapsed="false">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ustomFormat="false" ht="15.75" hidden="false" customHeight="true" outlineLevel="0" collapsed="false">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ustomFormat="false" ht="15.75" hidden="false" customHeight="true" outlineLevel="0" collapsed="false">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ustomFormat="false" ht="15.75" hidden="false" customHeight="true" outlineLevel="0" collapsed="false">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ustomFormat="false" ht="15.75" hidden="false" customHeight="true" outlineLevel="0" collapsed="false">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ustomFormat="false" ht="15.75" hidden="false" customHeight="true" outlineLevel="0" collapsed="false">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ustomFormat="false" ht="15.75" hidden="false" customHeight="true" outlineLevel="0" collapsed="false">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ustomFormat="false" ht="15.75" hidden="false" customHeight="true" outlineLevel="0" collapsed="false">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ustomFormat="false" ht="15.75" hidden="false" customHeight="true" outlineLevel="0" collapsed="false">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ustomFormat="false" ht="15.75" hidden="false" customHeight="true" outlineLevel="0" collapsed="false">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ustomFormat="false" ht="15.75" hidden="false" customHeight="true" outlineLevel="0" collapsed="false">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ustomFormat="false" ht="15.75" hidden="false" customHeight="true" outlineLevel="0" collapsed="false">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ustomFormat="false" ht="15.75" hidden="false" customHeight="true" outlineLevel="0" collapsed="false">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ustomFormat="false" ht="15.75" hidden="false" customHeight="true" outlineLevel="0" collapsed="false">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ustomFormat="false" ht="15.75" hidden="false" customHeight="true" outlineLevel="0" collapsed="false">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ustomFormat="false" ht="15.75" hidden="false" customHeight="true" outlineLevel="0" collapsed="false">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ustomFormat="false" ht="15.75" hidden="false" customHeight="true" outlineLevel="0" collapsed="false">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ustomFormat="false" ht="15.75" hidden="false" customHeight="true" outlineLevel="0" collapsed="false">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ustomFormat="false" ht="15.75" hidden="false" customHeight="true" outlineLevel="0" collapsed="false">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ustomFormat="false" ht="15.75" hidden="false" customHeight="true" outlineLevel="0" collapsed="false">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ustomFormat="false" ht="15.75" hidden="false" customHeight="true" outlineLevel="0" collapsed="false">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ustomFormat="false" ht="15.75" hidden="false" customHeight="true" outlineLevel="0" collapsed="false">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ustomFormat="false" ht="15.75" hidden="false" customHeight="true" outlineLevel="0" collapsed="false">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ustomFormat="false" ht="15.75" hidden="false" customHeight="true" outlineLevel="0" collapsed="false">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ustomFormat="false" ht="15.75" hidden="false" customHeight="true" outlineLevel="0" collapsed="false">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ustomFormat="false" ht="15.75" hidden="false" customHeight="true" outlineLevel="0" collapsed="false">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ustomFormat="false" ht="15.75" hidden="false" customHeight="true" outlineLevel="0" collapsed="false">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ustomFormat="false" ht="15.75" hidden="false" customHeight="true" outlineLevel="0" collapsed="false">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ustomFormat="false" ht="15.75" hidden="false" customHeight="true" outlineLevel="0" collapsed="false">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ustomFormat="false" ht="15.75" hidden="false" customHeight="true" outlineLevel="0" collapsed="false">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ustomFormat="false" ht="15.75" hidden="false" customHeight="true" outlineLevel="0" collapsed="false">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ustomFormat="false" ht="15.75" hidden="false" customHeight="true" outlineLevel="0" collapsed="false">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ustomFormat="false" ht="15.75" hidden="false" customHeight="true" outlineLevel="0" collapsed="false">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ustomFormat="false" ht="15.75" hidden="false" customHeight="true" outlineLevel="0" collapsed="false">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ustomFormat="false" ht="15.75" hidden="false" customHeight="true" outlineLevel="0" collapsed="false">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ustomFormat="false" ht="15.75" hidden="false" customHeight="true" outlineLevel="0" collapsed="false">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ustomFormat="false" ht="15.75" hidden="false" customHeight="true" outlineLevel="0" collapsed="false">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ustomFormat="false" ht="15.75" hidden="false" customHeight="true" outlineLevel="0" collapsed="false">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ustomFormat="false" ht="15.75" hidden="false" customHeight="true" outlineLevel="0" collapsed="false">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ustomFormat="false" ht="15.75" hidden="false" customHeight="true" outlineLevel="0" collapsed="false">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ustomFormat="false" ht="15.75" hidden="false" customHeight="true" outlineLevel="0" collapsed="false">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ustomFormat="false" ht="15.75" hidden="false" customHeight="true" outlineLevel="0" collapsed="false">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ustomFormat="false" ht="15.75" hidden="false" customHeight="true" outlineLevel="0" collapsed="false">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ustomFormat="false" ht="15.75" hidden="false" customHeight="true" outlineLevel="0" collapsed="false">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ustomFormat="false" ht="15.75" hidden="false" customHeight="true" outlineLevel="0" collapsed="false">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ustomFormat="false" ht="15.75" hidden="false" customHeight="true" outlineLevel="0" collapsed="false">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ustomFormat="false" ht="15.75" hidden="false" customHeight="true" outlineLevel="0" collapsed="false">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ustomFormat="false" ht="15.75" hidden="false" customHeight="true" outlineLevel="0" collapsed="false">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ustomFormat="false" ht="15.75" hidden="false" customHeight="true" outlineLevel="0" collapsed="false">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ustomFormat="false" ht="15.75" hidden="false" customHeight="true" outlineLevel="0" collapsed="false">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ustomFormat="false" ht="15.75" hidden="false" customHeight="true" outlineLevel="0" collapsed="false">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ustomFormat="false" ht="15.75" hidden="false" customHeight="true" outlineLevel="0" collapsed="false">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ustomFormat="false" ht="15.75" hidden="false" customHeight="true" outlineLevel="0" collapsed="false">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ustomFormat="false" ht="15.75" hidden="false" customHeight="true" outlineLevel="0" collapsed="false">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ustomFormat="false" ht="15.75" hidden="false" customHeight="true" outlineLevel="0" collapsed="false">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ustomFormat="false" ht="15.75" hidden="false" customHeight="true" outlineLevel="0" collapsed="false">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ustomFormat="false" ht="15.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5.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5.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5.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5.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5.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5.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5.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5.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5.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5.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5.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5.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5.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5.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5.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5.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5.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5.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5.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5.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5.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5.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5.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5.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5.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5.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5.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5.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5.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5.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5.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5.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5.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5.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5.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5.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5.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5.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5.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5.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5.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5.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5.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5.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5.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5.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5.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5.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5.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5.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5.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5.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5.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5.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5.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5.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5.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5.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5.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5.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5.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5.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5.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5.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5.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5.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5.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5.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5.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5.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5.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5.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5.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5.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5.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5.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5.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5.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5.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5.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5.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5.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5.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5.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5.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5.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5.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5.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5.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5.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5.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5.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5.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5.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5.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5.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5.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5.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5.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5.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5.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5.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5.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5.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5.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5.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5.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5.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5.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5.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5.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5.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5.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5.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5.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5.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5.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5.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5.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5.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5.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5.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5.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5.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5.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5.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5.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5.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5.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5.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5.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5.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5.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5.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5.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5.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5.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5.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5.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5.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5.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5.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5.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5.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5.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5.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5.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5.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5.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5.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5.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5.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5.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5.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5.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5.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5.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5.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5.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5.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5.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5.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5.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5.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5.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5.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5.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5.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5.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5.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5.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5.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5.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5.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5.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5.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5.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5.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5.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5.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5.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5.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5.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5.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5.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5.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5.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5.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5.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5.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5.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5.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5.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5.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5.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5.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5.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5.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5.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BE33D"/>
    <pageSetUpPr fitToPage="false"/>
  </sheetPr>
  <dimension ref="A1:G10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32" activeCellId="1" sqref="B:C F32"/>
    </sheetView>
  </sheetViews>
  <sheetFormatPr defaultColWidth="11.53515625" defaultRowHeight="13.8" zeroHeight="false" outlineLevelRow="0" outlineLevelCol="0"/>
  <cols>
    <col collapsed="false" customWidth="true" hidden="false" outlineLevel="0" max="1" min="1" style="1" width="16.62"/>
  </cols>
  <sheetData>
    <row r="1" customFormat="false" ht="13.8" hidden="false" customHeight="false" outlineLevel="0" collapsed="false">
      <c r="A1" s="60" t="s">
        <v>1015</v>
      </c>
      <c r="B1" s="61"/>
      <c r="C1" s="61"/>
      <c r="D1" s="61"/>
      <c r="E1" s="61"/>
      <c r="F1" s="61"/>
      <c r="G1" s="61"/>
    </row>
    <row r="2" customFormat="false" ht="13.8" hidden="false" customHeight="false" outlineLevel="0" collapsed="false">
      <c r="A2" s="62" t="s">
        <v>46</v>
      </c>
      <c r="B2" s="63" t="s">
        <v>1016</v>
      </c>
      <c r="C2" s="27"/>
      <c r="D2" s="61"/>
      <c r="E2" s="61"/>
      <c r="F2" s="61"/>
      <c r="G2" s="61"/>
    </row>
    <row r="3" customFormat="false" ht="13.8" hidden="false" customHeight="false" outlineLevel="0" collapsed="false">
      <c r="A3" s="64" t="s">
        <v>48</v>
      </c>
      <c r="B3" s="61" t="s">
        <v>49</v>
      </c>
      <c r="C3" s="61"/>
      <c r="D3" s="61"/>
      <c r="E3" s="61"/>
      <c r="F3" s="61"/>
      <c r="G3" s="61"/>
    </row>
    <row r="4" customFormat="false" ht="13.8" hidden="false" customHeight="false" outlineLevel="0" collapsed="false">
      <c r="A4" s="65" t="s">
        <v>50</v>
      </c>
      <c r="B4" s="61" t="s">
        <v>1017</v>
      </c>
      <c r="C4" s="61"/>
      <c r="D4" s="61"/>
      <c r="E4" s="61"/>
      <c r="F4" s="61"/>
      <c r="G4" s="61"/>
    </row>
    <row r="5" customFormat="false" ht="13.8" hidden="false" customHeight="false" outlineLevel="0" collapsed="false">
      <c r="B5" s="1" t="s">
        <v>1018</v>
      </c>
      <c r="C5" s="1"/>
      <c r="D5" s="1"/>
      <c r="E5" s="1"/>
      <c r="F5" s="1"/>
      <c r="G5" s="1"/>
    </row>
    <row r="6" customFormat="false" ht="13.8" hidden="false" customHeight="false" outlineLevel="0" collapsed="false">
      <c r="B6" s="1"/>
      <c r="C6" s="1"/>
      <c r="D6" s="61"/>
      <c r="E6" s="61"/>
      <c r="F6" s="61"/>
      <c r="G6" s="61"/>
    </row>
    <row r="7" customFormat="false" ht="13.8" hidden="false" customHeight="false" outlineLevel="0" collapsed="false">
      <c r="A7" s="96" t="s">
        <v>1019</v>
      </c>
      <c r="B7" s="61"/>
      <c r="C7" s="61"/>
      <c r="D7" s="7"/>
      <c r="E7" s="27" t="s">
        <v>1020</v>
      </c>
      <c r="F7" s="7"/>
      <c r="G7" s="7"/>
    </row>
    <row r="8" customFormat="false" ht="51.85" hidden="false" customHeight="true" outlineLevel="0" collapsed="false">
      <c r="A8" s="226" t="s">
        <v>1021</v>
      </c>
      <c r="B8" s="98" t="s">
        <v>1022</v>
      </c>
      <c r="C8" s="97" t="s">
        <v>1023</v>
      </c>
      <c r="D8" s="98" t="s">
        <v>1024</v>
      </c>
      <c r="E8" s="227" t="s">
        <v>78</v>
      </c>
      <c r="F8" s="228" t="s">
        <v>1023</v>
      </c>
      <c r="G8" s="229" t="s">
        <v>1024</v>
      </c>
    </row>
    <row r="9" customFormat="false" ht="13.8" hidden="false" customHeight="false" outlineLevel="0" collapsed="false">
      <c r="A9" s="226"/>
      <c r="B9" s="230" t="n">
        <v>27</v>
      </c>
      <c r="C9" s="101" t="n">
        <v>1.8</v>
      </c>
      <c r="D9" s="102" t="n">
        <f aca="false">PRODUCT($B$9*C9)</f>
        <v>48.6</v>
      </c>
      <c r="E9" s="231" t="n">
        <v>100</v>
      </c>
      <c r="F9" s="232" t="n">
        <v>1.8</v>
      </c>
      <c r="G9" s="231" t="n">
        <f aca="false">D9</f>
        <v>48.6</v>
      </c>
    </row>
    <row r="10" customFormat="false" ht="13.8" hidden="false" customHeight="true" outlineLevel="0" collapsed="false">
      <c r="A10" s="7"/>
      <c r="B10" s="7"/>
      <c r="C10" s="101" t="n">
        <v>1.5</v>
      </c>
      <c r="D10" s="102" t="n">
        <f aca="false">PRODUCT($B$9*C10)</f>
        <v>40.5</v>
      </c>
      <c r="E10" s="233" t="s">
        <v>80</v>
      </c>
      <c r="F10" s="232" t="n">
        <v>1.5</v>
      </c>
      <c r="G10" s="231" t="n">
        <f aca="false">D10</f>
        <v>40.5</v>
      </c>
    </row>
    <row r="11" customFormat="false" ht="13.8" hidden="false" customHeight="false" outlineLevel="0" collapsed="false">
      <c r="B11" s="7"/>
      <c r="C11" s="101" t="n">
        <v>1.4</v>
      </c>
      <c r="D11" s="102" t="n">
        <f aca="false">PRODUCT($B$9*C11)</f>
        <v>37.8</v>
      </c>
      <c r="E11" s="233"/>
      <c r="F11" s="232" t="n">
        <v>1.4</v>
      </c>
      <c r="G11" s="231" t="n">
        <f aca="false">D11</f>
        <v>37.8</v>
      </c>
    </row>
    <row r="12" customFormat="false" ht="13.8" hidden="false" customHeight="false" outlineLevel="0" collapsed="false">
      <c r="A12" s="7"/>
      <c r="B12" s="7"/>
      <c r="C12" s="101" t="n">
        <v>1.3</v>
      </c>
      <c r="D12" s="102" t="n">
        <f aca="false">PRODUCT($B$9*C12)</f>
        <v>35.1</v>
      </c>
      <c r="E12" s="233"/>
      <c r="F12" s="232" t="n">
        <v>1.3</v>
      </c>
      <c r="G12" s="231" t="n">
        <f aca="false">D12</f>
        <v>35.1</v>
      </c>
    </row>
    <row r="13" customFormat="false" ht="13.8" hidden="false" customHeight="false" outlineLevel="0" collapsed="false">
      <c r="A13" s="7"/>
      <c r="B13" s="7"/>
      <c r="C13" s="101" t="n">
        <v>1.2</v>
      </c>
      <c r="D13" s="102" t="n">
        <f aca="false">PRODUCT($B$9*C13)</f>
        <v>32.4</v>
      </c>
      <c r="E13" s="233"/>
      <c r="F13" s="232" t="n">
        <v>1.2</v>
      </c>
      <c r="G13" s="231" t="n">
        <f aca="false">D13</f>
        <v>32.4</v>
      </c>
    </row>
    <row r="14" customFormat="false" ht="13.8" hidden="false" customHeight="false" outlineLevel="0" collapsed="false">
      <c r="A14" s="7"/>
      <c r="B14" s="7"/>
      <c r="C14" s="101" t="n">
        <v>1</v>
      </c>
      <c r="D14" s="102" t="n">
        <f aca="false">PRODUCT($B$9*C14)</f>
        <v>27</v>
      </c>
      <c r="E14" s="7"/>
      <c r="F14" s="232" t="n">
        <v>1</v>
      </c>
      <c r="G14" s="231" t="n">
        <f aca="false">D14</f>
        <v>27</v>
      </c>
    </row>
    <row r="15" customFormat="false" ht="13.8" hidden="false" customHeight="false" outlineLevel="0" collapsed="false">
      <c r="A15" s="7"/>
      <c r="B15" s="7"/>
      <c r="C15" s="7"/>
      <c r="D15" s="7"/>
      <c r="E15" s="7"/>
      <c r="F15" s="61"/>
      <c r="G15" s="7"/>
    </row>
    <row r="16" customFormat="false" ht="13.8" hidden="false" customHeight="false" outlineLevel="0" collapsed="false">
      <c r="A16" s="105"/>
      <c r="B16" s="106"/>
      <c r="C16" s="7"/>
      <c r="D16" s="7"/>
      <c r="E16" s="90" t="s">
        <v>1025</v>
      </c>
      <c r="F16" s="90"/>
      <c r="G16" s="90"/>
    </row>
    <row r="17" customFormat="false" ht="13.8" hidden="false" customHeight="false" outlineLevel="0" collapsed="false">
      <c r="A17" s="7"/>
      <c r="B17" s="7"/>
      <c r="C17" s="7"/>
      <c r="D17" s="7"/>
      <c r="E17" s="7"/>
      <c r="F17" s="101" t="n">
        <v>1.8</v>
      </c>
      <c r="G17" s="231" t="n">
        <f aca="false">PRODUCT($E$9*G9)</f>
        <v>4860</v>
      </c>
    </row>
    <row r="18" customFormat="false" ht="13.8" hidden="false" customHeight="false" outlineLevel="0" collapsed="false">
      <c r="A18" s="7"/>
      <c r="B18" s="7"/>
      <c r="C18" s="7"/>
      <c r="D18" s="7"/>
      <c r="E18" s="7"/>
      <c r="F18" s="101" t="n">
        <v>1.5</v>
      </c>
      <c r="G18" s="231" t="n">
        <f aca="false">PRODUCT($E$9*G10)</f>
        <v>4050</v>
      </c>
    </row>
    <row r="19" customFormat="false" ht="13.8" hidden="false" customHeight="false" outlineLevel="0" collapsed="false">
      <c r="A19" s="7"/>
      <c r="B19" s="7"/>
      <c r="C19" s="7"/>
      <c r="D19" s="7"/>
      <c r="E19" s="7"/>
      <c r="F19" s="101" t="n">
        <v>1.4</v>
      </c>
      <c r="G19" s="231" t="n">
        <f aca="false">PRODUCT($E$9*G11)</f>
        <v>3780</v>
      </c>
    </row>
    <row r="20" customFormat="false" ht="13.8" hidden="false" customHeight="false" outlineLevel="0" collapsed="false">
      <c r="A20" s="7"/>
      <c r="B20" s="7"/>
      <c r="C20" s="7"/>
      <c r="D20" s="7"/>
      <c r="E20" s="7"/>
      <c r="F20" s="101" t="n">
        <v>1.3</v>
      </c>
      <c r="G20" s="231" t="n">
        <f aca="false">PRODUCT($E$9*G12)</f>
        <v>3510</v>
      </c>
    </row>
    <row r="21" customFormat="false" ht="13.8" hidden="false" customHeight="false" outlineLevel="0" collapsed="false">
      <c r="A21" s="7"/>
      <c r="B21" s="7"/>
      <c r="C21" s="7"/>
      <c r="D21" s="7"/>
      <c r="E21" s="7"/>
      <c r="F21" s="101" t="n">
        <v>1.2</v>
      </c>
      <c r="G21" s="231" t="n">
        <f aca="false">PRODUCT($E$9*G13)</f>
        <v>3240</v>
      </c>
    </row>
    <row r="22" customFormat="false" ht="13.8" hidden="false" customHeight="false" outlineLevel="0" collapsed="false">
      <c r="A22" s="7"/>
      <c r="B22" s="7"/>
      <c r="C22" s="7"/>
      <c r="D22" s="7"/>
      <c r="E22" s="7"/>
      <c r="F22" s="101" t="n">
        <v>1</v>
      </c>
      <c r="G22" s="231" t="n">
        <f aca="false">PRODUCT($E$9*G14)</f>
        <v>2700</v>
      </c>
    </row>
    <row r="23" customFormat="false" ht="18.05" hidden="false" customHeight="false" outlineLevel="0" collapsed="false"/>
    <row r="24" customFormat="false" ht="18.05" hidden="false" customHeight="false" outlineLevel="0" collapsed="false"/>
    <row r="25" customFormat="false" ht="18.05" hidden="false" customHeight="false" outlineLevel="0" collapsed="false"/>
    <row r="26" customFormat="false" ht="18.05" hidden="false" customHeight="false" outlineLevel="0" collapsed="false"/>
    <row r="27" customFormat="false" ht="18.0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row r="51" customFormat="false" ht="18.05" hidden="false" customHeight="false" outlineLevel="0" collapsed="false"/>
    <row r="52" customFormat="false" ht="18.05" hidden="false" customHeight="false" outlineLevel="0" collapsed="false"/>
    <row r="53" customFormat="false" ht="18.05" hidden="false" customHeight="false" outlineLevel="0" collapsed="false"/>
    <row r="54" customFormat="false" ht="18.05" hidden="false" customHeight="false" outlineLevel="0" collapsed="false"/>
    <row r="55" customFormat="false" ht="18.05" hidden="false" customHeight="false" outlineLevel="0" collapsed="false"/>
    <row r="56" customFormat="false" ht="18.05" hidden="false" customHeight="false" outlineLevel="0" collapsed="false"/>
    <row r="57" customFormat="false" ht="18.05" hidden="false" customHeight="false" outlineLevel="0" collapsed="false"/>
    <row r="58" customFormat="false" ht="18.05" hidden="false" customHeight="false" outlineLevel="0" collapsed="false"/>
    <row r="59" customFormat="false" ht="15" hidden="false" customHeight="false" outlineLevel="0" collapsed="false"/>
    <row r="60" customFormat="false" ht="15" hidden="false" customHeight="false" outlineLevel="0" collapsed="false"/>
    <row r="61" customFormat="false" ht="15" hidden="false" customHeight="false" outlineLevel="0" collapsed="false"/>
    <row r="62" customFormat="false" ht="15" hidden="false" customHeight="false" outlineLevel="0" collapsed="false"/>
    <row r="63" customFormat="false" ht="15" hidden="false" customHeight="false" outlineLevel="0" collapsed="false"/>
    <row r="64" customFormat="false" ht="15" hidden="false" customHeight="false" outlineLevel="0" collapsed="false"/>
    <row r="65" customFormat="false" ht="15" hidden="false" customHeight="false" outlineLevel="0" collapsed="false"/>
    <row r="66" customFormat="false" ht="15" hidden="false" customHeight="false" outlineLevel="0" collapsed="false"/>
    <row r="67" customFormat="false" ht="15" hidden="false" customHeight="false" outlineLevel="0" collapsed="false"/>
    <row r="68" customFormat="false" ht="15" hidden="false" customHeight="false" outlineLevel="0" collapsed="false"/>
    <row r="69" customFormat="false" ht="15" hidden="false" customHeight="false" outlineLevel="0" collapsed="false"/>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row r="74" customFormat="false" ht="15" hidden="false" customHeight="false" outlineLevel="0" collapsed="false"/>
    <row r="75" customFormat="false" ht="15" hidden="false" customHeight="false" outlineLevel="0" collapsed="false"/>
    <row r="76" customFormat="false" ht="15" hidden="false" customHeight="false" outlineLevel="0" collapsed="false"/>
    <row r="77" customFormat="false" ht="15" hidden="false" customHeight="false" outlineLevel="0" collapsed="false"/>
    <row r="78" customFormat="false" ht="15" hidden="false" customHeight="false" outlineLevel="0" collapsed="false"/>
    <row r="79" customFormat="false" ht="15" hidden="false" customHeight="false" outlineLevel="0" collapsed="false"/>
    <row r="80" customFormat="false" ht="15" hidden="false" customHeight="false" outlineLevel="0" collapsed="false"/>
    <row r="81" customFormat="false" ht="15" hidden="false" customHeight="false" outlineLevel="0" collapsed="false"/>
    <row r="82" customFormat="false" ht="15" hidden="false" customHeight="false" outlineLevel="0" collapsed="false"/>
    <row r="83" customFormat="false" ht="18.05" hidden="false" customHeight="false" outlineLevel="0" collapsed="false"/>
    <row r="84" customFormat="false" ht="18.05" hidden="false" customHeight="false" outlineLevel="0" collapsed="false"/>
    <row r="85" customFormat="false" ht="18.05" hidden="false" customHeight="false" outlineLevel="0" collapsed="false"/>
    <row r="86" customFormat="false" ht="18.05" hidden="false" customHeight="false" outlineLevel="0" collapsed="false"/>
    <row r="87" customFormat="false" ht="18.05" hidden="false" customHeight="false" outlineLevel="0" collapsed="false"/>
    <row r="88" customFormat="false" ht="18.05" hidden="false" customHeight="false" outlineLevel="0" collapsed="false"/>
    <row r="89" customFormat="false" ht="18.05" hidden="false" customHeight="false" outlineLevel="0" collapsed="false"/>
    <row r="90" customFormat="false" ht="18.05" hidden="false" customHeight="false" outlineLevel="0" collapsed="false"/>
    <row r="91" customFormat="false" ht="15" hidden="false" customHeight="false" outlineLevel="0" collapsed="false"/>
    <row r="92" customFormat="false" ht="15" hidden="false" customHeight="false" outlineLevel="0" collapsed="false"/>
    <row r="93" customFormat="false" ht="15" hidden="false" customHeight="false" outlineLevel="0" collapsed="false"/>
    <row r="94" customFormat="false" ht="15" hidden="false" customHeight="false" outlineLevel="0" collapsed="false"/>
    <row r="95" customFormat="false" ht="15" hidden="false" customHeight="false" outlineLevel="0" collapsed="false"/>
    <row r="96" customFormat="false" ht="15" hidden="false" customHeight="false" outlineLevel="0" collapsed="false"/>
    <row r="97" customFormat="false" ht="15" hidden="false" customHeight="false" outlineLevel="0" collapsed="false"/>
    <row r="98" customFormat="false" ht="15" hidden="false" customHeight="false" outlineLevel="0" collapsed="false"/>
    <row r="99" customFormat="false" ht="15" hidden="false" customHeight="false" outlineLevel="0" collapsed="false"/>
    <row r="100" customFormat="false" ht="15" hidden="false" customHeight="false" outlineLevel="0" collapsed="false"/>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sheetData>
  <mergeCells count="3">
    <mergeCell ref="A8:A9"/>
    <mergeCell ref="E10:E13"/>
    <mergeCell ref="E16:G16"/>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1117</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2016-11-02T14:51:57Z</dcterms:created>
  <dc:creator>C</dc:creator>
  <dc:description/>
  <dc:language>en-US</dc:language>
  <cp:lastModifiedBy>Bolívar Aponte Rolón</cp:lastModifiedBy>
  <cp:lastPrinted>2023-12-14T10:18:47Z</cp:lastPrinted>
  <dcterms:modified xsi:type="dcterms:W3CDTF">2024-04-08T16:24:44Z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file>