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brilsharafi/Personal/EnergyMe-Home/source/"/>
    </mc:Choice>
  </mc:AlternateContent>
  <xr:revisionPtr revIDLastSave="0" documentId="13_ncr:1_{561AE957-6F60-2549-B24F-5548D651EE8D}" xr6:coauthVersionLast="47" xr6:coauthVersionMax="47" xr10:uidLastSave="{00000000-0000-0000-0000-000000000000}"/>
  <bookViews>
    <workbookView xWindow="0" yWindow="760" windowWidth="30240" windowHeight="18880" xr2:uid="{F09C8B9D-A9D0-9640-90EA-F6C802E5D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G3" i="1"/>
  <c r="H3" i="1"/>
  <c r="I3" i="1"/>
  <c r="F3" i="1"/>
  <c r="E3" i="1"/>
  <c r="D3" i="1"/>
  <c r="D2" i="1"/>
  <c r="E2" i="1"/>
  <c r="C3" i="1"/>
  <c r="C2" i="1"/>
  <c r="B3" i="1"/>
  <c r="B2" i="1"/>
</calcChain>
</file>

<file path=xl/sharedStrings.xml><?xml version="1.0" encoding="utf-8"?>
<sst xmlns="http://schemas.openxmlformats.org/spreadsheetml/2006/main" count="13" uniqueCount="13">
  <si>
    <t>Datetime</t>
  </si>
  <si>
    <t>DSO - Active Energy</t>
  </si>
  <si>
    <t>DSO - Reactive energy</t>
  </si>
  <si>
    <t>EnergyMe - Active Energy</t>
  </si>
  <si>
    <t>EnergyMe - Reactive energy</t>
  </si>
  <si>
    <t>DSO - Increment active energy</t>
  </si>
  <si>
    <t>DSO - Increment relative energy</t>
  </si>
  <si>
    <t>EnergyMe - Increment active energy</t>
  </si>
  <si>
    <t>EnergyMe - Increment reactive energy</t>
  </si>
  <si>
    <t>Active energy absolute difference</t>
  </si>
  <si>
    <t>Active energy relative difference</t>
  </si>
  <si>
    <t>Reactive energy absolute difference</t>
  </si>
  <si>
    <t>Reactive energy relative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</si>
</sst>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%"/>
  </numFmts>
  <fonts count="4" x14ac:knownFonts="1">
    <font>
      <sz val="12"/>
      <color theme="1"/>
      <name val="Aptos Narrow"/>
      <family val="2"/>
      <scheme val="minor"/>
    </font>
    <font>
      <sz val="12"/>
      <color rgb="FFA2FCA2"/>
      <name val="Consolas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165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er cent" xfId="1" builtinId="5"/>
  </cellStyles>
  <dxfs count="11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B7DE4-94D0-B548-8C37-A26264A603CF}" name="Table1" displayName="Table1" ref="A1:M3" totalsRowShown="0">
  <autoFilter ref="A1:M3" xr:uid="{40CB7DE4-94D0-B548-8C37-A26264A603CF}"/>
  <tableColumns count="13">
    <tableColumn id="1" xr3:uid="{EA0D2DF6-193A-B64B-9566-1D4704E5B228}" name="Datetime" dataDxfId="10"/>
    <tableColumn id="3" xr3:uid="{A8DDCFFF-0968-2646-B7A2-4CA3A362ED5C}" name="DSO - Active Energy" dataDxfId="9">
      <calculatedColumnFormula>(3833+4118)*35/60</calculatedColumnFormula>
    </tableColumn>
    <tableColumn id="4" xr3:uid="{C64CCB2C-E396-FD48-BD7B-3C769E3B5B8F}" name="DSO - Reactive energy" dataDxfId="8">
      <calculatedColumnFormula>(225.7+209.8)*35/60+(581.5+532.2)*35/60</calculatedColumnFormula>
    </tableColumn>
    <tableColumn id="8" xr3:uid="{D37A1F41-8B24-C843-B0D2-1121A9B45D68}" name="EnergyMe - Active Energy" dataDxfId="7"/>
    <tableColumn id="7" xr3:uid="{70C8C8EA-72E0-F743-AE9C-24E097144FD7}" name="EnergyMe - Reactive energy" dataDxfId="6"/>
    <tableColumn id="5" xr3:uid="{B71A4613-985E-3643-8810-370A058EE5FC}" name="DSO - Increment active energy"/>
    <tableColumn id="6" xr3:uid="{95900B51-4765-0F4B-A408-84A8D2EBC208}" name="DSO - Increment relative energy"/>
    <tableColumn id="9" xr3:uid="{CAA7810F-E089-1745-9555-E459697D28AF}" name="EnergyMe - Increment active energy" dataDxfId="5">
      <calculatedColumnFormula>D2-D1</calculatedColumnFormula>
    </tableColumn>
    <tableColumn id="10" xr3:uid="{E5994FC8-A003-8D45-ADAE-2B47FF5C85A7}" name="EnergyMe - Increment reactive energy" dataDxfId="4">
      <calculatedColumnFormula>E2-E1</calculatedColumnFormula>
    </tableColumn>
    <tableColumn id="11" xr3:uid="{1C82C644-78C0-BB49-8B67-BC9DCA03C6ED}" name="Active energy absolute difference" dataDxfId="3">
      <calculatedColumnFormula>Table1[[#This Row],[EnergyMe - Increment active energy]]-Table1[[#This Row],[DSO - Increment active energy]]</calculatedColumnFormula>
    </tableColumn>
    <tableColumn id="12" xr3:uid="{CB8FF50D-9880-314D-8363-204D043935AD}" name="Active energy relative difference" dataDxfId="2">
      <calculatedColumnFormula>Table1[[#This Row],[Active energy absolute difference]]/Table1[[#This Row],[DSO - Increment active energy]]</calculatedColumnFormula>
    </tableColumn>
    <tableColumn id="13" xr3:uid="{EC474CCB-CEA8-E544-989B-21AC11D437EF}" name="Reactive energy absolute difference" dataDxfId="1">
      <calculatedColumnFormula>Table1[[#This Row],[EnergyMe - Increment reactive energy]]-Table1[[#This Row],[DSO - Increment relative energy]]</calculatedColumnFormula>
    </tableColumn>
    <tableColumn id="14" xr3:uid="{CDEC62A1-9B36-884F-8AC1-C7999F4C6FAF}" name="Reactive energy relative difference" dataDxfId="0">
      <calculatedColumnFormula>Table1[[#This Row],[Reactive energy absolute difference]]/Table1[[#This Row],[DSO - Increment relative energy]]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3939-E677-2B46-A5A4-DD4891F703D2}">
  <dimension ref="A1:M15"/>
  <sheetViews>
    <sheetView tabSelected="1" workbookViewId="0">
      <selection activeCell="L7" sqref="L7"/>
    </sheetView>
  </sheetViews>
  <sheetFormatPr baseColWidth="10" defaultRowHeight="16" x14ac:dyDescent="0.2"/>
  <cols>
    <col min="1" max="1" width="13.33203125" bestFit="1" customWidth="1"/>
    <col min="2" max="2" width="19.83203125" bestFit="1" customWidth="1"/>
    <col min="3" max="3" width="21.83203125" bestFit="1" customWidth="1"/>
    <col min="4" max="4" width="24.33203125" bestFit="1" customWidth="1"/>
    <col min="5" max="5" width="26.33203125" bestFit="1" customWidth="1"/>
    <col min="6" max="6" width="28.6640625" bestFit="1" customWidth="1"/>
    <col min="7" max="7" width="30" bestFit="1" customWidth="1"/>
    <col min="8" max="8" width="33.1640625" bestFit="1" customWidth="1"/>
    <col min="9" max="9" width="35" bestFit="1" customWidth="1"/>
    <col min="10" max="10" width="31.5" bestFit="1" customWidth="1"/>
    <col min="11" max="11" width="30.5" bestFit="1" customWidth="1"/>
    <col min="12" max="12" width="33.5" bestFit="1" customWidth="1"/>
    <col min="13" max="13" width="3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45875.399305555555</v>
      </c>
      <c r="B2" s="3">
        <f>1565+1329+2116</f>
        <v>5010</v>
      </c>
      <c r="C2" s="3">
        <f>80+41+59</f>
        <v>180</v>
      </c>
      <c r="D2" s="3">
        <f>(3.833+4.118)*35/60</f>
        <v>4.6380833333333333</v>
      </c>
      <c r="E2" s="3">
        <f>(0.2257+0.2098)*35/60+(0.5815+0.5322)*35/60</f>
        <v>0.90369999999999995</v>
      </c>
    </row>
    <row r="3" spans="1:13" x14ac:dyDescent="0.2">
      <c r="A3" s="1">
        <v>45877.423611111109</v>
      </c>
      <c r="B3" s="3">
        <f>1574+1333+2120</f>
        <v>5027</v>
      </c>
      <c r="C3" s="3">
        <f>81+41+59</f>
        <v>181</v>
      </c>
      <c r="D3" s="3">
        <f>21.06</f>
        <v>21.06</v>
      </c>
      <c r="E3" s="3">
        <f>(1.664+2.522)</f>
        <v>4.1859999999999999</v>
      </c>
      <c r="F3" s="3">
        <f>B3-B2</f>
        <v>17</v>
      </c>
      <c r="G3" s="3">
        <f t="shared" ref="G3:I3" si="0">C3-C2</f>
        <v>1</v>
      </c>
      <c r="H3" s="3">
        <f t="shared" si="0"/>
        <v>16.421916666666664</v>
      </c>
      <c r="I3" s="3">
        <f t="shared" si="0"/>
        <v>3.2823000000000002</v>
      </c>
      <c r="J3" s="3">
        <f>Table1[[#This Row],[EnergyMe - Increment active energy]]-Table1[[#This Row],[DSO - Increment active energy]]</f>
        <v>-0.5780833333333355</v>
      </c>
      <c r="K3" s="4">
        <f>Table1[[#This Row],[Active energy absolute difference]]/Table1[[#This Row],[DSO - Increment active energy]]</f>
        <v>-3.4004901960784442E-2</v>
      </c>
      <c r="L3" s="3">
        <f>Table1[[#This Row],[EnergyMe - Increment reactive energy]]-Table1[[#This Row],[DSO - Increment relative energy]]</f>
        <v>2.2823000000000002</v>
      </c>
      <c r="M3" s="4">
        <f>Table1[[#This Row],[Reactive energy absolute difference]]/Table1[[#This Row],[DSO - Increment relative energy]]</f>
        <v>2.2823000000000002</v>
      </c>
    </row>
    <row r="14" spans="1:13" x14ac:dyDescent="0.2">
      <c r="J14" s="2"/>
    </row>
    <row r="15" spans="1:13" x14ac:dyDescent="0.2">
      <c r="J15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Jibril SHARAFI</dc:creator>
  <cp:lastModifiedBy>Jibril SHARAFI</cp:lastModifiedBy>
  <dcterms:created xsi:type="dcterms:W3CDTF">2025-08-08T08:27:45Z</dcterms:created>
  <dcterms:modified xsi:type="dcterms:W3CDTF">2025-08-08T08:47:22Z</dcterms:modified>
</cp:coreProperties>
</file>