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OneDrive - University of Miami\Attachments\Chao Ji\COVID\1st order\"/>
    </mc:Choice>
  </mc:AlternateContent>
  <xr:revisionPtr revIDLastSave="1129" documentId="8_{8CD0517E-5279-498F-AE77-666B636B096E}" xr6:coauthVersionLast="45" xr6:coauthVersionMax="45" xr10:uidLastSave="{DF88FBB8-B71F-43EC-B0B1-1686F026BF40}"/>
  <bookViews>
    <workbookView xWindow="-120" yWindow="-120" windowWidth="29040" windowHeight="15840" tabRatio="542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7" i="1" l="1"/>
  <c r="C167" i="1"/>
  <c r="C166" i="1"/>
  <c r="K166" i="1"/>
  <c r="C168" i="1" l="1"/>
  <c r="K164" i="1" l="1"/>
  <c r="C165" i="1" l="1"/>
  <c r="C164" i="1"/>
  <c r="K165" i="1"/>
  <c r="C163" i="1" l="1"/>
  <c r="K163" i="1" l="1"/>
  <c r="K162" i="1"/>
  <c r="K161" i="1" l="1"/>
  <c r="K160" i="1" l="1"/>
  <c r="F45" i="1"/>
  <c r="K159" i="1" l="1"/>
  <c r="K153" i="1" l="1"/>
  <c r="F41" i="1"/>
  <c r="N139" i="1" l="1"/>
  <c r="I27" i="1" l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20" i="1"/>
  <c r="J20" i="1" s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116" i="1" s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42" i="1"/>
  <c r="J27" i="1" l="1"/>
  <c r="I21" i="1"/>
  <c r="I22" i="1"/>
  <c r="I23" i="1"/>
  <c r="I24" i="1"/>
  <c r="I25" i="1"/>
  <c r="I26" i="1"/>
  <c r="L97" i="1" l="1"/>
  <c r="L51" i="1"/>
  <c r="C20" i="1"/>
  <c r="A21" i="1"/>
  <c r="L29" i="1"/>
  <c r="F20" i="1" l="1"/>
  <c r="G20" i="1" s="1"/>
  <c r="H20" i="1"/>
  <c r="E20" i="1"/>
  <c r="J28" i="1"/>
  <c r="C21" i="1"/>
  <c r="A22" i="1"/>
  <c r="A23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47" i="1"/>
  <c r="H21" i="1" l="1"/>
  <c r="E21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A24" i="1"/>
  <c r="F32" i="1" l="1"/>
  <c r="F33" i="1" s="1"/>
  <c r="A25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0" i="1"/>
  <c r="V20" i="1"/>
  <c r="V21" i="1"/>
  <c r="V22" i="1"/>
  <c r="V23" i="1"/>
  <c r="V24" i="1"/>
  <c r="V25" i="1"/>
  <c r="V26" i="1"/>
  <c r="V27" i="1"/>
  <c r="V28" i="1" s="1"/>
  <c r="V29" i="1" s="1"/>
  <c r="V30" i="1" s="1"/>
  <c r="V31" i="1" s="1"/>
  <c r="G41" i="1"/>
  <c r="G43" i="1"/>
  <c r="G44" i="1"/>
  <c r="G45" i="1"/>
  <c r="G46" i="1"/>
  <c r="J26" i="1"/>
  <c r="F34" i="1" l="1"/>
  <c r="F35" i="1" s="1"/>
  <c r="F36" i="1" s="1"/>
  <c r="F37" i="1" s="1"/>
  <c r="F38" i="1" s="1"/>
  <c r="F39" i="1" s="1"/>
  <c r="F40" i="1" s="1"/>
  <c r="G33" i="1"/>
  <c r="G69" i="1"/>
  <c r="A26" i="1"/>
  <c r="V32" i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S44" i="1"/>
  <c r="T44" i="1" s="1"/>
  <c r="S43" i="1"/>
  <c r="T43" i="1" s="1"/>
  <c r="Q20" i="1"/>
  <c r="S41" i="1"/>
  <c r="T41" i="1" s="1"/>
  <c r="S46" i="1"/>
  <c r="T46" i="1" s="1"/>
  <c r="S42" i="1"/>
  <c r="T42" i="1" s="1"/>
  <c r="S20" i="1"/>
  <c r="T20" i="1" s="1"/>
  <c r="S45" i="1"/>
  <c r="T45" i="1" s="1"/>
  <c r="A27" i="1" l="1"/>
  <c r="C22" i="1"/>
  <c r="U20" i="1"/>
  <c r="Q21" i="1"/>
  <c r="R20" i="1"/>
  <c r="J21" i="1"/>
  <c r="J22" i="1"/>
  <c r="J23" i="1"/>
  <c r="J24" i="1"/>
  <c r="L21" i="1"/>
  <c r="X21" i="1" s="1"/>
  <c r="L30" i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H22" i="1" l="1"/>
  <c r="E22" i="1"/>
  <c r="G22" i="1"/>
  <c r="X30" i="1"/>
  <c r="S21" i="1"/>
  <c r="T21" i="1" s="1"/>
  <c r="G21" i="1"/>
  <c r="A28" i="1"/>
  <c r="J25" i="1"/>
  <c r="S22" i="1"/>
  <c r="T22" i="1" s="1"/>
  <c r="X29" i="1"/>
  <c r="C23" i="1"/>
  <c r="Q22" i="1"/>
  <c r="R21" i="1"/>
  <c r="U21" i="1"/>
  <c r="G23" i="1"/>
  <c r="S23" i="1"/>
  <c r="T23" i="1" s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47" i="1"/>
  <c r="H23" i="1" l="1"/>
  <c r="E23" i="1"/>
  <c r="A29" i="1"/>
  <c r="Q23" i="1"/>
  <c r="R22" i="1"/>
  <c r="U22" i="1"/>
  <c r="V55" i="1"/>
  <c r="V56" i="1" s="1"/>
  <c r="V57" i="1" s="1"/>
  <c r="S134" i="1"/>
  <c r="S118" i="1"/>
  <c r="S102" i="1"/>
  <c r="S86" i="1"/>
  <c r="S70" i="1"/>
  <c r="S54" i="1"/>
  <c r="S133" i="1"/>
  <c r="S117" i="1"/>
  <c r="S101" i="1"/>
  <c r="S85" i="1"/>
  <c r="S69" i="1"/>
  <c r="S53" i="1"/>
  <c r="S132" i="1"/>
  <c r="S116" i="1"/>
  <c r="S100" i="1"/>
  <c r="S84" i="1"/>
  <c r="S68" i="1"/>
  <c r="S52" i="1"/>
  <c r="S135" i="1"/>
  <c r="S119" i="1"/>
  <c r="S103" i="1"/>
  <c r="S87" i="1"/>
  <c r="S71" i="1"/>
  <c r="S55" i="1"/>
  <c r="S115" i="1"/>
  <c r="S83" i="1"/>
  <c r="S51" i="1"/>
  <c r="S138" i="1"/>
  <c r="S90" i="1"/>
  <c r="S105" i="1"/>
  <c r="S57" i="1"/>
  <c r="S120" i="1"/>
  <c r="S72" i="1"/>
  <c r="S139" i="1"/>
  <c r="S91" i="1"/>
  <c r="S59" i="1"/>
  <c r="S130" i="1"/>
  <c r="S114" i="1"/>
  <c r="S98" i="1"/>
  <c r="S82" i="1"/>
  <c r="S66" i="1"/>
  <c r="S50" i="1"/>
  <c r="S145" i="1"/>
  <c r="S129" i="1"/>
  <c r="S113" i="1"/>
  <c r="S97" i="1"/>
  <c r="S81" i="1"/>
  <c r="S65" i="1"/>
  <c r="S49" i="1"/>
  <c r="S144" i="1"/>
  <c r="S128" i="1"/>
  <c r="S112" i="1"/>
  <c r="S96" i="1"/>
  <c r="S80" i="1"/>
  <c r="S64" i="1"/>
  <c r="S48" i="1"/>
  <c r="S131" i="1"/>
  <c r="S99" i="1"/>
  <c r="S67" i="1"/>
  <c r="S106" i="1"/>
  <c r="S58" i="1"/>
  <c r="S121" i="1"/>
  <c r="S73" i="1"/>
  <c r="S136" i="1"/>
  <c r="S88" i="1"/>
  <c r="S107" i="1"/>
  <c r="S142" i="1"/>
  <c r="S126" i="1"/>
  <c r="S110" i="1"/>
  <c r="S94" i="1"/>
  <c r="S78" i="1"/>
  <c r="S62" i="1"/>
  <c r="S141" i="1"/>
  <c r="S125" i="1"/>
  <c r="S109" i="1"/>
  <c r="S93" i="1"/>
  <c r="S77" i="1"/>
  <c r="S61" i="1"/>
  <c r="S140" i="1"/>
  <c r="S124" i="1"/>
  <c r="S108" i="1"/>
  <c r="S92" i="1"/>
  <c r="S76" i="1"/>
  <c r="S60" i="1"/>
  <c r="S143" i="1"/>
  <c r="S127" i="1"/>
  <c r="S111" i="1"/>
  <c r="S95" i="1"/>
  <c r="S79" i="1"/>
  <c r="S63" i="1"/>
  <c r="S47" i="1"/>
  <c r="S122" i="1"/>
  <c r="S74" i="1"/>
  <c r="S137" i="1"/>
  <c r="S89" i="1"/>
  <c r="S104" i="1"/>
  <c r="S56" i="1"/>
  <c r="S123" i="1"/>
  <c r="S75" i="1"/>
  <c r="G24" i="1"/>
  <c r="S24" i="1"/>
  <c r="T24" i="1" s="1"/>
  <c r="C24" i="1"/>
  <c r="L145" i="1"/>
  <c r="H24" i="1" l="1"/>
  <c r="E24" i="1"/>
  <c r="C25" i="1"/>
  <c r="A30" i="1"/>
  <c r="J29" i="1"/>
  <c r="G25" i="1"/>
  <c r="S25" i="1"/>
  <c r="T25" i="1" s="1"/>
  <c r="Q24" i="1"/>
  <c r="R23" i="1"/>
  <c r="U23" i="1"/>
  <c r="L144" i="1"/>
  <c r="H25" i="1" l="1"/>
  <c r="E25" i="1"/>
  <c r="A31" i="1"/>
  <c r="J30" i="1"/>
  <c r="C26" i="1"/>
  <c r="U24" i="1"/>
  <c r="R24" i="1"/>
  <c r="Q25" i="1"/>
  <c r="S26" i="1"/>
  <c r="T26" i="1" s="1"/>
  <c r="G26" i="1"/>
  <c r="X185" i="1"/>
  <c r="X186" i="1"/>
  <c r="X187" i="1"/>
  <c r="X188" i="1"/>
  <c r="X189" i="1"/>
  <c r="X190" i="1"/>
  <c r="X191" i="1"/>
  <c r="X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H26" i="1" l="1"/>
  <c r="E26" i="1"/>
  <c r="A32" i="1"/>
  <c r="J31" i="1"/>
  <c r="G27" i="1"/>
  <c r="S27" i="1"/>
  <c r="T27" i="1" s="1"/>
  <c r="Q26" i="1"/>
  <c r="R25" i="1"/>
  <c r="U25" i="1"/>
  <c r="C27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U55" i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V58" i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T47" i="1"/>
  <c r="L140" i="1"/>
  <c r="X140" i="1" s="1"/>
  <c r="L141" i="1"/>
  <c r="X141" i="1" s="1"/>
  <c r="L142" i="1"/>
  <c r="X142" i="1" s="1"/>
  <c r="L143" i="1"/>
  <c r="X143" i="1" s="1"/>
  <c r="X144" i="1"/>
  <c r="H27" i="1" l="1"/>
  <c r="E27" i="1"/>
  <c r="A33" i="1"/>
  <c r="J32" i="1"/>
  <c r="Q27" i="1"/>
  <c r="U26" i="1"/>
  <c r="R26" i="1"/>
  <c r="C28" i="1"/>
  <c r="G28" i="1"/>
  <c r="S28" i="1"/>
  <c r="T28" i="1" s="1"/>
  <c r="T49" i="1"/>
  <c r="T51" i="1"/>
  <c r="T48" i="1"/>
  <c r="T52" i="1"/>
  <c r="T50" i="1"/>
  <c r="V146" i="1"/>
  <c r="W146" i="1" s="1"/>
  <c r="U153" i="1"/>
  <c r="T68" i="1"/>
  <c r="L65" i="1"/>
  <c r="L66" i="1"/>
  <c r="L67" i="1"/>
  <c r="G68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N138" i="1" l="1"/>
  <c r="N145" i="1"/>
  <c r="H28" i="1"/>
  <c r="E28" i="1"/>
  <c r="C29" i="1"/>
  <c r="A34" i="1"/>
  <c r="J33" i="1"/>
  <c r="S146" i="1"/>
  <c r="G29" i="1"/>
  <c r="S29" i="1"/>
  <c r="T29" i="1" s="1"/>
  <c r="Q28" i="1"/>
  <c r="U27" i="1"/>
  <c r="R27" i="1"/>
  <c r="T53" i="1"/>
  <c r="T145" i="1"/>
  <c r="V147" i="1"/>
  <c r="W147" i="1" s="1"/>
  <c r="H29" i="1" l="1"/>
  <c r="E29" i="1"/>
  <c r="A35" i="1"/>
  <c r="J34" i="1"/>
  <c r="S30" i="1"/>
  <c r="T30" i="1" s="1"/>
  <c r="G30" i="1"/>
  <c r="R28" i="1"/>
  <c r="Q29" i="1"/>
  <c r="U28" i="1"/>
  <c r="S147" i="1"/>
  <c r="C30" i="1"/>
  <c r="T54" i="1"/>
  <c r="U154" i="1"/>
  <c r="T146" i="1"/>
  <c r="V148" i="1"/>
  <c r="W148" i="1" s="1"/>
  <c r="S148" i="1" s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L49" i="1"/>
  <c r="X49" i="1" s="1"/>
  <c r="L50" i="1"/>
  <c r="X50" i="1" s="1"/>
  <c r="X51" i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L48" i="1"/>
  <c r="N77" i="1" l="1"/>
  <c r="H30" i="1"/>
  <c r="E30" i="1"/>
  <c r="A36" i="1"/>
  <c r="J35" i="1"/>
  <c r="X48" i="1"/>
  <c r="Q30" i="1"/>
  <c r="R29" i="1"/>
  <c r="U29" i="1"/>
  <c r="C31" i="1"/>
  <c r="G31" i="1"/>
  <c r="S31" i="1"/>
  <c r="T31" i="1" s="1"/>
  <c r="T55" i="1"/>
  <c r="T147" i="1"/>
  <c r="V149" i="1"/>
  <c r="W149" i="1" s="1"/>
  <c r="U155" i="1"/>
  <c r="H31" i="1" l="1"/>
  <c r="E31" i="1"/>
  <c r="A37" i="1"/>
  <c r="J36" i="1"/>
  <c r="G32" i="1"/>
  <c r="S32" i="1"/>
  <c r="T32" i="1" s="1"/>
  <c r="Q31" i="1"/>
  <c r="U30" i="1"/>
  <c r="R30" i="1"/>
  <c r="S149" i="1"/>
  <c r="C32" i="1"/>
  <c r="T56" i="1"/>
  <c r="G50" i="1"/>
  <c r="G51" i="1"/>
  <c r="T148" i="1"/>
  <c r="U156" i="1"/>
  <c r="V150" i="1"/>
  <c r="W150" i="1" s="1"/>
  <c r="G49" i="1"/>
  <c r="H32" i="1" l="1"/>
  <c r="E32" i="1"/>
  <c r="G74" i="1"/>
  <c r="G72" i="1"/>
  <c r="G73" i="1"/>
  <c r="A38" i="1"/>
  <c r="J37" i="1"/>
  <c r="S33" i="1"/>
  <c r="T33" i="1" s="1"/>
  <c r="C33" i="1"/>
  <c r="S150" i="1"/>
  <c r="Q32" i="1"/>
  <c r="R31" i="1"/>
  <c r="U31" i="1"/>
  <c r="T57" i="1"/>
  <c r="G52" i="1"/>
  <c r="G53" i="1"/>
  <c r="T149" i="1"/>
  <c r="U157" i="1"/>
  <c r="V151" i="1"/>
  <c r="W151" i="1" s="1"/>
  <c r="G47" i="1"/>
  <c r="G48" i="1"/>
  <c r="H33" i="1" l="1"/>
  <c r="E33" i="1"/>
  <c r="G76" i="1"/>
  <c r="G75" i="1"/>
  <c r="G70" i="1"/>
  <c r="G71" i="1"/>
  <c r="A39" i="1"/>
  <c r="J38" i="1"/>
  <c r="S34" i="1"/>
  <c r="T34" i="1" s="1"/>
  <c r="G34" i="1"/>
  <c r="S151" i="1"/>
  <c r="Q33" i="1"/>
  <c r="R32" i="1"/>
  <c r="U32" i="1"/>
  <c r="C34" i="1"/>
  <c r="T58" i="1"/>
  <c r="G54" i="1"/>
  <c r="T150" i="1"/>
  <c r="V152" i="1"/>
  <c r="W152" i="1" s="1"/>
  <c r="U158" i="1"/>
  <c r="U159" i="1" s="1"/>
  <c r="H34" i="1" l="1"/>
  <c r="E34" i="1"/>
  <c r="G77" i="1"/>
  <c r="A40" i="1"/>
  <c r="J39" i="1"/>
  <c r="S152" i="1"/>
  <c r="R33" i="1"/>
  <c r="Q34" i="1"/>
  <c r="U33" i="1"/>
  <c r="C35" i="1"/>
  <c r="G35" i="1"/>
  <c r="S35" i="1"/>
  <c r="T35" i="1" s="1"/>
  <c r="T59" i="1"/>
  <c r="G55" i="1"/>
  <c r="V153" i="1"/>
  <c r="W153" i="1" s="1"/>
  <c r="U160" i="1"/>
  <c r="T151" i="1"/>
  <c r="H35" i="1" l="1"/>
  <c r="E35" i="1"/>
  <c r="G78" i="1"/>
  <c r="A41" i="1"/>
  <c r="J40" i="1"/>
  <c r="G36" i="1"/>
  <c r="S36" i="1"/>
  <c r="T36" i="1" s="1"/>
  <c r="C36" i="1"/>
  <c r="S153" i="1"/>
  <c r="Q35" i="1"/>
  <c r="U34" i="1"/>
  <c r="R34" i="1"/>
  <c r="T60" i="1"/>
  <c r="G56" i="1"/>
  <c r="T152" i="1"/>
  <c r="V154" i="1"/>
  <c r="W154" i="1" s="1"/>
  <c r="H36" i="1" l="1"/>
  <c r="E36" i="1"/>
  <c r="G79" i="1"/>
  <c r="A42" i="1"/>
  <c r="J41" i="1"/>
  <c r="Q36" i="1"/>
  <c r="R35" i="1"/>
  <c r="U35" i="1"/>
  <c r="G37" i="1"/>
  <c r="S37" i="1"/>
  <c r="T37" i="1" s="1"/>
  <c r="S154" i="1"/>
  <c r="C37" i="1"/>
  <c r="T61" i="1"/>
  <c r="G57" i="1"/>
  <c r="U161" i="1"/>
  <c r="T153" i="1"/>
  <c r="V155" i="1"/>
  <c r="W155" i="1" s="1"/>
  <c r="H37" i="1" l="1"/>
  <c r="E37" i="1"/>
  <c r="G80" i="1"/>
  <c r="A43" i="1"/>
  <c r="J42" i="1"/>
  <c r="C38" i="1"/>
  <c r="S38" i="1"/>
  <c r="T38" i="1" s="1"/>
  <c r="G38" i="1"/>
  <c r="S155" i="1"/>
  <c r="Q37" i="1"/>
  <c r="R36" i="1"/>
  <c r="U36" i="1"/>
  <c r="T62" i="1"/>
  <c r="T154" i="1"/>
  <c r="U162" i="1"/>
  <c r="V156" i="1"/>
  <c r="W156" i="1" s="1"/>
  <c r="H38" i="1" l="1"/>
  <c r="E38" i="1"/>
  <c r="G81" i="1"/>
  <c r="A44" i="1"/>
  <c r="J43" i="1"/>
  <c r="G39" i="1"/>
  <c r="S39" i="1"/>
  <c r="T39" i="1" s="1"/>
  <c r="S156" i="1"/>
  <c r="Q38" i="1"/>
  <c r="U37" i="1"/>
  <c r="R37" i="1"/>
  <c r="C39" i="1"/>
  <c r="T63" i="1"/>
  <c r="G59" i="1"/>
  <c r="T155" i="1"/>
  <c r="V157" i="1"/>
  <c r="W157" i="1" s="1"/>
  <c r="U163" i="1"/>
  <c r="H39" i="1" l="1"/>
  <c r="E39" i="1"/>
  <c r="G82" i="1"/>
  <c r="A45" i="1"/>
  <c r="J44" i="1"/>
  <c r="U38" i="1"/>
  <c r="Q39" i="1"/>
  <c r="R38" i="1"/>
  <c r="S157" i="1"/>
  <c r="C40" i="1"/>
  <c r="G40" i="1"/>
  <c r="S40" i="1"/>
  <c r="T40" i="1" s="1"/>
  <c r="G91" i="1"/>
  <c r="T64" i="1"/>
  <c r="G60" i="1"/>
  <c r="T156" i="1"/>
  <c r="U164" i="1"/>
  <c r="V158" i="1"/>
  <c r="W158" i="1" s="1"/>
  <c r="H40" i="1" l="1"/>
  <c r="E40" i="1"/>
  <c r="G83" i="1"/>
  <c r="A46" i="1"/>
  <c r="J45" i="1"/>
  <c r="C41" i="1"/>
  <c r="R39" i="1"/>
  <c r="U39" i="1"/>
  <c r="Q40" i="1"/>
  <c r="S158" i="1"/>
  <c r="G92" i="1"/>
  <c r="T65" i="1"/>
  <c r="G61" i="1"/>
  <c r="T157" i="1"/>
  <c r="V159" i="1"/>
  <c r="W159" i="1" s="1"/>
  <c r="U165" i="1"/>
  <c r="H41" i="1" l="1"/>
  <c r="E41" i="1"/>
  <c r="G84" i="1"/>
  <c r="A47" i="1"/>
  <c r="J46" i="1"/>
  <c r="C42" i="1"/>
  <c r="S159" i="1"/>
  <c r="Q41" i="1"/>
  <c r="R40" i="1"/>
  <c r="U40" i="1"/>
  <c r="G93" i="1"/>
  <c r="T66" i="1"/>
  <c r="G62" i="1"/>
  <c r="T158" i="1"/>
  <c r="U166" i="1"/>
  <c r="V160" i="1"/>
  <c r="W160" i="1" s="1"/>
  <c r="H42" i="1" l="1"/>
  <c r="E42" i="1"/>
  <c r="G85" i="1"/>
  <c r="A48" i="1"/>
  <c r="J47" i="1"/>
  <c r="C43" i="1"/>
  <c r="S160" i="1"/>
  <c r="Q42" i="1"/>
  <c r="U41" i="1"/>
  <c r="R41" i="1"/>
  <c r="G94" i="1"/>
  <c r="T67" i="1"/>
  <c r="G63" i="1"/>
  <c r="T159" i="1"/>
  <c r="U167" i="1"/>
  <c r="V161" i="1"/>
  <c r="W161" i="1" s="1"/>
  <c r="H43" i="1" l="1"/>
  <c r="E43" i="1"/>
  <c r="G86" i="1"/>
  <c r="A49" i="1"/>
  <c r="J48" i="1"/>
  <c r="S161" i="1"/>
  <c r="C44" i="1"/>
  <c r="U42" i="1"/>
  <c r="R42" i="1"/>
  <c r="Q43" i="1"/>
  <c r="G95" i="1"/>
  <c r="G64" i="1"/>
  <c r="T160" i="1"/>
  <c r="V162" i="1"/>
  <c r="W162" i="1" s="1"/>
  <c r="U168" i="1"/>
  <c r="H44" i="1" l="1"/>
  <c r="E44" i="1"/>
  <c r="G87" i="1"/>
  <c r="A50" i="1"/>
  <c r="J49" i="1"/>
  <c r="R43" i="1"/>
  <c r="U43" i="1"/>
  <c r="Q44" i="1"/>
  <c r="S162" i="1"/>
  <c r="C45" i="1"/>
  <c r="G96" i="1"/>
  <c r="G65" i="1"/>
  <c r="T161" i="1"/>
  <c r="U169" i="1"/>
  <c r="V163" i="1"/>
  <c r="W163" i="1" s="1"/>
  <c r="H45" i="1" l="1"/>
  <c r="E45" i="1"/>
  <c r="G88" i="1"/>
  <c r="A51" i="1"/>
  <c r="J50" i="1"/>
  <c r="S163" i="1"/>
  <c r="U44" i="1"/>
  <c r="R44" i="1"/>
  <c r="Q45" i="1"/>
  <c r="C46" i="1"/>
  <c r="G97" i="1"/>
  <c r="G66" i="1"/>
  <c r="T162" i="1"/>
  <c r="V164" i="1"/>
  <c r="W164" i="1" s="1"/>
  <c r="U170" i="1"/>
  <c r="H46" i="1" l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E46" i="1"/>
  <c r="G89" i="1"/>
  <c r="A52" i="1"/>
  <c r="J51" i="1"/>
  <c r="S164" i="1"/>
  <c r="C47" i="1"/>
  <c r="E47" i="1" s="1"/>
  <c r="Q46" i="1"/>
  <c r="R45" i="1"/>
  <c r="U45" i="1"/>
  <c r="G98" i="1"/>
  <c r="G67" i="1"/>
  <c r="T163" i="1"/>
  <c r="U171" i="1"/>
  <c r="V165" i="1"/>
  <c r="W165" i="1" s="1"/>
  <c r="G90" i="1" l="1"/>
  <c r="A53" i="1"/>
  <c r="J52" i="1"/>
  <c r="S165" i="1"/>
  <c r="C48" i="1"/>
  <c r="E48" i="1" s="1"/>
  <c r="R46" i="1"/>
  <c r="Q47" i="1"/>
  <c r="U46" i="1"/>
  <c r="G99" i="1"/>
  <c r="U172" i="1"/>
  <c r="T164" i="1"/>
  <c r="V166" i="1"/>
  <c r="W166" i="1" s="1"/>
  <c r="A54" i="1" l="1"/>
  <c r="J53" i="1"/>
  <c r="Q48" i="1"/>
  <c r="R47" i="1"/>
  <c r="U47" i="1"/>
  <c r="S166" i="1"/>
  <c r="C49" i="1"/>
  <c r="E49" i="1" s="1"/>
  <c r="G100" i="1"/>
  <c r="T165" i="1"/>
  <c r="V167" i="1"/>
  <c r="W167" i="1" s="1"/>
  <c r="U173" i="1"/>
  <c r="A55" i="1" l="1"/>
  <c r="J54" i="1"/>
  <c r="S167" i="1"/>
  <c r="C50" i="1"/>
  <c r="E50" i="1" s="1"/>
  <c r="R48" i="1"/>
  <c r="Q49" i="1"/>
  <c r="G101" i="1"/>
  <c r="T166" i="1"/>
  <c r="U174" i="1"/>
  <c r="V168" i="1"/>
  <c r="W168" i="1" s="1"/>
  <c r="A56" i="1" l="1"/>
  <c r="J55" i="1"/>
  <c r="Q50" i="1"/>
  <c r="R49" i="1"/>
  <c r="S168" i="1"/>
  <c r="C51" i="1"/>
  <c r="E51" i="1" s="1"/>
  <c r="G102" i="1"/>
  <c r="T167" i="1"/>
  <c r="V169" i="1"/>
  <c r="W169" i="1" s="1"/>
  <c r="U175" i="1"/>
  <c r="U176" i="1" s="1"/>
  <c r="A57" i="1" l="1"/>
  <c r="J56" i="1"/>
  <c r="R50" i="1"/>
  <c r="Q51" i="1"/>
  <c r="S169" i="1"/>
  <c r="C52" i="1"/>
  <c r="E52" i="1" s="1"/>
  <c r="G103" i="1"/>
  <c r="T168" i="1"/>
  <c r="V170" i="1"/>
  <c r="W170" i="1" s="1"/>
  <c r="A58" i="1" l="1"/>
  <c r="J57" i="1"/>
  <c r="S170" i="1"/>
  <c r="R51" i="1"/>
  <c r="Q52" i="1"/>
  <c r="C53" i="1"/>
  <c r="E53" i="1" s="1"/>
  <c r="G104" i="1"/>
  <c r="U177" i="1"/>
  <c r="T169" i="1"/>
  <c r="V171" i="1"/>
  <c r="W171" i="1" s="1"/>
  <c r="A59" i="1" l="1"/>
  <c r="J58" i="1"/>
  <c r="C54" i="1"/>
  <c r="E54" i="1" s="1"/>
  <c r="S171" i="1"/>
  <c r="R52" i="1"/>
  <c r="Q53" i="1"/>
  <c r="G105" i="1"/>
  <c r="T170" i="1"/>
  <c r="V172" i="1"/>
  <c r="W172" i="1" s="1"/>
  <c r="U178" i="1"/>
  <c r="U179" i="1" s="1"/>
  <c r="A60" i="1" l="1"/>
  <c r="J59" i="1"/>
  <c r="C55" i="1"/>
  <c r="E55" i="1" s="1"/>
  <c r="Q54" i="1"/>
  <c r="R53" i="1"/>
  <c r="S172" i="1"/>
  <c r="G106" i="1"/>
  <c r="T171" i="1"/>
  <c r="V173" i="1"/>
  <c r="W173" i="1" s="1"/>
  <c r="A61" i="1" l="1"/>
  <c r="J60" i="1"/>
  <c r="S173" i="1"/>
  <c r="R54" i="1"/>
  <c r="Q55" i="1"/>
  <c r="C56" i="1"/>
  <c r="E56" i="1" s="1"/>
  <c r="G107" i="1"/>
  <c r="U180" i="1"/>
  <c r="T172" i="1"/>
  <c r="V174" i="1"/>
  <c r="W174" i="1" s="1"/>
  <c r="A62" i="1" l="1"/>
  <c r="J61" i="1"/>
  <c r="S174" i="1"/>
  <c r="C57" i="1"/>
  <c r="E57" i="1" s="1"/>
  <c r="R55" i="1"/>
  <c r="Q56" i="1"/>
  <c r="G108" i="1"/>
  <c r="U181" i="1"/>
  <c r="T173" i="1"/>
  <c r="V175" i="1"/>
  <c r="W175" i="1" s="1"/>
  <c r="A63" i="1" l="1"/>
  <c r="J62" i="1"/>
  <c r="S175" i="1"/>
  <c r="C58" i="1"/>
  <c r="E58" i="1" s="1"/>
  <c r="Q57" i="1"/>
  <c r="R56" i="1"/>
  <c r="G109" i="1"/>
  <c r="T174" i="1"/>
  <c r="V176" i="1"/>
  <c r="W176" i="1" s="1"/>
  <c r="S176" i="1" s="1"/>
  <c r="U182" i="1"/>
  <c r="U183" i="1" s="1"/>
  <c r="A64" i="1" l="1"/>
  <c r="J63" i="1"/>
  <c r="Q58" i="1"/>
  <c r="R57" i="1"/>
  <c r="C59" i="1"/>
  <c r="E59" i="1" s="1"/>
  <c r="G110" i="1"/>
  <c r="T175" i="1"/>
  <c r="V177" i="1"/>
  <c r="W177" i="1" s="1"/>
  <c r="S177" i="1" s="1"/>
  <c r="A65" i="1" l="1"/>
  <c r="J64" i="1"/>
  <c r="C60" i="1"/>
  <c r="E60" i="1" s="1"/>
  <c r="Q59" i="1"/>
  <c r="R58" i="1"/>
  <c r="G111" i="1"/>
  <c r="T176" i="1"/>
  <c r="V178" i="1"/>
  <c r="W178" i="1" s="1"/>
  <c r="S178" i="1" s="1"/>
  <c r="U184" i="1"/>
  <c r="A66" i="1" l="1"/>
  <c r="J65" i="1"/>
  <c r="Q60" i="1"/>
  <c r="R59" i="1"/>
  <c r="C61" i="1"/>
  <c r="E61" i="1" s="1"/>
  <c r="G112" i="1"/>
  <c r="T177" i="1"/>
  <c r="U185" i="1"/>
  <c r="V179" i="1"/>
  <c r="W179" i="1" s="1"/>
  <c r="S179" i="1" s="1"/>
  <c r="A67" i="1" l="1"/>
  <c r="J66" i="1"/>
  <c r="R60" i="1"/>
  <c r="Q61" i="1"/>
  <c r="C62" i="1"/>
  <c r="E62" i="1" s="1"/>
  <c r="G113" i="1"/>
  <c r="T178" i="1"/>
  <c r="V180" i="1"/>
  <c r="W180" i="1" s="1"/>
  <c r="S180" i="1" s="1"/>
  <c r="U186" i="1"/>
  <c r="U187" i="1" s="1"/>
  <c r="A68" i="1" l="1"/>
  <c r="J67" i="1"/>
  <c r="C63" i="1"/>
  <c r="E63" i="1" s="1"/>
  <c r="Q62" i="1"/>
  <c r="R61" i="1"/>
  <c r="G114" i="1"/>
  <c r="T179" i="1"/>
  <c r="V181" i="1"/>
  <c r="W181" i="1" s="1"/>
  <c r="S181" i="1" s="1"/>
  <c r="A69" i="1" l="1"/>
  <c r="J68" i="1"/>
  <c r="Q63" i="1"/>
  <c r="R62" i="1"/>
  <c r="C64" i="1"/>
  <c r="E64" i="1" s="1"/>
  <c r="G115" i="1"/>
  <c r="T180" i="1"/>
  <c r="V182" i="1"/>
  <c r="W182" i="1" s="1"/>
  <c r="S182" i="1" s="1"/>
  <c r="U188" i="1"/>
  <c r="A70" i="1" l="1"/>
  <c r="J69" i="1"/>
  <c r="Q64" i="1"/>
  <c r="R63" i="1"/>
  <c r="C65" i="1"/>
  <c r="E65" i="1" s="1"/>
  <c r="T181" i="1"/>
  <c r="V183" i="1"/>
  <c r="W183" i="1" s="1"/>
  <c r="S183" i="1" s="1"/>
  <c r="U189" i="1"/>
  <c r="A71" i="1" l="1"/>
  <c r="J70" i="1"/>
  <c r="C66" i="1"/>
  <c r="E66" i="1" s="1"/>
  <c r="Q65" i="1"/>
  <c r="R64" i="1"/>
  <c r="G117" i="1"/>
  <c r="T182" i="1"/>
  <c r="U190" i="1"/>
  <c r="V184" i="1"/>
  <c r="W184" i="1" s="1"/>
  <c r="S184" i="1" s="1"/>
  <c r="A72" i="1" l="1"/>
  <c r="J71" i="1"/>
  <c r="C67" i="1"/>
  <c r="E67" i="1" s="1"/>
  <c r="R65" i="1"/>
  <c r="Q66" i="1"/>
  <c r="G118" i="1"/>
  <c r="T183" i="1"/>
  <c r="U191" i="1"/>
  <c r="V185" i="1"/>
  <c r="W185" i="1" s="1"/>
  <c r="S185" i="1" s="1"/>
  <c r="A73" i="1" l="1"/>
  <c r="J72" i="1"/>
  <c r="R66" i="1"/>
  <c r="Q67" i="1"/>
  <c r="C68" i="1"/>
  <c r="E68" i="1" s="1"/>
  <c r="G119" i="1"/>
  <c r="U192" i="1"/>
  <c r="T184" i="1"/>
  <c r="V186" i="1"/>
  <c r="W186" i="1" s="1"/>
  <c r="S186" i="1" s="1"/>
  <c r="A74" i="1" l="1"/>
  <c r="J73" i="1"/>
  <c r="C69" i="1"/>
  <c r="E69" i="1" s="1"/>
  <c r="Q68" i="1"/>
  <c r="R67" i="1"/>
  <c r="G120" i="1"/>
  <c r="T185" i="1"/>
  <c r="V187" i="1"/>
  <c r="W187" i="1" s="1"/>
  <c r="S187" i="1" s="1"/>
  <c r="U193" i="1"/>
  <c r="A75" i="1" l="1"/>
  <c r="J74" i="1"/>
  <c r="R68" i="1"/>
  <c r="Q69" i="1"/>
  <c r="C70" i="1"/>
  <c r="E70" i="1" s="1"/>
  <c r="G121" i="1"/>
  <c r="T186" i="1"/>
  <c r="U194" i="1"/>
  <c r="V188" i="1"/>
  <c r="W188" i="1" s="1"/>
  <c r="S188" i="1" s="1"/>
  <c r="A76" i="1" l="1"/>
  <c r="J75" i="1"/>
  <c r="C71" i="1"/>
  <c r="E71" i="1" s="1"/>
  <c r="Q70" i="1"/>
  <c r="R69" i="1"/>
  <c r="G122" i="1"/>
  <c r="T187" i="1"/>
  <c r="U195" i="1"/>
  <c r="V189" i="1"/>
  <c r="W189" i="1" s="1"/>
  <c r="S189" i="1" s="1"/>
  <c r="A77" i="1" l="1"/>
  <c r="J76" i="1"/>
  <c r="R70" i="1"/>
  <c r="Q71" i="1"/>
  <c r="C72" i="1"/>
  <c r="E72" i="1" s="1"/>
  <c r="G123" i="1"/>
  <c r="T188" i="1"/>
  <c r="U196" i="1"/>
  <c r="V190" i="1"/>
  <c r="W190" i="1" s="1"/>
  <c r="S190" i="1" s="1"/>
  <c r="A78" i="1" l="1"/>
  <c r="J77" i="1"/>
  <c r="C73" i="1"/>
  <c r="E73" i="1" s="1"/>
  <c r="Q72" i="1"/>
  <c r="R71" i="1"/>
  <c r="G124" i="1"/>
  <c r="T189" i="1"/>
  <c r="U197" i="1"/>
  <c r="V191" i="1"/>
  <c r="W191" i="1" s="1"/>
  <c r="S191" i="1" s="1"/>
  <c r="A79" i="1" l="1"/>
  <c r="J78" i="1"/>
  <c r="Q73" i="1"/>
  <c r="R72" i="1"/>
  <c r="C74" i="1"/>
  <c r="E74" i="1" s="1"/>
  <c r="G125" i="1"/>
  <c r="T190" i="1"/>
  <c r="U198" i="1"/>
  <c r="V192" i="1"/>
  <c r="W192" i="1" s="1"/>
  <c r="S192" i="1" s="1"/>
  <c r="A80" i="1" l="1"/>
  <c r="J79" i="1"/>
  <c r="C75" i="1"/>
  <c r="E75" i="1" s="1"/>
  <c r="Q74" i="1"/>
  <c r="R73" i="1"/>
  <c r="G126" i="1"/>
  <c r="T191" i="1"/>
  <c r="V193" i="1"/>
  <c r="W193" i="1" s="1"/>
  <c r="S193" i="1" s="1"/>
  <c r="U199" i="1"/>
  <c r="A81" i="1" l="1"/>
  <c r="J80" i="1"/>
  <c r="Q75" i="1"/>
  <c r="R74" i="1"/>
  <c r="C76" i="1"/>
  <c r="E76" i="1" s="1"/>
  <c r="G127" i="1"/>
  <c r="T192" i="1"/>
  <c r="U200" i="1"/>
  <c r="V194" i="1"/>
  <c r="W194" i="1" s="1"/>
  <c r="A82" i="1" l="1"/>
  <c r="J81" i="1"/>
  <c r="C77" i="1"/>
  <c r="E77" i="1" s="1"/>
  <c r="Q76" i="1"/>
  <c r="R75" i="1"/>
  <c r="S194" i="1"/>
  <c r="G128" i="1"/>
  <c r="T193" i="1"/>
  <c r="U201" i="1"/>
  <c r="V195" i="1"/>
  <c r="W195" i="1" s="1"/>
  <c r="A83" i="1" l="1"/>
  <c r="J82" i="1"/>
  <c r="Q77" i="1"/>
  <c r="R76" i="1"/>
  <c r="C78" i="1"/>
  <c r="E78" i="1" s="1"/>
  <c r="S195" i="1"/>
  <c r="G129" i="1"/>
  <c r="T194" i="1"/>
  <c r="V196" i="1"/>
  <c r="W196" i="1" s="1"/>
  <c r="U202" i="1"/>
  <c r="A84" i="1" l="1"/>
  <c r="J83" i="1"/>
  <c r="C79" i="1"/>
  <c r="E79" i="1" s="1"/>
  <c r="Q78" i="1"/>
  <c r="R77" i="1"/>
  <c r="S196" i="1"/>
  <c r="G130" i="1"/>
  <c r="T195" i="1"/>
  <c r="U203" i="1"/>
  <c r="V197" i="1"/>
  <c r="W197" i="1" s="1"/>
  <c r="C80" i="1" l="1"/>
  <c r="E80" i="1" s="1"/>
  <c r="A85" i="1"/>
  <c r="J84" i="1"/>
  <c r="Q79" i="1"/>
  <c r="R78" i="1"/>
  <c r="S197" i="1"/>
  <c r="G131" i="1"/>
  <c r="T196" i="1"/>
  <c r="V198" i="1"/>
  <c r="W198" i="1" s="1"/>
  <c r="U204" i="1"/>
  <c r="A86" i="1" l="1"/>
  <c r="J85" i="1"/>
  <c r="C81" i="1"/>
  <c r="E81" i="1" s="1"/>
  <c r="Q80" i="1"/>
  <c r="R79" i="1"/>
  <c r="S198" i="1"/>
  <c r="G132" i="1"/>
  <c r="T197" i="1"/>
  <c r="U205" i="1"/>
  <c r="V199" i="1"/>
  <c r="W199" i="1" s="1"/>
  <c r="A87" i="1" l="1"/>
  <c r="J86" i="1"/>
  <c r="Q81" i="1"/>
  <c r="R80" i="1"/>
  <c r="C82" i="1"/>
  <c r="E82" i="1" s="1"/>
  <c r="S199" i="1"/>
  <c r="G133" i="1"/>
  <c r="T198" i="1"/>
  <c r="V200" i="1"/>
  <c r="W200" i="1" s="1"/>
  <c r="U206" i="1"/>
  <c r="A88" i="1" l="1"/>
  <c r="J87" i="1"/>
  <c r="C83" i="1"/>
  <c r="E83" i="1" s="1"/>
  <c r="Q82" i="1"/>
  <c r="R81" i="1"/>
  <c r="S200" i="1"/>
  <c r="G134" i="1"/>
  <c r="T199" i="1"/>
  <c r="U207" i="1"/>
  <c r="V201" i="1"/>
  <c r="W201" i="1" s="1"/>
  <c r="A89" i="1" l="1"/>
  <c r="J88" i="1"/>
  <c r="Q83" i="1"/>
  <c r="R82" i="1"/>
  <c r="C84" i="1"/>
  <c r="E84" i="1" s="1"/>
  <c r="S201" i="1"/>
  <c r="G135" i="1"/>
  <c r="T200" i="1"/>
  <c r="V202" i="1"/>
  <c r="W202" i="1" s="1"/>
  <c r="U208" i="1"/>
  <c r="A90" i="1" l="1"/>
  <c r="J89" i="1"/>
  <c r="C85" i="1"/>
  <c r="E85" i="1" s="1"/>
  <c r="Q84" i="1"/>
  <c r="R83" i="1"/>
  <c r="S202" i="1"/>
  <c r="G136" i="1"/>
  <c r="T201" i="1"/>
  <c r="V203" i="1"/>
  <c r="W203" i="1" s="1"/>
  <c r="U209" i="1"/>
  <c r="A91" i="1" l="1"/>
  <c r="J90" i="1"/>
  <c r="R84" i="1"/>
  <c r="Q85" i="1"/>
  <c r="C86" i="1"/>
  <c r="E86" i="1" s="1"/>
  <c r="S203" i="1"/>
  <c r="G137" i="1"/>
  <c r="T202" i="1"/>
  <c r="U210" i="1"/>
  <c r="V204" i="1"/>
  <c r="W204" i="1" s="1"/>
  <c r="A92" i="1" l="1"/>
  <c r="J91" i="1"/>
  <c r="C87" i="1"/>
  <c r="E87" i="1" s="1"/>
  <c r="Q86" i="1"/>
  <c r="R85" i="1"/>
  <c r="S204" i="1"/>
  <c r="G138" i="1"/>
  <c r="T203" i="1"/>
  <c r="V205" i="1"/>
  <c r="W205" i="1" s="1"/>
  <c r="U211" i="1"/>
  <c r="A93" i="1" l="1"/>
  <c r="J92" i="1"/>
  <c r="R86" i="1"/>
  <c r="Q87" i="1"/>
  <c r="C88" i="1"/>
  <c r="E88" i="1" s="1"/>
  <c r="S205" i="1"/>
  <c r="G139" i="1"/>
  <c r="T204" i="1"/>
  <c r="U212" i="1"/>
  <c r="V206" i="1"/>
  <c r="W206" i="1" s="1"/>
  <c r="A94" i="1" l="1"/>
  <c r="J93" i="1"/>
  <c r="C89" i="1"/>
  <c r="E89" i="1" s="1"/>
  <c r="Q88" i="1"/>
  <c r="R87" i="1"/>
  <c r="S206" i="1"/>
  <c r="G140" i="1"/>
  <c r="T205" i="1"/>
  <c r="V207" i="1"/>
  <c r="W207" i="1" s="1"/>
  <c r="U213" i="1"/>
  <c r="A95" i="1" l="1"/>
  <c r="J94" i="1"/>
  <c r="Q89" i="1"/>
  <c r="R88" i="1"/>
  <c r="C90" i="1"/>
  <c r="E90" i="1" s="1"/>
  <c r="S207" i="1"/>
  <c r="G141" i="1"/>
  <c r="T206" i="1"/>
  <c r="U214" i="1"/>
  <c r="V208" i="1"/>
  <c r="W208" i="1" s="1"/>
  <c r="A96" i="1" l="1"/>
  <c r="J95" i="1"/>
  <c r="C91" i="1"/>
  <c r="E91" i="1" s="1"/>
  <c r="Q90" i="1"/>
  <c r="R89" i="1"/>
  <c r="S208" i="1"/>
  <c r="G142" i="1"/>
  <c r="T207" i="1"/>
  <c r="V209" i="1"/>
  <c r="W209" i="1" s="1"/>
  <c r="U215" i="1"/>
  <c r="A97" i="1" l="1"/>
  <c r="J96" i="1"/>
  <c r="Q91" i="1"/>
  <c r="R90" i="1"/>
  <c r="C92" i="1"/>
  <c r="E92" i="1" s="1"/>
  <c r="S209" i="1"/>
  <c r="G143" i="1"/>
  <c r="T208" i="1"/>
  <c r="U216" i="1"/>
  <c r="V210" i="1"/>
  <c r="W210" i="1" s="1"/>
  <c r="A98" i="1" l="1"/>
  <c r="J97" i="1"/>
  <c r="C93" i="1"/>
  <c r="E93" i="1" s="1"/>
  <c r="Q92" i="1"/>
  <c r="R91" i="1"/>
  <c r="S210" i="1"/>
  <c r="G144" i="1"/>
  <c r="T209" i="1"/>
  <c r="V211" i="1"/>
  <c r="W211" i="1" s="1"/>
  <c r="U217" i="1"/>
  <c r="A99" i="1" l="1"/>
  <c r="J98" i="1"/>
  <c r="Q93" i="1"/>
  <c r="R92" i="1"/>
  <c r="C94" i="1"/>
  <c r="E94" i="1" s="1"/>
  <c r="S211" i="1"/>
  <c r="G145" i="1"/>
  <c r="T210" i="1"/>
  <c r="U218" i="1"/>
  <c r="V212" i="1"/>
  <c r="W212" i="1" s="1"/>
  <c r="A100" i="1" l="1"/>
  <c r="J99" i="1"/>
  <c r="C95" i="1"/>
  <c r="E95" i="1" s="1"/>
  <c r="Q94" i="1"/>
  <c r="R93" i="1"/>
  <c r="S212" i="1"/>
  <c r="T211" i="1"/>
  <c r="V213" i="1"/>
  <c r="W213" i="1" s="1"/>
  <c r="U219" i="1"/>
  <c r="A101" i="1" l="1"/>
  <c r="J100" i="1"/>
  <c r="Q95" i="1"/>
  <c r="R94" i="1"/>
  <c r="C96" i="1"/>
  <c r="E96" i="1" s="1"/>
  <c r="S213" i="1"/>
  <c r="T212" i="1"/>
  <c r="V214" i="1"/>
  <c r="W214" i="1" s="1"/>
  <c r="U220" i="1"/>
  <c r="A102" i="1" l="1"/>
  <c r="J101" i="1"/>
  <c r="C97" i="1"/>
  <c r="E97" i="1" s="1"/>
  <c r="Q96" i="1"/>
  <c r="R95" i="1"/>
  <c r="S214" i="1"/>
  <c r="T213" i="1"/>
  <c r="U221" i="1"/>
  <c r="V215" i="1"/>
  <c r="W215" i="1" s="1"/>
  <c r="A103" i="1" l="1"/>
  <c r="J102" i="1"/>
  <c r="Q97" i="1"/>
  <c r="R96" i="1"/>
  <c r="C98" i="1"/>
  <c r="E98" i="1" s="1"/>
  <c r="S215" i="1"/>
  <c r="T214" i="1"/>
  <c r="V216" i="1"/>
  <c r="W216" i="1" s="1"/>
  <c r="U222" i="1"/>
  <c r="A104" i="1" l="1"/>
  <c r="J103" i="1"/>
  <c r="C99" i="1"/>
  <c r="E99" i="1" s="1"/>
  <c r="Q98" i="1"/>
  <c r="R97" i="1"/>
  <c r="S216" i="1"/>
  <c r="T215" i="1"/>
  <c r="V217" i="1"/>
  <c r="W217" i="1" s="1"/>
  <c r="U223" i="1"/>
  <c r="A105" i="1" l="1"/>
  <c r="J104" i="1"/>
  <c r="Q99" i="1"/>
  <c r="R98" i="1"/>
  <c r="C100" i="1"/>
  <c r="E100" i="1" s="1"/>
  <c r="S217" i="1"/>
  <c r="T216" i="1"/>
  <c r="U224" i="1"/>
  <c r="V218" i="1"/>
  <c r="W218" i="1" s="1"/>
  <c r="A106" i="1" l="1"/>
  <c r="J105" i="1"/>
  <c r="C101" i="1"/>
  <c r="E101" i="1" s="1"/>
  <c r="Q100" i="1"/>
  <c r="R99" i="1"/>
  <c r="S218" i="1"/>
  <c r="T217" i="1"/>
  <c r="U225" i="1"/>
  <c r="V219" i="1"/>
  <c r="W219" i="1" s="1"/>
  <c r="A107" i="1" l="1"/>
  <c r="J106" i="1"/>
  <c r="Q101" i="1"/>
  <c r="R100" i="1"/>
  <c r="C102" i="1"/>
  <c r="E102" i="1" s="1"/>
  <c r="S219" i="1"/>
  <c r="T218" i="1"/>
  <c r="U226" i="1"/>
  <c r="V220" i="1"/>
  <c r="W220" i="1" s="1"/>
  <c r="A108" i="1" l="1"/>
  <c r="J107" i="1"/>
  <c r="C103" i="1"/>
  <c r="E103" i="1" s="1"/>
  <c r="R101" i="1"/>
  <c r="Q102" i="1"/>
  <c r="S220" i="1"/>
  <c r="T219" i="1"/>
  <c r="V221" i="1"/>
  <c r="W221" i="1" s="1"/>
  <c r="U227" i="1"/>
  <c r="A109" i="1" l="1"/>
  <c r="J108" i="1"/>
  <c r="Q103" i="1"/>
  <c r="R102" i="1"/>
  <c r="C104" i="1"/>
  <c r="E104" i="1" s="1"/>
  <c r="S221" i="1"/>
  <c r="T220" i="1"/>
  <c r="U228" i="1"/>
  <c r="V222" i="1"/>
  <c r="W222" i="1" s="1"/>
  <c r="A110" i="1" l="1"/>
  <c r="J109" i="1"/>
  <c r="C105" i="1"/>
  <c r="E105" i="1" s="1"/>
  <c r="Q104" i="1"/>
  <c r="R103" i="1"/>
  <c r="S222" i="1"/>
  <c r="T221" i="1"/>
  <c r="V223" i="1"/>
  <c r="W223" i="1" s="1"/>
  <c r="U229" i="1"/>
  <c r="A111" i="1" l="1"/>
  <c r="J110" i="1"/>
  <c r="Q105" i="1"/>
  <c r="R104" i="1"/>
  <c r="C106" i="1"/>
  <c r="E106" i="1" s="1"/>
  <c r="S223" i="1"/>
  <c r="T222" i="1"/>
  <c r="U230" i="1"/>
  <c r="V224" i="1"/>
  <c r="W224" i="1" s="1"/>
  <c r="A112" i="1" l="1"/>
  <c r="J111" i="1"/>
  <c r="C107" i="1"/>
  <c r="E107" i="1" s="1"/>
  <c r="R105" i="1"/>
  <c r="Q106" i="1"/>
  <c r="S224" i="1"/>
  <c r="T223" i="1"/>
  <c r="U231" i="1"/>
  <c r="V225" i="1"/>
  <c r="W225" i="1" s="1"/>
  <c r="A113" i="1" l="1"/>
  <c r="J112" i="1"/>
  <c r="Q107" i="1"/>
  <c r="R106" i="1"/>
  <c r="C108" i="1"/>
  <c r="E108" i="1" s="1"/>
  <c r="S225" i="1"/>
  <c r="T224" i="1"/>
  <c r="V226" i="1"/>
  <c r="W226" i="1" s="1"/>
  <c r="U232" i="1"/>
  <c r="A114" i="1" l="1"/>
  <c r="J113" i="1"/>
  <c r="C109" i="1"/>
  <c r="E109" i="1" s="1"/>
  <c r="Q108" i="1"/>
  <c r="R107" i="1"/>
  <c r="S226" i="1"/>
  <c r="T225" i="1"/>
  <c r="U233" i="1"/>
  <c r="V227" i="1"/>
  <c r="W227" i="1" s="1"/>
  <c r="A115" i="1" l="1"/>
  <c r="J114" i="1"/>
  <c r="Q109" i="1"/>
  <c r="R108" i="1"/>
  <c r="C110" i="1"/>
  <c r="E110" i="1" s="1"/>
  <c r="S227" i="1"/>
  <c r="T226" i="1"/>
  <c r="V228" i="1"/>
  <c r="W228" i="1" s="1"/>
  <c r="U234" i="1"/>
  <c r="A116" i="1" l="1"/>
  <c r="J115" i="1"/>
  <c r="C111" i="1"/>
  <c r="E111" i="1" s="1"/>
  <c r="Q110" i="1"/>
  <c r="R109" i="1"/>
  <c r="S228" i="1"/>
  <c r="T227" i="1"/>
  <c r="U235" i="1"/>
  <c r="V229" i="1"/>
  <c r="W229" i="1" s="1"/>
  <c r="A117" i="1" l="1"/>
  <c r="J116" i="1"/>
  <c r="Q111" i="1"/>
  <c r="R110" i="1"/>
  <c r="C112" i="1"/>
  <c r="E112" i="1" s="1"/>
  <c r="S229" i="1"/>
  <c r="U236" i="1"/>
  <c r="T228" i="1"/>
  <c r="V230" i="1"/>
  <c r="W230" i="1" s="1"/>
  <c r="A118" i="1" l="1"/>
  <c r="J117" i="1"/>
  <c r="C113" i="1"/>
  <c r="E113" i="1" s="1"/>
  <c r="Q112" i="1"/>
  <c r="R111" i="1"/>
  <c r="S230" i="1"/>
  <c r="T229" i="1"/>
  <c r="V231" i="1"/>
  <c r="W231" i="1" s="1"/>
  <c r="U237" i="1"/>
  <c r="A119" i="1" l="1"/>
  <c r="J118" i="1"/>
  <c r="Q113" i="1"/>
  <c r="R112" i="1"/>
  <c r="C114" i="1"/>
  <c r="E114" i="1" s="1"/>
  <c r="S231" i="1"/>
  <c r="T230" i="1"/>
  <c r="U238" i="1"/>
  <c r="V232" i="1"/>
  <c r="W232" i="1" s="1"/>
  <c r="A120" i="1" l="1"/>
  <c r="J119" i="1"/>
  <c r="C115" i="1"/>
  <c r="E115" i="1" s="1"/>
  <c r="Q114" i="1"/>
  <c r="R113" i="1"/>
  <c r="S232" i="1"/>
  <c r="T231" i="1"/>
  <c r="U239" i="1"/>
  <c r="V233" i="1"/>
  <c r="W233" i="1" s="1"/>
  <c r="A121" i="1" l="1"/>
  <c r="J120" i="1"/>
  <c r="Q115" i="1"/>
  <c r="R114" i="1"/>
  <c r="C116" i="1"/>
  <c r="E116" i="1" s="1"/>
  <c r="S233" i="1"/>
  <c r="T232" i="1"/>
  <c r="V234" i="1"/>
  <c r="W234" i="1" s="1"/>
  <c r="U240" i="1"/>
  <c r="A122" i="1" l="1"/>
  <c r="J121" i="1"/>
  <c r="C117" i="1"/>
  <c r="E117" i="1" s="1"/>
  <c r="R115" i="1"/>
  <c r="Q116" i="1"/>
  <c r="S234" i="1"/>
  <c r="T233" i="1"/>
  <c r="U241" i="1"/>
  <c r="V235" i="1"/>
  <c r="W235" i="1" s="1"/>
  <c r="A123" i="1" l="1"/>
  <c r="J122" i="1"/>
  <c r="Q117" i="1"/>
  <c r="R116" i="1"/>
  <c r="C118" i="1"/>
  <c r="E118" i="1" s="1"/>
  <c r="S235" i="1"/>
  <c r="T234" i="1"/>
  <c r="V236" i="1"/>
  <c r="W236" i="1" s="1"/>
  <c r="U242" i="1"/>
  <c r="A124" i="1" l="1"/>
  <c r="J123" i="1"/>
  <c r="C119" i="1"/>
  <c r="E119" i="1" s="1"/>
  <c r="R117" i="1"/>
  <c r="Q118" i="1"/>
  <c r="S236" i="1"/>
  <c r="T235" i="1"/>
  <c r="U243" i="1"/>
  <c r="V237" i="1"/>
  <c r="W237" i="1" s="1"/>
  <c r="A125" i="1" l="1"/>
  <c r="J124" i="1"/>
  <c r="Q119" i="1"/>
  <c r="R118" i="1"/>
  <c r="C120" i="1"/>
  <c r="E120" i="1" s="1"/>
  <c r="S237" i="1"/>
  <c r="T236" i="1"/>
  <c r="U244" i="1"/>
  <c r="V238" i="1"/>
  <c r="W238" i="1" s="1"/>
  <c r="A126" i="1" l="1"/>
  <c r="J125" i="1"/>
  <c r="C121" i="1"/>
  <c r="E121" i="1" s="1"/>
  <c r="Q120" i="1"/>
  <c r="R119" i="1"/>
  <c r="S238" i="1"/>
  <c r="T237" i="1"/>
  <c r="V239" i="1"/>
  <c r="W239" i="1" s="1"/>
  <c r="U245" i="1"/>
  <c r="A127" i="1" l="1"/>
  <c r="J126" i="1"/>
  <c r="R120" i="1"/>
  <c r="Q121" i="1"/>
  <c r="C122" i="1"/>
  <c r="E122" i="1" s="1"/>
  <c r="S239" i="1"/>
  <c r="T238" i="1"/>
  <c r="U246" i="1"/>
  <c r="V240" i="1"/>
  <c r="W240" i="1" s="1"/>
  <c r="A128" i="1" l="1"/>
  <c r="J127" i="1"/>
  <c r="C123" i="1"/>
  <c r="E123" i="1" s="1"/>
  <c r="R121" i="1"/>
  <c r="Q122" i="1"/>
  <c r="S240" i="1"/>
  <c r="T239" i="1"/>
  <c r="U247" i="1"/>
  <c r="V241" i="1"/>
  <c r="W241" i="1" s="1"/>
  <c r="A129" i="1" l="1"/>
  <c r="J128" i="1"/>
  <c r="Q123" i="1"/>
  <c r="R122" i="1"/>
  <c r="C124" i="1"/>
  <c r="E124" i="1" s="1"/>
  <c r="S241" i="1"/>
  <c r="T240" i="1"/>
  <c r="V242" i="1"/>
  <c r="W242" i="1" s="1"/>
  <c r="U248" i="1"/>
  <c r="A130" i="1" l="1"/>
  <c r="J129" i="1"/>
  <c r="C125" i="1"/>
  <c r="E125" i="1" s="1"/>
  <c r="Q124" i="1"/>
  <c r="R123" i="1"/>
  <c r="S242" i="1"/>
  <c r="T241" i="1"/>
  <c r="U249" i="1"/>
  <c r="V243" i="1"/>
  <c r="W243" i="1" s="1"/>
  <c r="A131" i="1" l="1"/>
  <c r="J130" i="1"/>
  <c r="Q125" i="1"/>
  <c r="R124" i="1"/>
  <c r="C126" i="1"/>
  <c r="E126" i="1" s="1"/>
  <c r="S243" i="1"/>
  <c r="T242" i="1"/>
  <c r="U250" i="1"/>
  <c r="V244" i="1"/>
  <c r="W244" i="1" s="1"/>
  <c r="A132" i="1" l="1"/>
  <c r="J131" i="1"/>
  <c r="C127" i="1"/>
  <c r="E127" i="1" s="1"/>
  <c r="Q126" i="1"/>
  <c r="R125" i="1"/>
  <c r="S244" i="1"/>
  <c r="U251" i="1"/>
  <c r="T243" i="1"/>
  <c r="V245" i="1"/>
  <c r="W245" i="1" s="1"/>
  <c r="A133" i="1" l="1"/>
  <c r="J132" i="1"/>
  <c r="Q127" i="1"/>
  <c r="R126" i="1"/>
  <c r="C128" i="1"/>
  <c r="E128" i="1" s="1"/>
  <c r="S245" i="1"/>
  <c r="T244" i="1"/>
  <c r="U252" i="1"/>
  <c r="V246" i="1"/>
  <c r="W246" i="1" s="1"/>
  <c r="A134" i="1" l="1"/>
  <c r="J133" i="1"/>
  <c r="C129" i="1"/>
  <c r="E129" i="1" s="1"/>
  <c r="Q128" i="1"/>
  <c r="R127" i="1"/>
  <c r="S246" i="1"/>
  <c r="T245" i="1"/>
  <c r="V247" i="1"/>
  <c r="W247" i="1" s="1"/>
  <c r="U253" i="1"/>
  <c r="A135" i="1" l="1"/>
  <c r="J134" i="1"/>
  <c r="Q129" i="1"/>
  <c r="R128" i="1"/>
  <c r="C130" i="1"/>
  <c r="E130" i="1" s="1"/>
  <c r="S247" i="1"/>
  <c r="T246" i="1"/>
  <c r="U254" i="1"/>
  <c r="V248" i="1"/>
  <c r="W248" i="1" s="1"/>
  <c r="A136" i="1" l="1"/>
  <c r="J135" i="1"/>
  <c r="C131" i="1"/>
  <c r="E131" i="1" s="1"/>
  <c r="R129" i="1"/>
  <c r="Q130" i="1"/>
  <c r="S248" i="1"/>
  <c r="T247" i="1"/>
  <c r="U255" i="1"/>
  <c r="V249" i="1"/>
  <c r="W249" i="1" s="1"/>
  <c r="A137" i="1" l="1"/>
  <c r="J136" i="1"/>
  <c r="Q131" i="1"/>
  <c r="R130" i="1"/>
  <c r="C132" i="1"/>
  <c r="E132" i="1" s="1"/>
  <c r="S249" i="1"/>
  <c r="T248" i="1"/>
  <c r="V250" i="1"/>
  <c r="W250" i="1" s="1"/>
  <c r="U256" i="1"/>
  <c r="A138" i="1" l="1"/>
  <c r="J137" i="1"/>
  <c r="C133" i="1"/>
  <c r="E133" i="1" s="1"/>
  <c r="Q132" i="1"/>
  <c r="R131" i="1"/>
  <c r="S250" i="1"/>
  <c r="T249" i="1"/>
  <c r="U257" i="1"/>
  <c r="V251" i="1"/>
  <c r="W251" i="1" s="1"/>
  <c r="A139" i="1" l="1"/>
  <c r="J138" i="1"/>
  <c r="Q133" i="1"/>
  <c r="R132" i="1"/>
  <c r="C134" i="1"/>
  <c r="E134" i="1" s="1"/>
  <c r="S251" i="1"/>
  <c r="U258" i="1"/>
  <c r="T250" i="1"/>
  <c r="V252" i="1"/>
  <c r="W252" i="1" s="1"/>
  <c r="A140" i="1" l="1"/>
  <c r="J139" i="1"/>
  <c r="Q134" i="1"/>
  <c r="R133" i="1"/>
  <c r="C135" i="1"/>
  <c r="E135" i="1" s="1"/>
  <c r="S252" i="1"/>
  <c r="U259" i="1"/>
  <c r="T251" i="1"/>
  <c r="V253" i="1"/>
  <c r="W253" i="1" s="1"/>
  <c r="A141" i="1" l="1"/>
  <c r="J140" i="1"/>
  <c r="C136" i="1"/>
  <c r="E136" i="1" s="1"/>
  <c r="Q135" i="1"/>
  <c r="R134" i="1"/>
  <c r="S253" i="1"/>
  <c r="T252" i="1"/>
  <c r="V254" i="1"/>
  <c r="W254" i="1" s="1"/>
  <c r="U260" i="1"/>
  <c r="A142" i="1" l="1"/>
  <c r="J141" i="1"/>
  <c r="Q136" i="1"/>
  <c r="R135" i="1"/>
  <c r="C137" i="1"/>
  <c r="E137" i="1" s="1"/>
  <c r="S254" i="1"/>
  <c r="T253" i="1"/>
  <c r="U261" i="1"/>
  <c r="V255" i="1"/>
  <c r="W255" i="1" s="1"/>
  <c r="A143" i="1" l="1"/>
  <c r="J142" i="1"/>
  <c r="C138" i="1"/>
  <c r="E138" i="1" s="1"/>
  <c r="Q137" i="1"/>
  <c r="R136" i="1"/>
  <c r="S255" i="1"/>
  <c r="U262" i="1"/>
  <c r="T254" i="1"/>
  <c r="V256" i="1"/>
  <c r="W256" i="1" s="1"/>
  <c r="C139" i="1" l="1"/>
  <c r="E139" i="1" s="1"/>
  <c r="A144" i="1"/>
  <c r="J143" i="1"/>
  <c r="Q138" i="1"/>
  <c r="R137" i="1"/>
  <c r="S256" i="1"/>
  <c r="U263" i="1"/>
  <c r="T255" i="1"/>
  <c r="V257" i="1"/>
  <c r="W257" i="1" s="1"/>
  <c r="A145" i="1" l="1"/>
  <c r="J144" i="1"/>
  <c r="C140" i="1"/>
  <c r="E140" i="1" s="1"/>
  <c r="R138" i="1"/>
  <c r="Q139" i="1"/>
  <c r="S257" i="1"/>
  <c r="T256" i="1"/>
  <c r="V258" i="1"/>
  <c r="W258" i="1" s="1"/>
  <c r="U264" i="1"/>
  <c r="C141" i="1" l="1"/>
  <c r="E141" i="1" s="1"/>
  <c r="A146" i="1"/>
  <c r="J145" i="1"/>
  <c r="Q140" i="1"/>
  <c r="R139" i="1"/>
  <c r="S258" i="1"/>
  <c r="T257" i="1"/>
  <c r="U265" i="1"/>
  <c r="V259" i="1"/>
  <c r="W259" i="1" s="1"/>
  <c r="F146" i="1" l="1"/>
  <c r="I154" i="1"/>
  <c r="H154" i="1"/>
  <c r="C142" i="1"/>
  <c r="A147" i="1"/>
  <c r="J146" i="1"/>
  <c r="R140" i="1"/>
  <c r="Q141" i="1"/>
  <c r="S259" i="1"/>
  <c r="U266" i="1"/>
  <c r="T258" i="1"/>
  <c r="V260" i="1"/>
  <c r="W260" i="1" s="1"/>
  <c r="I155" i="1" l="1"/>
  <c r="H155" i="1"/>
  <c r="F147" i="1"/>
  <c r="C143" i="1"/>
  <c r="E143" i="1" s="1"/>
  <c r="E142" i="1"/>
  <c r="A148" i="1"/>
  <c r="J147" i="1"/>
  <c r="G146" i="1"/>
  <c r="Q142" i="1"/>
  <c r="R141" i="1"/>
  <c r="S260" i="1"/>
  <c r="T259" i="1"/>
  <c r="U267" i="1"/>
  <c r="V261" i="1"/>
  <c r="W261" i="1" s="1"/>
  <c r="H156" i="1" l="1"/>
  <c r="I156" i="1"/>
  <c r="F148" i="1"/>
  <c r="G147" i="1"/>
  <c r="A149" i="1"/>
  <c r="J148" i="1"/>
  <c r="C144" i="1"/>
  <c r="Q143" i="1"/>
  <c r="R142" i="1"/>
  <c r="S261" i="1"/>
  <c r="T260" i="1"/>
  <c r="V262" i="1"/>
  <c r="W262" i="1" s="1"/>
  <c r="U268" i="1"/>
  <c r="I157" i="1" l="1"/>
  <c r="H157" i="1"/>
  <c r="C145" i="1"/>
  <c r="E144" i="1"/>
  <c r="F149" i="1"/>
  <c r="A150" i="1"/>
  <c r="G148" i="1"/>
  <c r="J149" i="1"/>
  <c r="Q144" i="1"/>
  <c r="R143" i="1"/>
  <c r="S262" i="1"/>
  <c r="T261" i="1"/>
  <c r="U269" i="1"/>
  <c r="V263" i="1"/>
  <c r="W263" i="1" s="1"/>
  <c r="I158" i="1" l="1"/>
  <c r="C146" i="1"/>
  <c r="E145" i="1"/>
  <c r="F150" i="1"/>
  <c r="G150" i="1" s="1"/>
  <c r="H158" i="1"/>
  <c r="A151" i="1"/>
  <c r="J150" i="1"/>
  <c r="G149" i="1"/>
  <c r="Q145" i="1"/>
  <c r="R144" i="1"/>
  <c r="S263" i="1"/>
  <c r="T262" i="1"/>
  <c r="V264" i="1"/>
  <c r="W264" i="1" s="1"/>
  <c r="U270" i="1"/>
  <c r="E146" i="1" l="1"/>
  <c r="C147" i="1"/>
  <c r="A152" i="1"/>
  <c r="J151" i="1"/>
  <c r="Q146" i="1"/>
  <c r="R145" i="1"/>
  <c r="S264" i="1"/>
  <c r="T263" i="1"/>
  <c r="U271" i="1"/>
  <c r="V265" i="1"/>
  <c r="W265" i="1" s="1"/>
  <c r="C148" i="1" l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E147" i="1"/>
  <c r="A153" i="1"/>
  <c r="J152" i="1"/>
  <c r="Q147" i="1"/>
  <c r="R146" i="1"/>
  <c r="S265" i="1"/>
  <c r="T264" i="1"/>
  <c r="V266" i="1"/>
  <c r="W266" i="1" s="1"/>
  <c r="U272" i="1"/>
  <c r="C160" i="1" l="1"/>
  <c r="C161" i="1" s="1"/>
  <c r="C162" i="1" s="1"/>
  <c r="E148" i="1"/>
  <c r="A154" i="1"/>
  <c r="J153" i="1"/>
  <c r="Q148" i="1"/>
  <c r="R147" i="1"/>
  <c r="S266" i="1"/>
  <c r="T265" i="1"/>
  <c r="U273" i="1"/>
  <c r="V267" i="1"/>
  <c r="W267" i="1" s="1"/>
  <c r="E149" i="1" l="1"/>
  <c r="A155" i="1"/>
  <c r="J154" i="1"/>
  <c r="Q149" i="1"/>
  <c r="R148" i="1"/>
  <c r="S267" i="1"/>
  <c r="T266" i="1"/>
  <c r="V268" i="1"/>
  <c r="W268" i="1" s="1"/>
  <c r="U274" i="1"/>
  <c r="E150" i="1" l="1"/>
  <c r="A156" i="1"/>
  <c r="J155" i="1"/>
  <c r="Q150" i="1"/>
  <c r="R149" i="1"/>
  <c r="S268" i="1"/>
  <c r="T267" i="1"/>
  <c r="U275" i="1"/>
  <c r="V269" i="1"/>
  <c r="W269" i="1" s="1"/>
  <c r="A157" i="1" l="1"/>
  <c r="J156" i="1"/>
  <c r="Q151" i="1"/>
  <c r="R150" i="1"/>
  <c r="S269" i="1"/>
  <c r="T268" i="1"/>
  <c r="V270" i="1"/>
  <c r="W270" i="1" s="1"/>
  <c r="U276" i="1"/>
  <c r="A158" i="1" l="1"/>
  <c r="J157" i="1"/>
  <c r="Q152" i="1"/>
  <c r="R151" i="1"/>
  <c r="S270" i="1"/>
  <c r="T269" i="1"/>
  <c r="U277" i="1"/>
  <c r="V271" i="1"/>
  <c r="W271" i="1" s="1"/>
  <c r="A159" i="1" l="1"/>
  <c r="J158" i="1"/>
  <c r="Q153" i="1"/>
  <c r="R152" i="1"/>
  <c r="S271" i="1"/>
  <c r="T270" i="1"/>
  <c r="V272" i="1"/>
  <c r="W272" i="1" s="1"/>
  <c r="U278" i="1"/>
  <c r="A160" i="1" l="1"/>
  <c r="D160" i="1" s="1"/>
  <c r="Q154" i="1"/>
  <c r="R153" i="1"/>
  <c r="S272" i="1"/>
  <c r="T271" i="1"/>
  <c r="U279" i="1"/>
  <c r="V273" i="1"/>
  <c r="W273" i="1" s="1"/>
  <c r="A161" i="1" l="1"/>
  <c r="D161" i="1" s="1"/>
  <c r="Q155" i="1"/>
  <c r="R154" i="1"/>
  <c r="S273" i="1"/>
  <c r="T272" i="1"/>
  <c r="V274" i="1"/>
  <c r="W274" i="1" s="1"/>
  <c r="U280" i="1"/>
  <c r="A162" i="1" l="1"/>
  <c r="D162" i="1" s="1"/>
  <c r="Q156" i="1"/>
  <c r="R155" i="1"/>
  <c r="S274" i="1"/>
  <c r="T273" i="1"/>
  <c r="U281" i="1"/>
  <c r="V275" i="1"/>
  <c r="W275" i="1" s="1"/>
  <c r="A163" i="1" l="1"/>
  <c r="D163" i="1" s="1"/>
  <c r="Q157" i="1"/>
  <c r="R156" i="1"/>
  <c r="S275" i="1"/>
  <c r="T274" i="1"/>
  <c r="V276" i="1"/>
  <c r="W276" i="1" s="1"/>
  <c r="U282" i="1"/>
  <c r="A164" i="1" l="1"/>
  <c r="D164" i="1" s="1"/>
  <c r="Q158" i="1"/>
  <c r="R157" i="1"/>
  <c r="S276" i="1"/>
  <c r="T275" i="1"/>
  <c r="U283" i="1"/>
  <c r="V277" i="1"/>
  <c r="W277" i="1" s="1"/>
  <c r="A165" i="1" l="1"/>
  <c r="D165" i="1" s="1"/>
  <c r="Q159" i="1"/>
  <c r="R158" i="1"/>
  <c r="S277" i="1"/>
  <c r="T276" i="1"/>
  <c r="V278" i="1"/>
  <c r="W278" i="1" s="1"/>
  <c r="U284" i="1"/>
  <c r="U285" i="1" s="1"/>
  <c r="A166" i="1" l="1"/>
  <c r="D166" i="1" s="1"/>
  <c r="Q160" i="1"/>
  <c r="R159" i="1"/>
  <c r="S278" i="1"/>
  <c r="T277" i="1"/>
  <c r="V279" i="1"/>
  <c r="W279" i="1" s="1"/>
  <c r="A167" i="1" l="1"/>
  <c r="D167" i="1" s="1"/>
  <c r="Q161" i="1"/>
  <c r="R160" i="1"/>
  <c r="S279" i="1"/>
  <c r="T278" i="1"/>
  <c r="V280" i="1"/>
  <c r="W280" i="1" s="1"/>
  <c r="U286" i="1"/>
  <c r="U287" i="1" s="1"/>
  <c r="A168" i="1" l="1"/>
  <c r="D168" i="1" s="1"/>
  <c r="Q162" i="1"/>
  <c r="R161" i="1"/>
  <c r="S280" i="1"/>
  <c r="T279" i="1"/>
  <c r="V281" i="1"/>
  <c r="W281" i="1" s="1"/>
  <c r="A169" i="1" l="1"/>
  <c r="D169" i="1" s="1"/>
  <c r="Q163" i="1"/>
  <c r="R162" i="1"/>
  <c r="S281" i="1"/>
  <c r="T280" i="1"/>
  <c r="V282" i="1"/>
  <c r="W282" i="1" s="1"/>
  <c r="U288" i="1"/>
  <c r="A170" i="1" l="1"/>
  <c r="D170" i="1" s="1"/>
  <c r="Q164" i="1"/>
  <c r="R163" i="1"/>
  <c r="S282" i="1"/>
  <c r="T281" i="1"/>
  <c r="U289" i="1"/>
  <c r="V283" i="1"/>
  <c r="W283" i="1" s="1"/>
  <c r="A171" i="1" l="1"/>
  <c r="D171" i="1" s="1"/>
  <c r="Q165" i="1"/>
  <c r="R164" i="1"/>
  <c r="S283" i="1"/>
  <c r="T282" i="1"/>
  <c r="V284" i="1"/>
  <c r="W284" i="1" s="1"/>
  <c r="U290" i="1"/>
  <c r="A172" i="1" l="1"/>
  <c r="D172" i="1" s="1"/>
  <c r="Q166" i="1"/>
  <c r="R165" i="1"/>
  <c r="S284" i="1"/>
  <c r="T283" i="1"/>
  <c r="U291" i="1"/>
  <c r="V285" i="1"/>
  <c r="W285" i="1" s="1"/>
  <c r="A173" i="1" l="1"/>
  <c r="D173" i="1" s="1"/>
  <c r="Q167" i="1"/>
  <c r="R166" i="1"/>
  <c r="S285" i="1"/>
  <c r="T284" i="1"/>
  <c r="V286" i="1"/>
  <c r="W286" i="1" s="1"/>
  <c r="U292" i="1"/>
  <c r="A174" i="1" l="1"/>
  <c r="D174" i="1" s="1"/>
  <c r="Q168" i="1"/>
  <c r="R167" i="1"/>
  <c r="S286" i="1"/>
  <c r="T285" i="1"/>
  <c r="U293" i="1"/>
  <c r="V287" i="1"/>
  <c r="W287" i="1" s="1"/>
  <c r="A175" i="1" l="1"/>
  <c r="D175" i="1" s="1"/>
  <c r="Q169" i="1"/>
  <c r="R168" i="1"/>
  <c r="S287" i="1"/>
  <c r="U294" i="1"/>
  <c r="T286" i="1"/>
  <c r="V288" i="1"/>
  <c r="W288" i="1" s="1"/>
  <c r="A176" i="1" l="1"/>
  <c r="D176" i="1" s="1"/>
  <c r="Q170" i="1"/>
  <c r="R169" i="1"/>
  <c r="S288" i="1"/>
  <c r="U295" i="1"/>
  <c r="T287" i="1"/>
  <c r="V289" i="1"/>
  <c r="W289" i="1" s="1"/>
  <c r="A177" i="1" l="1"/>
  <c r="D177" i="1" s="1"/>
  <c r="Q171" i="1"/>
  <c r="R170" i="1"/>
  <c r="S289" i="1"/>
  <c r="U296" i="1"/>
  <c r="T288" i="1"/>
  <c r="V290" i="1"/>
  <c r="W290" i="1" s="1"/>
  <c r="A178" i="1" l="1"/>
  <c r="D178" i="1" s="1"/>
  <c r="Q172" i="1"/>
  <c r="R171" i="1"/>
  <c r="S290" i="1"/>
  <c r="U297" i="1"/>
  <c r="T289" i="1"/>
  <c r="V291" i="1"/>
  <c r="W291" i="1" s="1"/>
  <c r="A179" i="1" l="1"/>
  <c r="D179" i="1" s="1"/>
  <c r="Q173" i="1"/>
  <c r="R172" i="1"/>
  <c r="S291" i="1"/>
  <c r="T290" i="1"/>
  <c r="V292" i="1"/>
  <c r="W292" i="1" s="1"/>
  <c r="U298" i="1"/>
  <c r="A180" i="1" l="1"/>
  <c r="D180" i="1" s="1"/>
  <c r="Q174" i="1"/>
  <c r="R173" i="1"/>
  <c r="S292" i="1"/>
  <c r="T291" i="1"/>
  <c r="U299" i="1"/>
  <c r="V293" i="1"/>
  <c r="W293" i="1" s="1"/>
  <c r="A181" i="1" l="1"/>
  <c r="D181" i="1" s="1"/>
  <c r="Q175" i="1"/>
  <c r="R174" i="1"/>
  <c r="S293" i="1"/>
  <c r="T292" i="1"/>
  <c r="V294" i="1"/>
  <c r="W294" i="1" s="1"/>
  <c r="U300" i="1"/>
  <c r="A182" i="1" l="1"/>
  <c r="D182" i="1" s="1"/>
  <c r="Q176" i="1"/>
  <c r="R175" i="1"/>
  <c r="S294" i="1"/>
  <c r="T293" i="1"/>
  <c r="U301" i="1"/>
  <c r="V295" i="1"/>
  <c r="W295" i="1" s="1"/>
  <c r="A183" i="1" l="1"/>
  <c r="D183" i="1" s="1"/>
  <c r="Q177" i="1"/>
  <c r="R176" i="1"/>
  <c r="S295" i="1"/>
  <c r="U302" i="1"/>
  <c r="T294" i="1"/>
  <c r="V296" i="1"/>
  <c r="W296" i="1" s="1"/>
  <c r="A184" i="1" l="1"/>
  <c r="D184" i="1" s="1"/>
  <c r="Q178" i="1"/>
  <c r="R177" i="1"/>
  <c r="S296" i="1"/>
  <c r="T295" i="1"/>
  <c r="V297" i="1"/>
  <c r="W297" i="1" s="1"/>
  <c r="U303" i="1"/>
  <c r="A185" i="1" l="1"/>
  <c r="D185" i="1" s="1"/>
  <c r="Q179" i="1"/>
  <c r="R178" i="1"/>
  <c r="S297" i="1"/>
  <c r="T296" i="1"/>
  <c r="U304" i="1"/>
  <c r="V298" i="1"/>
  <c r="W298" i="1" s="1"/>
  <c r="A186" i="1" l="1"/>
  <c r="D186" i="1" s="1"/>
  <c r="Q180" i="1"/>
  <c r="R179" i="1"/>
  <c r="S298" i="1"/>
  <c r="T297" i="1"/>
  <c r="V299" i="1"/>
  <c r="W299" i="1" s="1"/>
  <c r="U305" i="1"/>
  <c r="U306" i="1" s="1"/>
  <c r="A187" i="1" l="1"/>
  <c r="D187" i="1" s="1"/>
  <c r="Q181" i="1"/>
  <c r="R180" i="1"/>
  <c r="S299" i="1"/>
  <c r="T298" i="1"/>
  <c r="V300" i="1"/>
  <c r="W300" i="1" s="1"/>
  <c r="A188" i="1" l="1"/>
  <c r="D188" i="1" s="1"/>
  <c r="Q182" i="1"/>
  <c r="R181" i="1"/>
  <c r="S300" i="1"/>
  <c r="T299" i="1"/>
  <c r="V301" i="1"/>
  <c r="W301" i="1" s="1"/>
  <c r="U307" i="1"/>
  <c r="A189" i="1" l="1"/>
  <c r="D189" i="1" s="1"/>
  <c r="Q183" i="1"/>
  <c r="R182" i="1"/>
  <c r="S301" i="1"/>
  <c r="T300" i="1"/>
  <c r="U308" i="1"/>
  <c r="V302" i="1"/>
  <c r="W302" i="1" s="1"/>
  <c r="A190" i="1" l="1"/>
  <c r="D190" i="1" s="1"/>
  <c r="Q184" i="1"/>
  <c r="R183" i="1"/>
  <c r="S302" i="1"/>
  <c r="T301" i="1"/>
  <c r="U309" i="1"/>
  <c r="V303" i="1"/>
  <c r="W303" i="1" s="1"/>
  <c r="A191" i="1" l="1"/>
  <c r="D191" i="1" s="1"/>
  <c r="Q185" i="1"/>
  <c r="R184" i="1"/>
  <c r="S303" i="1"/>
  <c r="U310" i="1"/>
  <c r="T302" i="1"/>
  <c r="V304" i="1"/>
  <c r="W304" i="1" s="1"/>
  <c r="A192" i="1" l="1"/>
  <c r="D192" i="1" s="1"/>
  <c r="Q186" i="1"/>
  <c r="R185" i="1"/>
  <c r="S304" i="1"/>
  <c r="U311" i="1"/>
  <c r="T303" i="1"/>
  <c r="V305" i="1"/>
  <c r="W305" i="1" s="1"/>
  <c r="A193" i="1" l="1"/>
  <c r="D193" i="1" s="1"/>
  <c r="Q187" i="1"/>
  <c r="R186" i="1"/>
  <c r="S305" i="1"/>
  <c r="T304" i="1"/>
  <c r="V306" i="1"/>
  <c r="W306" i="1" s="1"/>
  <c r="U312" i="1"/>
  <c r="A194" i="1" l="1"/>
  <c r="D194" i="1" s="1"/>
  <c r="Q188" i="1"/>
  <c r="R187" i="1"/>
  <c r="S306" i="1"/>
  <c r="T305" i="1"/>
  <c r="U313" i="1"/>
  <c r="V307" i="1"/>
  <c r="W307" i="1" s="1"/>
  <c r="A195" i="1" l="1"/>
  <c r="D195" i="1" s="1"/>
  <c r="Q189" i="1"/>
  <c r="R188" i="1"/>
  <c r="S307" i="1"/>
  <c r="T306" i="1"/>
  <c r="U314" i="1"/>
  <c r="V308" i="1"/>
  <c r="W308" i="1" s="1"/>
  <c r="A196" i="1" l="1"/>
  <c r="D196" i="1" s="1"/>
  <c r="Q190" i="1"/>
  <c r="R189" i="1"/>
  <c r="S308" i="1"/>
  <c r="T307" i="1"/>
  <c r="V309" i="1"/>
  <c r="W309" i="1" s="1"/>
  <c r="U315" i="1"/>
  <c r="A197" i="1" l="1"/>
  <c r="D197" i="1" s="1"/>
  <c r="Q191" i="1"/>
  <c r="R190" i="1"/>
  <c r="S309" i="1"/>
  <c r="T308" i="1"/>
  <c r="U316" i="1"/>
  <c r="V310" i="1"/>
  <c r="W310" i="1" s="1"/>
  <c r="A198" i="1" l="1"/>
  <c r="D198" i="1" s="1"/>
  <c r="Q192" i="1"/>
  <c r="R191" i="1"/>
  <c r="S310" i="1"/>
  <c r="U317" i="1"/>
  <c r="T309" i="1"/>
  <c r="V311" i="1"/>
  <c r="W311" i="1" s="1"/>
  <c r="A199" i="1" l="1"/>
  <c r="D199" i="1" s="1"/>
  <c r="Q193" i="1"/>
  <c r="R192" i="1"/>
  <c r="S311" i="1"/>
  <c r="U318" i="1"/>
  <c r="T310" i="1"/>
  <c r="V312" i="1"/>
  <c r="W312" i="1" s="1"/>
  <c r="A200" i="1" l="1"/>
  <c r="D200" i="1" s="1"/>
  <c r="Q194" i="1"/>
  <c r="R193" i="1"/>
  <c r="S312" i="1"/>
  <c r="U319" i="1"/>
  <c r="T311" i="1"/>
  <c r="V313" i="1"/>
  <c r="W313" i="1" s="1"/>
  <c r="A201" i="1" l="1"/>
  <c r="D201" i="1" s="1"/>
  <c r="Q195" i="1"/>
  <c r="R194" i="1"/>
  <c r="S313" i="1"/>
  <c r="T312" i="1"/>
  <c r="V314" i="1"/>
  <c r="W314" i="1" s="1"/>
  <c r="U320" i="1"/>
  <c r="A202" i="1" l="1"/>
  <c r="D202" i="1" s="1"/>
  <c r="Q196" i="1"/>
  <c r="R195" i="1"/>
  <c r="S314" i="1"/>
  <c r="T313" i="1"/>
  <c r="V315" i="1"/>
  <c r="W315" i="1" s="1"/>
  <c r="U321" i="1"/>
  <c r="A203" i="1" l="1"/>
  <c r="D203" i="1" s="1"/>
  <c r="Q197" i="1"/>
  <c r="R196" i="1"/>
  <c r="S315" i="1"/>
  <c r="T314" i="1"/>
  <c r="U322" i="1"/>
  <c r="V316" i="1"/>
  <c r="W316" i="1" s="1"/>
  <c r="A204" i="1" l="1"/>
  <c r="D204" i="1" s="1"/>
  <c r="Q198" i="1"/>
  <c r="R197" i="1"/>
  <c r="S316" i="1"/>
  <c r="T315" i="1"/>
  <c r="U323" i="1"/>
  <c r="V317" i="1"/>
  <c r="W317" i="1" s="1"/>
  <c r="A205" i="1" l="1"/>
  <c r="D205" i="1" s="1"/>
  <c r="Q199" i="1"/>
  <c r="R198" i="1"/>
  <c r="S317" i="1"/>
  <c r="T316" i="1"/>
  <c r="U324" i="1"/>
  <c r="V318" i="1"/>
  <c r="W318" i="1" s="1"/>
  <c r="A206" i="1" l="1"/>
  <c r="D206" i="1" s="1"/>
  <c r="Q200" i="1"/>
  <c r="R199" i="1"/>
  <c r="S318" i="1"/>
  <c r="T317" i="1"/>
  <c r="U325" i="1"/>
  <c r="V319" i="1"/>
  <c r="W319" i="1" s="1"/>
  <c r="A207" i="1" l="1"/>
  <c r="D207" i="1" s="1"/>
  <c r="R200" i="1"/>
  <c r="Q201" i="1"/>
  <c r="S319" i="1"/>
  <c r="T318" i="1"/>
  <c r="V320" i="1"/>
  <c r="W320" i="1" s="1"/>
  <c r="U326" i="1"/>
  <c r="A208" i="1" l="1"/>
  <c r="D208" i="1" s="1"/>
  <c r="Q202" i="1"/>
  <c r="R201" i="1"/>
  <c r="S320" i="1"/>
  <c r="T319" i="1"/>
  <c r="U327" i="1"/>
  <c r="V321" i="1"/>
  <c r="W321" i="1" s="1"/>
  <c r="A209" i="1" l="1"/>
  <c r="D209" i="1" s="1"/>
  <c r="Q203" i="1"/>
  <c r="R202" i="1"/>
  <c r="S321" i="1"/>
  <c r="T320" i="1"/>
  <c r="U328" i="1"/>
  <c r="V322" i="1"/>
  <c r="W322" i="1" s="1"/>
  <c r="A210" i="1" l="1"/>
  <c r="D210" i="1" s="1"/>
  <c r="Q204" i="1"/>
  <c r="R203" i="1"/>
  <c r="S322" i="1"/>
  <c r="T321" i="1"/>
  <c r="U329" i="1"/>
  <c r="U330" i="1" s="1"/>
  <c r="V323" i="1"/>
  <c r="W323" i="1" s="1"/>
  <c r="A211" i="1" l="1"/>
  <c r="D211" i="1" s="1"/>
  <c r="Q205" i="1"/>
  <c r="R204" i="1"/>
  <c r="S323" i="1"/>
  <c r="T322" i="1"/>
  <c r="V324" i="1"/>
  <c r="W324" i="1" s="1"/>
  <c r="A212" i="1" l="1"/>
  <c r="D212" i="1" s="1"/>
  <c r="Q206" i="1"/>
  <c r="R205" i="1"/>
  <c r="S324" i="1"/>
  <c r="U331" i="1"/>
  <c r="T323" i="1"/>
  <c r="V325" i="1"/>
  <c r="W325" i="1" s="1"/>
  <c r="A213" i="1" l="1"/>
  <c r="D213" i="1" s="1"/>
  <c r="Q207" i="1"/>
  <c r="R206" i="1"/>
  <c r="S325" i="1"/>
  <c r="T324" i="1"/>
  <c r="V326" i="1"/>
  <c r="W326" i="1" s="1"/>
  <c r="U332" i="1"/>
  <c r="U333" i="1" s="1"/>
  <c r="A214" i="1" l="1"/>
  <c r="D214" i="1" s="1"/>
  <c r="Q208" i="1"/>
  <c r="R207" i="1"/>
  <c r="S326" i="1"/>
  <c r="T325" i="1"/>
  <c r="V327" i="1"/>
  <c r="W327" i="1" s="1"/>
  <c r="A215" i="1" l="1"/>
  <c r="D215" i="1" s="1"/>
  <c r="Q209" i="1"/>
  <c r="R208" i="1"/>
  <c r="S327" i="1"/>
  <c r="U334" i="1"/>
  <c r="T326" i="1"/>
  <c r="V328" i="1"/>
  <c r="W328" i="1" s="1"/>
  <c r="A216" i="1" l="1"/>
  <c r="D216" i="1" s="1"/>
  <c r="R209" i="1"/>
  <c r="Q210" i="1"/>
  <c r="S328" i="1"/>
  <c r="T327" i="1"/>
  <c r="V329" i="1"/>
  <c r="W329" i="1" s="1"/>
  <c r="U335" i="1"/>
  <c r="A217" i="1" l="1"/>
  <c r="D217" i="1" s="1"/>
  <c r="Q211" i="1"/>
  <c r="R210" i="1"/>
  <c r="S329" i="1"/>
  <c r="T328" i="1"/>
  <c r="U336" i="1"/>
  <c r="V330" i="1"/>
  <c r="W330" i="1" s="1"/>
  <c r="A218" i="1" l="1"/>
  <c r="D218" i="1" s="1"/>
  <c r="Q212" i="1"/>
  <c r="R211" i="1"/>
  <c r="S330" i="1"/>
  <c r="T329" i="1"/>
  <c r="V331" i="1"/>
  <c r="W331" i="1" s="1"/>
  <c r="U337" i="1"/>
  <c r="A219" i="1" l="1"/>
  <c r="D219" i="1" s="1"/>
  <c r="Q213" i="1"/>
  <c r="R212" i="1"/>
  <c r="S331" i="1"/>
  <c r="T330" i="1"/>
  <c r="U338" i="1"/>
  <c r="V332" i="1"/>
  <c r="W332" i="1" s="1"/>
  <c r="A220" i="1" l="1"/>
  <c r="D220" i="1" s="1"/>
  <c r="Q214" i="1"/>
  <c r="R213" i="1"/>
  <c r="S332" i="1"/>
  <c r="U339" i="1"/>
  <c r="T331" i="1"/>
  <c r="V333" i="1"/>
  <c r="W333" i="1" s="1"/>
  <c r="A221" i="1" l="1"/>
  <c r="D221" i="1" s="1"/>
  <c r="Q215" i="1"/>
  <c r="R214" i="1"/>
  <c r="S333" i="1"/>
  <c r="T332" i="1"/>
  <c r="V334" i="1"/>
  <c r="W334" i="1" s="1"/>
  <c r="U340" i="1"/>
  <c r="A222" i="1" l="1"/>
  <c r="D222" i="1" s="1"/>
  <c r="Q216" i="1"/>
  <c r="R215" i="1"/>
  <c r="S334" i="1"/>
  <c r="T333" i="1"/>
  <c r="U341" i="1"/>
  <c r="V335" i="1"/>
  <c r="W335" i="1" s="1"/>
  <c r="A223" i="1" l="1"/>
  <c r="D223" i="1" s="1"/>
  <c r="Q217" i="1"/>
  <c r="R216" i="1"/>
  <c r="S335" i="1"/>
  <c r="T334" i="1"/>
  <c r="U342" i="1"/>
  <c r="V336" i="1"/>
  <c r="W336" i="1" s="1"/>
  <c r="A224" i="1" l="1"/>
  <c r="D224" i="1" s="1"/>
  <c r="Q218" i="1"/>
  <c r="R217" i="1"/>
  <c r="S336" i="1"/>
  <c r="T335" i="1"/>
  <c r="U343" i="1"/>
  <c r="V337" i="1"/>
  <c r="W337" i="1" s="1"/>
  <c r="A225" i="1" l="1"/>
  <c r="D225" i="1" s="1"/>
  <c r="Q219" i="1"/>
  <c r="R218" i="1"/>
  <c r="S337" i="1"/>
  <c r="T336" i="1"/>
  <c r="U344" i="1"/>
  <c r="V338" i="1"/>
  <c r="W338" i="1" s="1"/>
  <c r="A226" i="1" l="1"/>
  <c r="D226" i="1" s="1"/>
  <c r="Q220" i="1"/>
  <c r="R219" i="1"/>
  <c r="S338" i="1"/>
  <c r="T337" i="1"/>
  <c r="V339" i="1"/>
  <c r="W339" i="1" s="1"/>
  <c r="U345" i="1"/>
  <c r="A227" i="1" l="1"/>
  <c r="D227" i="1" s="1"/>
  <c r="Q221" i="1"/>
  <c r="R220" i="1"/>
  <c r="S339" i="1"/>
  <c r="T338" i="1"/>
  <c r="U346" i="1"/>
  <c r="V340" i="1"/>
  <c r="W340" i="1" s="1"/>
  <c r="A228" i="1" l="1"/>
  <c r="D228" i="1" s="1"/>
  <c r="Q222" i="1"/>
  <c r="R221" i="1"/>
  <c r="S340" i="1"/>
  <c r="T339" i="1"/>
  <c r="U347" i="1"/>
  <c r="V341" i="1"/>
  <c r="W341" i="1" s="1"/>
  <c r="A229" i="1" l="1"/>
  <c r="D229" i="1" s="1"/>
  <c r="Q223" i="1"/>
  <c r="R222" i="1"/>
  <c r="S341" i="1"/>
  <c r="T340" i="1"/>
  <c r="U348" i="1"/>
  <c r="V342" i="1"/>
  <c r="W342" i="1" s="1"/>
  <c r="A230" i="1" l="1"/>
  <c r="D230" i="1" s="1"/>
  <c r="Q224" i="1"/>
  <c r="R223" i="1"/>
  <c r="S342" i="1"/>
  <c r="T341" i="1"/>
  <c r="V343" i="1"/>
  <c r="W343" i="1" s="1"/>
  <c r="U349" i="1"/>
  <c r="A231" i="1" l="1"/>
  <c r="D231" i="1" s="1"/>
  <c r="Q225" i="1"/>
  <c r="R224" i="1"/>
  <c r="S343" i="1"/>
  <c r="T342" i="1"/>
  <c r="U350" i="1"/>
  <c r="V344" i="1"/>
  <c r="W344" i="1" s="1"/>
  <c r="A232" i="1" l="1"/>
  <c r="D232" i="1" s="1"/>
  <c r="Q226" i="1"/>
  <c r="R225" i="1"/>
  <c r="S344" i="1"/>
  <c r="T343" i="1"/>
  <c r="V345" i="1"/>
  <c r="W345" i="1" s="1"/>
  <c r="U351" i="1"/>
  <c r="A233" i="1" l="1"/>
  <c r="D233" i="1" s="1"/>
  <c r="Q227" i="1"/>
  <c r="R226" i="1"/>
  <c r="S345" i="1"/>
  <c r="T344" i="1"/>
  <c r="U352" i="1"/>
  <c r="V346" i="1"/>
  <c r="W346" i="1" s="1"/>
  <c r="A234" i="1" l="1"/>
  <c r="D234" i="1" s="1"/>
  <c r="Q228" i="1"/>
  <c r="R227" i="1"/>
  <c r="S346" i="1"/>
  <c r="T345" i="1"/>
  <c r="V347" i="1"/>
  <c r="W347" i="1" s="1"/>
  <c r="U353" i="1"/>
  <c r="A235" i="1" l="1"/>
  <c r="D235" i="1" s="1"/>
  <c r="Q229" i="1"/>
  <c r="R228" i="1"/>
  <c r="S347" i="1"/>
  <c r="T346" i="1"/>
  <c r="U354" i="1"/>
  <c r="V348" i="1"/>
  <c r="W348" i="1" s="1"/>
  <c r="A236" i="1" l="1"/>
  <c r="D236" i="1" s="1"/>
  <c r="Q230" i="1"/>
  <c r="R229" i="1"/>
  <c r="S348" i="1"/>
  <c r="T347" i="1"/>
  <c r="V349" i="1"/>
  <c r="W349" i="1" s="1"/>
  <c r="U355" i="1"/>
  <c r="A237" i="1" l="1"/>
  <c r="D237" i="1" s="1"/>
  <c r="Q231" i="1"/>
  <c r="R230" i="1"/>
  <c r="S349" i="1"/>
  <c r="T348" i="1"/>
  <c r="U356" i="1"/>
  <c r="V350" i="1"/>
  <c r="W350" i="1" s="1"/>
  <c r="A238" i="1" l="1"/>
  <c r="D238" i="1" s="1"/>
  <c r="R231" i="1"/>
  <c r="Q232" i="1"/>
  <c r="S350" i="1"/>
  <c r="U357" i="1"/>
  <c r="T349" i="1"/>
  <c r="V351" i="1"/>
  <c r="W351" i="1" s="1"/>
  <c r="A239" i="1" l="1"/>
  <c r="D239" i="1" s="1"/>
  <c r="Q233" i="1"/>
  <c r="R232" i="1"/>
  <c r="S351" i="1"/>
  <c r="T350" i="1"/>
  <c r="V352" i="1"/>
  <c r="W352" i="1" s="1"/>
  <c r="U358" i="1"/>
  <c r="A240" i="1" l="1"/>
  <c r="D240" i="1" s="1"/>
  <c r="Q234" i="1"/>
  <c r="R233" i="1"/>
  <c r="S352" i="1"/>
  <c r="T351" i="1"/>
  <c r="U359" i="1"/>
  <c r="V353" i="1"/>
  <c r="W353" i="1" s="1"/>
  <c r="A241" i="1" l="1"/>
  <c r="D241" i="1" s="1"/>
  <c r="Q235" i="1"/>
  <c r="R234" i="1"/>
  <c r="S353" i="1"/>
  <c r="T352" i="1"/>
  <c r="V354" i="1"/>
  <c r="W354" i="1" s="1"/>
  <c r="U360" i="1"/>
  <c r="A242" i="1" l="1"/>
  <c r="D242" i="1" s="1"/>
  <c r="Q236" i="1"/>
  <c r="R235" i="1"/>
  <c r="S354" i="1"/>
  <c r="T353" i="1"/>
  <c r="U361" i="1"/>
  <c r="V355" i="1"/>
  <c r="W355" i="1" s="1"/>
  <c r="A243" i="1" l="1"/>
  <c r="D243" i="1" s="1"/>
  <c r="Q237" i="1"/>
  <c r="R236" i="1"/>
  <c r="S355" i="1"/>
  <c r="T354" i="1"/>
  <c r="V356" i="1"/>
  <c r="W356" i="1" s="1"/>
  <c r="U362" i="1"/>
  <c r="A244" i="1" l="1"/>
  <c r="D244" i="1" s="1"/>
  <c r="Q238" i="1"/>
  <c r="R237" i="1"/>
  <c r="S356" i="1"/>
  <c r="T355" i="1"/>
  <c r="U363" i="1"/>
  <c r="V357" i="1"/>
  <c r="W357" i="1" s="1"/>
  <c r="A245" i="1" l="1"/>
  <c r="D245" i="1" s="1"/>
  <c r="Q239" i="1"/>
  <c r="R238" i="1"/>
  <c r="S357" i="1"/>
  <c r="T356" i="1"/>
  <c r="V358" i="1"/>
  <c r="W358" i="1" s="1"/>
  <c r="U364" i="1"/>
  <c r="A246" i="1" l="1"/>
  <c r="D246" i="1" s="1"/>
  <c r="Q240" i="1"/>
  <c r="R239" i="1"/>
  <c r="S358" i="1"/>
  <c r="T357" i="1"/>
  <c r="U365" i="1"/>
  <c r="V359" i="1"/>
  <c r="W359" i="1" s="1"/>
  <c r="A247" i="1" l="1"/>
  <c r="D247" i="1" s="1"/>
  <c r="Q241" i="1"/>
  <c r="R240" i="1"/>
  <c r="S359" i="1"/>
  <c r="T358" i="1"/>
  <c r="V360" i="1"/>
  <c r="W360" i="1" s="1"/>
  <c r="U366" i="1"/>
  <c r="A248" i="1" l="1"/>
  <c r="D248" i="1" s="1"/>
  <c r="Q242" i="1"/>
  <c r="R241" i="1"/>
  <c r="S360" i="1"/>
  <c r="T359" i="1"/>
  <c r="U367" i="1"/>
  <c r="V361" i="1"/>
  <c r="W361" i="1" s="1"/>
  <c r="A249" i="1" l="1"/>
  <c r="D249" i="1" s="1"/>
  <c r="Q243" i="1"/>
  <c r="R242" i="1"/>
  <c r="S361" i="1"/>
  <c r="U368" i="1"/>
  <c r="T360" i="1"/>
  <c r="V362" i="1"/>
  <c r="W362" i="1" s="1"/>
  <c r="A250" i="1" l="1"/>
  <c r="D250" i="1" s="1"/>
  <c r="Q244" i="1"/>
  <c r="R243" i="1"/>
  <c r="S362" i="1"/>
  <c r="T361" i="1"/>
  <c r="V363" i="1"/>
  <c r="W363" i="1" s="1"/>
  <c r="U369" i="1"/>
  <c r="A251" i="1" l="1"/>
  <c r="D251" i="1" s="1"/>
  <c r="Q245" i="1"/>
  <c r="R244" i="1"/>
  <c r="S363" i="1"/>
  <c r="T362" i="1"/>
  <c r="U370" i="1"/>
  <c r="V364" i="1"/>
  <c r="W364" i="1" s="1"/>
  <c r="A252" i="1" l="1"/>
  <c r="D252" i="1" s="1"/>
  <c r="Q246" i="1"/>
  <c r="R245" i="1"/>
  <c r="S364" i="1"/>
  <c r="U371" i="1"/>
  <c r="T363" i="1"/>
  <c r="V365" i="1"/>
  <c r="W365" i="1" s="1"/>
  <c r="A253" i="1" l="1"/>
  <c r="D253" i="1" s="1"/>
  <c r="Q247" i="1"/>
  <c r="R246" i="1"/>
  <c r="S365" i="1"/>
  <c r="T364" i="1"/>
  <c r="V366" i="1"/>
  <c r="W366" i="1" s="1"/>
  <c r="U372" i="1"/>
  <c r="A254" i="1" l="1"/>
  <c r="D254" i="1" s="1"/>
  <c r="Q248" i="1"/>
  <c r="R247" i="1"/>
  <c r="S366" i="1"/>
  <c r="T365" i="1"/>
  <c r="U373" i="1"/>
  <c r="V367" i="1"/>
  <c r="W367" i="1" s="1"/>
  <c r="A255" i="1" l="1"/>
  <c r="D255" i="1" s="1"/>
  <c r="Q249" i="1"/>
  <c r="R248" i="1"/>
  <c r="S367" i="1"/>
  <c r="T366" i="1"/>
  <c r="V368" i="1"/>
  <c r="W368" i="1" s="1"/>
  <c r="U374" i="1"/>
  <c r="A256" i="1" l="1"/>
  <c r="D256" i="1" s="1"/>
  <c r="Q250" i="1"/>
  <c r="R249" i="1"/>
  <c r="S368" i="1"/>
  <c r="T367" i="1"/>
  <c r="V369" i="1"/>
  <c r="W369" i="1" s="1"/>
  <c r="U375" i="1"/>
  <c r="A257" i="1" l="1"/>
  <c r="D257" i="1" s="1"/>
  <c r="Q251" i="1"/>
  <c r="R250" i="1"/>
  <c r="S369" i="1"/>
  <c r="T368" i="1"/>
  <c r="V370" i="1"/>
  <c r="W370" i="1" s="1"/>
  <c r="U376" i="1"/>
  <c r="A258" i="1" l="1"/>
  <c r="D258" i="1" s="1"/>
  <c r="Q252" i="1"/>
  <c r="R251" i="1"/>
  <c r="S370" i="1"/>
  <c r="T369" i="1"/>
  <c r="U377" i="1"/>
  <c r="V371" i="1"/>
  <c r="W371" i="1" s="1"/>
  <c r="A259" i="1" l="1"/>
  <c r="D259" i="1" s="1"/>
  <c r="Q253" i="1"/>
  <c r="R252" i="1"/>
  <c r="S371" i="1"/>
  <c r="U378" i="1"/>
  <c r="T370" i="1"/>
  <c r="V372" i="1"/>
  <c r="W372" i="1" s="1"/>
  <c r="A260" i="1" l="1"/>
  <c r="D260" i="1" s="1"/>
  <c r="Q254" i="1"/>
  <c r="R253" i="1"/>
  <c r="S372" i="1"/>
  <c r="T371" i="1"/>
  <c r="V373" i="1"/>
  <c r="W373" i="1" s="1"/>
  <c r="U379" i="1"/>
  <c r="A261" i="1" l="1"/>
  <c r="D261" i="1" s="1"/>
  <c r="Q255" i="1"/>
  <c r="R254" i="1"/>
  <c r="S373" i="1"/>
  <c r="T372" i="1"/>
  <c r="U380" i="1"/>
  <c r="V374" i="1"/>
  <c r="W374" i="1" s="1"/>
  <c r="A262" i="1" l="1"/>
  <c r="D262" i="1" s="1"/>
  <c r="Q256" i="1"/>
  <c r="R255" i="1"/>
  <c r="S374" i="1"/>
  <c r="T373" i="1"/>
  <c r="U381" i="1"/>
  <c r="V375" i="1"/>
  <c r="W375" i="1" s="1"/>
  <c r="A263" i="1" l="1"/>
  <c r="D263" i="1" s="1"/>
  <c r="Q257" i="1"/>
  <c r="R256" i="1"/>
  <c r="S375" i="1"/>
  <c r="T374" i="1"/>
  <c r="V376" i="1"/>
  <c r="W376" i="1" s="1"/>
  <c r="U382" i="1"/>
  <c r="A264" i="1" l="1"/>
  <c r="D264" i="1" s="1"/>
  <c r="Q258" i="1"/>
  <c r="R257" i="1"/>
  <c r="S376" i="1"/>
  <c r="T375" i="1"/>
  <c r="U383" i="1"/>
  <c r="V377" i="1"/>
  <c r="W377" i="1" s="1"/>
  <c r="A265" i="1" l="1"/>
  <c r="D265" i="1" s="1"/>
  <c r="Q259" i="1"/>
  <c r="R258" i="1"/>
  <c r="S377" i="1"/>
  <c r="T376" i="1"/>
  <c r="V378" i="1"/>
  <c r="W378" i="1" s="1"/>
  <c r="U384" i="1"/>
  <c r="A266" i="1" l="1"/>
  <c r="D266" i="1" s="1"/>
  <c r="Q260" i="1"/>
  <c r="R259" i="1"/>
  <c r="S378" i="1"/>
  <c r="U385" i="1"/>
  <c r="T377" i="1"/>
  <c r="V379" i="1"/>
  <c r="W379" i="1" s="1"/>
  <c r="A267" i="1" l="1"/>
  <c r="D267" i="1" s="1"/>
  <c r="Q261" i="1"/>
  <c r="R260" i="1"/>
  <c r="S379" i="1"/>
  <c r="T378" i="1"/>
  <c r="V380" i="1"/>
  <c r="W380" i="1" s="1"/>
  <c r="U386" i="1"/>
  <c r="A268" i="1" l="1"/>
  <c r="D268" i="1" s="1"/>
  <c r="Q262" i="1"/>
  <c r="R261" i="1"/>
  <c r="S380" i="1"/>
  <c r="T379" i="1"/>
  <c r="U387" i="1"/>
  <c r="V381" i="1"/>
  <c r="W381" i="1" s="1"/>
  <c r="A269" i="1" l="1"/>
  <c r="D269" i="1" s="1"/>
  <c r="Q263" i="1"/>
  <c r="R262" i="1"/>
  <c r="S381" i="1"/>
  <c r="T380" i="1"/>
  <c r="U388" i="1"/>
  <c r="V382" i="1"/>
  <c r="W382" i="1" s="1"/>
  <c r="A270" i="1" l="1"/>
  <c r="D270" i="1" s="1"/>
  <c r="Q264" i="1"/>
  <c r="R263" i="1"/>
  <c r="S382" i="1"/>
  <c r="T381" i="1"/>
  <c r="U389" i="1"/>
  <c r="V383" i="1"/>
  <c r="W383" i="1" s="1"/>
  <c r="A271" i="1" l="1"/>
  <c r="D271" i="1" s="1"/>
  <c r="Q265" i="1"/>
  <c r="R264" i="1"/>
  <c r="S383" i="1"/>
  <c r="U390" i="1"/>
  <c r="T382" i="1"/>
  <c r="V384" i="1"/>
  <c r="W384" i="1" s="1"/>
  <c r="A272" i="1" l="1"/>
  <c r="D272" i="1" s="1"/>
  <c r="Q266" i="1"/>
  <c r="R265" i="1"/>
  <c r="S384" i="1"/>
  <c r="U391" i="1"/>
  <c r="T383" i="1"/>
  <c r="V385" i="1"/>
  <c r="W385" i="1" s="1"/>
  <c r="A273" i="1" l="1"/>
  <c r="D273" i="1" s="1"/>
  <c r="Q267" i="1"/>
  <c r="R266" i="1"/>
  <c r="S385" i="1"/>
  <c r="T384" i="1"/>
  <c r="V386" i="1"/>
  <c r="W386" i="1" s="1"/>
  <c r="U392" i="1"/>
  <c r="A274" i="1" l="1"/>
  <c r="D274" i="1" s="1"/>
  <c r="Q268" i="1"/>
  <c r="R267" i="1"/>
  <c r="S386" i="1"/>
  <c r="T385" i="1"/>
  <c r="U393" i="1"/>
  <c r="V387" i="1"/>
  <c r="W387" i="1" s="1"/>
  <c r="A275" i="1" l="1"/>
  <c r="D275" i="1" s="1"/>
  <c r="Q269" i="1"/>
  <c r="R268" i="1"/>
  <c r="S387" i="1"/>
  <c r="T386" i="1"/>
  <c r="U394" i="1"/>
  <c r="V388" i="1"/>
  <c r="W388" i="1" s="1"/>
  <c r="A276" i="1" l="1"/>
  <c r="D276" i="1" s="1"/>
  <c r="Q270" i="1"/>
  <c r="R269" i="1"/>
  <c r="S388" i="1"/>
  <c r="T387" i="1"/>
  <c r="V389" i="1"/>
  <c r="W389" i="1" s="1"/>
  <c r="U395" i="1"/>
  <c r="A277" i="1" l="1"/>
  <c r="D277" i="1" s="1"/>
  <c r="Q271" i="1"/>
  <c r="R270" i="1"/>
  <c r="S389" i="1"/>
  <c r="T388" i="1"/>
  <c r="U396" i="1"/>
  <c r="V390" i="1"/>
  <c r="W390" i="1" s="1"/>
  <c r="A278" i="1" l="1"/>
  <c r="D278" i="1" s="1"/>
  <c r="Q272" i="1"/>
  <c r="R271" i="1"/>
  <c r="S390" i="1"/>
  <c r="T389" i="1"/>
  <c r="V391" i="1"/>
  <c r="W391" i="1" s="1"/>
  <c r="U397" i="1"/>
  <c r="A279" i="1" l="1"/>
  <c r="D279" i="1" s="1"/>
  <c r="Q273" i="1"/>
  <c r="R272" i="1"/>
  <c r="S391" i="1"/>
  <c r="T390" i="1"/>
  <c r="U398" i="1"/>
  <c r="V392" i="1"/>
  <c r="W392" i="1" s="1"/>
  <c r="A280" i="1" l="1"/>
  <c r="D280" i="1" s="1"/>
  <c r="Q274" i="1"/>
  <c r="R273" i="1"/>
  <c r="S392" i="1"/>
  <c r="T391" i="1"/>
  <c r="V393" i="1"/>
  <c r="W393" i="1" s="1"/>
  <c r="U399" i="1"/>
  <c r="A281" i="1" l="1"/>
  <c r="D281" i="1" s="1"/>
  <c r="Q275" i="1"/>
  <c r="R274" i="1"/>
  <c r="S393" i="1"/>
  <c r="T392" i="1"/>
  <c r="V394" i="1"/>
  <c r="W394" i="1" s="1"/>
  <c r="U400" i="1"/>
  <c r="A282" i="1" l="1"/>
  <c r="D282" i="1" s="1"/>
  <c r="Q276" i="1"/>
  <c r="R275" i="1"/>
  <c r="S394" i="1"/>
  <c r="T393" i="1"/>
  <c r="U401" i="1"/>
  <c r="U402" i="1" s="1"/>
  <c r="V395" i="1"/>
  <c r="W395" i="1" s="1"/>
  <c r="A283" i="1" l="1"/>
  <c r="D283" i="1" s="1"/>
  <c r="Q277" i="1"/>
  <c r="R276" i="1"/>
  <c r="S395" i="1"/>
  <c r="T394" i="1"/>
  <c r="V396" i="1"/>
  <c r="W396" i="1" s="1"/>
  <c r="A284" i="1" l="1"/>
  <c r="D284" i="1" s="1"/>
  <c r="R277" i="1"/>
  <c r="Q278" i="1"/>
  <c r="S396" i="1"/>
  <c r="U403" i="1"/>
  <c r="T395" i="1"/>
  <c r="V397" i="1"/>
  <c r="W397" i="1" s="1"/>
  <c r="A285" i="1" l="1"/>
  <c r="D285" i="1" s="1"/>
  <c r="Q279" i="1"/>
  <c r="R278" i="1"/>
  <c r="S397" i="1"/>
  <c r="T396" i="1"/>
  <c r="V398" i="1"/>
  <c r="W398" i="1" s="1"/>
  <c r="U404" i="1"/>
  <c r="A286" i="1" l="1"/>
  <c r="D286" i="1" s="1"/>
  <c r="Q280" i="1"/>
  <c r="R279" i="1"/>
  <c r="S398" i="1"/>
  <c r="T397" i="1"/>
  <c r="U405" i="1"/>
  <c r="V399" i="1"/>
  <c r="W399" i="1" s="1"/>
  <c r="A287" i="1" l="1"/>
  <c r="D287" i="1" s="1"/>
  <c r="Q281" i="1"/>
  <c r="R280" i="1"/>
  <c r="S399" i="1"/>
  <c r="T398" i="1"/>
  <c r="V400" i="1"/>
  <c r="W400" i="1" s="1"/>
  <c r="U406" i="1"/>
  <c r="A288" i="1" l="1"/>
  <c r="D288" i="1" s="1"/>
  <c r="Q282" i="1"/>
  <c r="R281" i="1"/>
  <c r="S400" i="1"/>
  <c r="T399" i="1"/>
  <c r="U407" i="1"/>
  <c r="V401" i="1"/>
  <c r="W401" i="1" s="1"/>
  <c r="A289" i="1" l="1"/>
  <c r="D289" i="1" s="1"/>
  <c r="Q283" i="1"/>
  <c r="R282" i="1"/>
  <c r="S401" i="1"/>
  <c r="T400" i="1"/>
  <c r="V402" i="1"/>
  <c r="W402" i="1" s="1"/>
  <c r="U408" i="1"/>
  <c r="A290" i="1" l="1"/>
  <c r="D290" i="1" s="1"/>
  <c r="Q284" i="1"/>
  <c r="R283" i="1"/>
  <c r="S402" i="1"/>
  <c r="T401" i="1"/>
  <c r="U409" i="1"/>
  <c r="V403" i="1"/>
  <c r="W403" i="1" s="1"/>
  <c r="A291" i="1" l="1"/>
  <c r="D291" i="1" s="1"/>
  <c r="Q285" i="1"/>
  <c r="R284" i="1"/>
  <c r="S403" i="1"/>
  <c r="T402" i="1"/>
  <c r="V404" i="1"/>
  <c r="W404" i="1" s="1"/>
  <c r="U410" i="1"/>
  <c r="A292" i="1" l="1"/>
  <c r="D292" i="1" s="1"/>
  <c r="Q286" i="1"/>
  <c r="R285" i="1"/>
  <c r="S404" i="1"/>
  <c r="T403" i="1"/>
  <c r="V405" i="1"/>
  <c r="W405" i="1" s="1"/>
  <c r="U411" i="1"/>
  <c r="A293" i="1" l="1"/>
  <c r="D293" i="1" s="1"/>
  <c r="Q287" i="1"/>
  <c r="R286" i="1"/>
  <c r="S405" i="1"/>
  <c r="T404" i="1"/>
  <c r="U412" i="1"/>
  <c r="V406" i="1"/>
  <c r="W406" i="1" s="1"/>
  <c r="A294" i="1" l="1"/>
  <c r="D294" i="1" s="1"/>
  <c r="Q288" i="1"/>
  <c r="R287" i="1"/>
  <c r="S406" i="1"/>
  <c r="T405" i="1"/>
  <c r="U413" i="1"/>
  <c r="V407" i="1"/>
  <c r="W407" i="1" s="1"/>
  <c r="A295" i="1" l="1"/>
  <c r="D295" i="1" s="1"/>
  <c r="Q289" i="1"/>
  <c r="R288" i="1"/>
  <c r="S407" i="1"/>
  <c r="T406" i="1"/>
  <c r="V408" i="1"/>
  <c r="W408" i="1" s="1"/>
  <c r="U414" i="1"/>
  <c r="A296" i="1" l="1"/>
  <c r="D296" i="1" s="1"/>
  <c r="Q290" i="1"/>
  <c r="R289" i="1"/>
  <c r="S408" i="1"/>
  <c r="T407" i="1"/>
  <c r="V409" i="1"/>
  <c r="W409" i="1" s="1"/>
  <c r="U415" i="1"/>
  <c r="A297" i="1" l="1"/>
  <c r="D297" i="1" s="1"/>
  <c r="Q291" i="1"/>
  <c r="R290" i="1"/>
  <c r="S409" i="1"/>
  <c r="T408" i="1"/>
  <c r="U416" i="1"/>
  <c r="V410" i="1"/>
  <c r="W410" i="1" s="1"/>
  <c r="A298" i="1" l="1"/>
  <c r="D298" i="1" s="1"/>
  <c r="Q292" i="1"/>
  <c r="R291" i="1"/>
  <c r="S410" i="1"/>
  <c r="T409" i="1"/>
  <c r="V411" i="1"/>
  <c r="W411" i="1" s="1"/>
  <c r="U417" i="1"/>
  <c r="A299" i="1" l="1"/>
  <c r="D299" i="1" s="1"/>
  <c r="Q293" i="1"/>
  <c r="R292" i="1"/>
  <c r="S411" i="1"/>
  <c r="T410" i="1"/>
  <c r="U418" i="1"/>
  <c r="V412" i="1"/>
  <c r="W412" i="1" s="1"/>
  <c r="A300" i="1" l="1"/>
  <c r="D300" i="1" s="1"/>
  <c r="Q294" i="1"/>
  <c r="R293" i="1"/>
  <c r="S412" i="1"/>
  <c r="T411" i="1"/>
  <c r="U419" i="1"/>
  <c r="V413" i="1"/>
  <c r="W413" i="1" s="1"/>
  <c r="A301" i="1" l="1"/>
  <c r="D301" i="1" s="1"/>
  <c r="Q295" i="1"/>
  <c r="R294" i="1"/>
  <c r="S413" i="1"/>
  <c r="T412" i="1"/>
  <c r="V414" i="1"/>
  <c r="W414" i="1" s="1"/>
  <c r="U420" i="1"/>
  <c r="A302" i="1" l="1"/>
  <c r="D302" i="1" s="1"/>
  <c r="Q296" i="1"/>
  <c r="R295" i="1"/>
  <c r="S414" i="1"/>
  <c r="T413" i="1"/>
  <c r="U421" i="1"/>
  <c r="V415" i="1"/>
  <c r="W415" i="1" s="1"/>
  <c r="A303" i="1" l="1"/>
  <c r="D303" i="1" s="1"/>
  <c r="Q297" i="1"/>
  <c r="R296" i="1"/>
  <c r="S415" i="1"/>
  <c r="T414" i="1"/>
  <c r="V416" i="1"/>
  <c r="W416" i="1" s="1"/>
  <c r="U422" i="1"/>
  <c r="U423" i="1" s="1"/>
  <c r="A304" i="1" l="1"/>
  <c r="D304" i="1" s="1"/>
  <c r="Q298" i="1"/>
  <c r="R297" i="1"/>
  <c r="S416" i="1"/>
  <c r="T415" i="1"/>
  <c r="V417" i="1"/>
  <c r="W417" i="1" s="1"/>
  <c r="A305" i="1" l="1"/>
  <c r="D305" i="1" s="1"/>
  <c r="Q299" i="1"/>
  <c r="R298" i="1"/>
  <c r="S417" i="1"/>
  <c r="T416" i="1"/>
  <c r="V418" i="1"/>
  <c r="W418" i="1" s="1"/>
  <c r="U424" i="1"/>
  <c r="A306" i="1" l="1"/>
  <c r="D306" i="1" s="1"/>
  <c r="Q300" i="1"/>
  <c r="R299" i="1"/>
  <c r="S418" i="1"/>
  <c r="T417" i="1"/>
  <c r="U425" i="1"/>
  <c r="V419" i="1"/>
  <c r="W419" i="1" s="1"/>
  <c r="A307" i="1" l="1"/>
  <c r="D307" i="1" s="1"/>
  <c r="Q301" i="1"/>
  <c r="R300" i="1"/>
  <c r="S419" i="1"/>
  <c r="T418" i="1"/>
  <c r="V420" i="1"/>
  <c r="W420" i="1" s="1"/>
  <c r="U426" i="1"/>
  <c r="A308" i="1" l="1"/>
  <c r="D308" i="1" s="1"/>
  <c r="Q302" i="1"/>
  <c r="R301" i="1"/>
  <c r="S420" i="1"/>
  <c r="T419" i="1"/>
  <c r="U427" i="1"/>
  <c r="V421" i="1"/>
  <c r="W421" i="1" s="1"/>
  <c r="A309" i="1" l="1"/>
  <c r="D309" i="1" s="1"/>
  <c r="Q303" i="1"/>
  <c r="R302" i="1"/>
  <c r="S421" i="1"/>
  <c r="T420" i="1"/>
  <c r="U428" i="1"/>
  <c r="V422" i="1"/>
  <c r="W422" i="1" s="1"/>
  <c r="A310" i="1" l="1"/>
  <c r="D310" i="1" s="1"/>
  <c r="Q304" i="1"/>
  <c r="R303" i="1"/>
  <c r="S422" i="1"/>
  <c r="T421" i="1"/>
  <c r="V423" i="1"/>
  <c r="W423" i="1" s="1"/>
  <c r="U429" i="1"/>
  <c r="A311" i="1" l="1"/>
  <c r="D311" i="1" s="1"/>
  <c r="Q305" i="1"/>
  <c r="R304" i="1"/>
  <c r="S423" i="1"/>
  <c r="T422" i="1"/>
  <c r="U430" i="1"/>
  <c r="V424" i="1"/>
  <c r="W424" i="1" s="1"/>
  <c r="A312" i="1" l="1"/>
  <c r="D312" i="1" s="1"/>
  <c r="Q306" i="1"/>
  <c r="R305" i="1"/>
  <c r="S424" i="1"/>
  <c r="T423" i="1"/>
  <c r="V425" i="1"/>
  <c r="W425" i="1" s="1"/>
  <c r="U431" i="1"/>
  <c r="A313" i="1" l="1"/>
  <c r="D313" i="1" s="1"/>
  <c r="Q307" i="1"/>
  <c r="R306" i="1"/>
  <c r="S425" i="1"/>
  <c r="T424" i="1"/>
  <c r="U432" i="1"/>
  <c r="V426" i="1"/>
  <c r="W426" i="1" s="1"/>
  <c r="A314" i="1" l="1"/>
  <c r="D314" i="1" s="1"/>
  <c r="Q308" i="1"/>
  <c r="R307" i="1"/>
  <c r="S426" i="1"/>
  <c r="T425" i="1"/>
  <c r="U433" i="1"/>
  <c r="V427" i="1"/>
  <c r="W427" i="1" s="1"/>
  <c r="A315" i="1" l="1"/>
  <c r="D315" i="1" s="1"/>
  <c r="Q309" i="1"/>
  <c r="R308" i="1"/>
  <c r="S427" i="1"/>
  <c r="T426" i="1"/>
  <c r="U434" i="1"/>
  <c r="V428" i="1"/>
  <c r="W428" i="1" s="1"/>
  <c r="A316" i="1" l="1"/>
  <c r="D316" i="1" s="1"/>
  <c r="Q310" i="1"/>
  <c r="R309" i="1"/>
  <c r="S428" i="1"/>
  <c r="T427" i="1"/>
  <c r="U435" i="1"/>
  <c r="V429" i="1"/>
  <c r="W429" i="1" s="1"/>
  <c r="A317" i="1" l="1"/>
  <c r="D317" i="1" s="1"/>
  <c r="Q311" i="1"/>
  <c r="R310" i="1"/>
  <c r="S429" i="1"/>
  <c r="T428" i="1"/>
  <c r="V430" i="1"/>
  <c r="W430" i="1" s="1"/>
  <c r="U436" i="1"/>
  <c r="A318" i="1" l="1"/>
  <c r="D318" i="1" s="1"/>
  <c r="Q312" i="1"/>
  <c r="R311" i="1"/>
  <c r="S430" i="1"/>
  <c r="T429" i="1"/>
  <c r="U437" i="1"/>
  <c r="V431" i="1"/>
  <c r="W431" i="1" s="1"/>
  <c r="A319" i="1" l="1"/>
  <c r="D319" i="1" s="1"/>
  <c r="Q313" i="1"/>
  <c r="R312" i="1"/>
  <c r="S431" i="1"/>
  <c r="T430" i="1"/>
  <c r="U438" i="1"/>
  <c r="V432" i="1"/>
  <c r="W432" i="1" s="1"/>
  <c r="A320" i="1" l="1"/>
  <c r="D320" i="1" s="1"/>
  <c r="Q314" i="1"/>
  <c r="R313" i="1"/>
  <c r="S432" i="1"/>
  <c r="T431" i="1"/>
  <c r="V433" i="1"/>
  <c r="W433" i="1" s="1"/>
  <c r="U439" i="1"/>
  <c r="U440" i="1" s="1"/>
  <c r="A321" i="1" l="1"/>
  <c r="D321" i="1" s="1"/>
  <c r="Q315" i="1"/>
  <c r="R314" i="1"/>
  <c r="S433" i="1"/>
  <c r="T432" i="1"/>
  <c r="V434" i="1"/>
  <c r="W434" i="1" s="1"/>
  <c r="A322" i="1" l="1"/>
  <c r="D322" i="1" s="1"/>
  <c r="Q316" i="1"/>
  <c r="R315" i="1"/>
  <c r="S434" i="1"/>
  <c r="T433" i="1"/>
  <c r="V435" i="1"/>
  <c r="W435" i="1" s="1"/>
  <c r="U441" i="1"/>
  <c r="A323" i="1" l="1"/>
  <c r="D323" i="1" s="1"/>
  <c r="Q317" i="1"/>
  <c r="R316" i="1"/>
  <c r="S435" i="1"/>
  <c r="T434" i="1"/>
  <c r="U442" i="1"/>
  <c r="V436" i="1"/>
  <c r="W436" i="1" s="1"/>
  <c r="A324" i="1" l="1"/>
  <c r="D324" i="1" s="1"/>
  <c r="Q318" i="1"/>
  <c r="R317" i="1"/>
  <c r="S436" i="1"/>
  <c r="T435" i="1"/>
  <c r="V437" i="1"/>
  <c r="W437" i="1" s="1"/>
  <c r="U443" i="1"/>
  <c r="A325" i="1" l="1"/>
  <c r="D325" i="1" s="1"/>
  <c r="Q319" i="1"/>
  <c r="R318" i="1"/>
  <c r="S437" i="1"/>
  <c r="T436" i="1"/>
  <c r="U444" i="1"/>
  <c r="V438" i="1"/>
  <c r="W438" i="1" s="1"/>
  <c r="A326" i="1" l="1"/>
  <c r="D326" i="1" s="1"/>
  <c r="Q320" i="1"/>
  <c r="R319" i="1"/>
  <c r="S438" i="1"/>
  <c r="T437" i="1"/>
  <c r="U445" i="1"/>
  <c r="V439" i="1"/>
  <c r="W439" i="1" s="1"/>
  <c r="A327" i="1" l="1"/>
  <c r="D327" i="1" s="1"/>
  <c r="Q321" i="1"/>
  <c r="R320" i="1"/>
  <c r="S439" i="1"/>
  <c r="T438" i="1"/>
  <c r="V440" i="1"/>
  <c r="W440" i="1" s="1"/>
  <c r="U446" i="1"/>
  <c r="A328" i="1" l="1"/>
  <c r="D328" i="1" s="1"/>
  <c r="Q322" i="1"/>
  <c r="R321" i="1"/>
  <c r="S440" i="1"/>
  <c r="T439" i="1"/>
  <c r="V441" i="1"/>
  <c r="W441" i="1" s="1"/>
  <c r="U447" i="1"/>
  <c r="U448" i="1" s="1"/>
  <c r="A329" i="1" l="1"/>
  <c r="D329" i="1" s="1"/>
  <c r="Q323" i="1"/>
  <c r="R322" i="1"/>
  <c r="S441" i="1"/>
  <c r="T440" i="1"/>
  <c r="V442" i="1"/>
  <c r="W442" i="1" s="1"/>
  <c r="A330" i="1" l="1"/>
  <c r="D330" i="1" s="1"/>
  <c r="Q324" i="1"/>
  <c r="R323" i="1"/>
  <c r="S442" i="1"/>
  <c r="U449" i="1"/>
  <c r="T441" i="1"/>
  <c r="V443" i="1"/>
  <c r="W443" i="1" s="1"/>
  <c r="A331" i="1" l="1"/>
  <c r="D331" i="1" s="1"/>
  <c r="Q325" i="1"/>
  <c r="R324" i="1"/>
  <c r="S443" i="1"/>
  <c r="T442" i="1"/>
  <c r="V444" i="1"/>
  <c r="W444" i="1" s="1"/>
  <c r="U450" i="1"/>
  <c r="A332" i="1" l="1"/>
  <c r="D332" i="1" s="1"/>
  <c r="Q326" i="1"/>
  <c r="R325" i="1"/>
  <c r="S444" i="1"/>
  <c r="T443" i="1"/>
  <c r="V445" i="1"/>
  <c r="W445" i="1" s="1"/>
  <c r="U451" i="1"/>
  <c r="A333" i="1" l="1"/>
  <c r="D333" i="1" s="1"/>
  <c r="Q327" i="1"/>
  <c r="R326" i="1"/>
  <c r="S445" i="1"/>
  <c r="T444" i="1"/>
  <c r="U452" i="1"/>
  <c r="V446" i="1"/>
  <c r="W446" i="1" s="1"/>
  <c r="A334" i="1" l="1"/>
  <c r="D334" i="1" s="1"/>
  <c r="Q328" i="1"/>
  <c r="R327" i="1"/>
  <c r="S446" i="1"/>
  <c r="T445" i="1"/>
  <c r="V447" i="1"/>
  <c r="W447" i="1" s="1"/>
  <c r="U453" i="1"/>
  <c r="A335" i="1" l="1"/>
  <c r="D335" i="1" s="1"/>
  <c r="Q329" i="1"/>
  <c r="R328" i="1"/>
  <c r="S447" i="1"/>
  <c r="T446" i="1"/>
  <c r="U454" i="1"/>
  <c r="V448" i="1"/>
  <c r="W448" i="1" s="1"/>
  <c r="A336" i="1" l="1"/>
  <c r="D336" i="1" s="1"/>
  <c r="Q330" i="1"/>
  <c r="R329" i="1"/>
  <c r="S448" i="1"/>
  <c r="T447" i="1"/>
  <c r="U455" i="1"/>
  <c r="V449" i="1"/>
  <c r="W449" i="1" s="1"/>
  <c r="A337" i="1" l="1"/>
  <c r="D337" i="1" s="1"/>
  <c r="Q331" i="1"/>
  <c r="R330" i="1"/>
  <c r="S449" i="1"/>
  <c r="T448" i="1"/>
  <c r="V450" i="1"/>
  <c r="W450" i="1" s="1"/>
  <c r="U456" i="1"/>
  <c r="U457" i="1" s="1"/>
  <c r="A338" i="1" l="1"/>
  <c r="D338" i="1" s="1"/>
  <c r="Q332" i="1"/>
  <c r="R331" i="1"/>
  <c r="S450" i="1"/>
  <c r="T449" i="1"/>
  <c r="V451" i="1"/>
  <c r="W451" i="1" s="1"/>
  <c r="A339" i="1" l="1"/>
  <c r="D339" i="1" s="1"/>
  <c r="Q333" i="1"/>
  <c r="R332" i="1"/>
  <c r="S451" i="1"/>
  <c r="U458" i="1"/>
  <c r="T450" i="1"/>
  <c r="V452" i="1"/>
  <c r="W452" i="1" s="1"/>
  <c r="A340" i="1" l="1"/>
  <c r="D340" i="1" s="1"/>
  <c r="Q334" i="1"/>
  <c r="R333" i="1"/>
  <c r="S452" i="1"/>
  <c r="T451" i="1"/>
  <c r="V453" i="1"/>
  <c r="W453" i="1" s="1"/>
  <c r="U459" i="1"/>
  <c r="A341" i="1" l="1"/>
  <c r="D341" i="1" s="1"/>
  <c r="Q335" i="1"/>
  <c r="R334" i="1"/>
  <c r="S453" i="1"/>
  <c r="T452" i="1"/>
  <c r="U460" i="1"/>
  <c r="V454" i="1"/>
  <c r="W454" i="1" s="1"/>
  <c r="A342" i="1" l="1"/>
  <c r="D342" i="1" s="1"/>
  <c r="Q336" i="1"/>
  <c r="R335" i="1"/>
  <c r="S454" i="1"/>
  <c r="T453" i="1"/>
  <c r="V455" i="1"/>
  <c r="W455" i="1" s="1"/>
  <c r="U461" i="1"/>
  <c r="A343" i="1" l="1"/>
  <c r="D343" i="1" s="1"/>
  <c r="Q337" i="1"/>
  <c r="R336" i="1"/>
  <c r="S455" i="1"/>
  <c r="T454" i="1"/>
  <c r="U462" i="1"/>
  <c r="V456" i="1"/>
  <c r="W456" i="1" s="1"/>
  <c r="A344" i="1" l="1"/>
  <c r="D344" i="1" s="1"/>
  <c r="Q338" i="1"/>
  <c r="R337" i="1"/>
  <c r="S456" i="1"/>
  <c r="T455" i="1"/>
  <c r="V457" i="1"/>
  <c r="W457" i="1" s="1"/>
  <c r="U463" i="1"/>
  <c r="A345" i="1" l="1"/>
  <c r="D345" i="1" s="1"/>
  <c r="Q339" i="1"/>
  <c r="R338" i="1"/>
  <c r="S457" i="1"/>
  <c r="T456" i="1"/>
  <c r="U464" i="1"/>
  <c r="V458" i="1"/>
  <c r="W458" i="1" s="1"/>
  <c r="A346" i="1" l="1"/>
  <c r="D346" i="1" s="1"/>
  <c r="Q340" i="1"/>
  <c r="R339" i="1"/>
  <c r="S458" i="1"/>
  <c r="T457" i="1"/>
  <c r="V459" i="1"/>
  <c r="W459" i="1" s="1"/>
  <c r="U465" i="1"/>
  <c r="A347" i="1" l="1"/>
  <c r="D347" i="1" s="1"/>
  <c r="Q341" i="1"/>
  <c r="R340" i="1"/>
  <c r="S459" i="1"/>
  <c r="T458" i="1"/>
  <c r="U466" i="1"/>
  <c r="V460" i="1"/>
  <c r="W460" i="1" s="1"/>
  <c r="A348" i="1" l="1"/>
  <c r="D348" i="1" s="1"/>
  <c r="Q342" i="1"/>
  <c r="R341" i="1"/>
  <c r="S460" i="1"/>
  <c r="U467" i="1"/>
  <c r="T459" i="1"/>
  <c r="V461" i="1"/>
  <c r="W461" i="1" s="1"/>
  <c r="A349" i="1" l="1"/>
  <c r="D349" i="1" s="1"/>
  <c r="Q343" i="1"/>
  <c r="R342" i="1"/>
  <c r="S461" i="1"/>
  <c r="T460" i="1"/>
  <c r="U468" i="1"/>
  <c r="V462" i="1"/>
  <c r="W462" i="1" s="1"/>
  <c r="A350" i="1" l="1"/>
  <c r="D350" i="1" s="1"/>
  <c r="Q344" i="1"/>
  <c r="R343" i="1"/>
  <c r="S462" i="1"/>
  <c r="T461" i="1"/>
  <c r="V463" i="1"/>
  <c r="W463" i="1" s="1"/>
  <c r="U469" i="1"/>
  <c r="A351" i="1" l="1"/>
  <c r="D351" i="1" s="1"/>
  <c r="Q345" i="1"/>
  <c r="R344" i="1"/>
  <c r="S463" i="1"/>
  <c r="T462" i="1"/>
  <c r="U470" i="1"/>
  <c r="V464" i="1"/>
  <c r="W464" i="1" s="1"/>
  <c r="A352" i="1" l="1"/>
  <c r="D352" i="1" s="1"/>
  <c r="Q346" i="1"/>
  <c r="R345" i="1"/>
  <c r="S464" i="1"/>
  <c r="T463" i="1"/>
  <c r="V465" i="1"/>
  <c r="W465" i="1" s="1"/>
  <c r="U471" i="1"/>
  <c r="A353" i="1" l="1"/>
  <c r="D353" i="1" s="1"/>
  <c r="Q347" i="1"/>
  <c r="R346" i="1"/>
  <c r="S465" i="1"/>
  <c r="T464" i="1"/>
  <c r="U472" i="1"/>
  <c r="V466" i="1"/>
  <c r="W466" i="1" s="1"/>
  <c r="A354" i="1" l="1"/>
  <c r="D354" i="1" s="1"/>
  <c r="Q348" i="1"/>
  <c r="R347" i="1"/>
  <c r="S466" i="1"/>
  <c r="U473" i="1"/>
  <c r="T465" i="1"/>
  <c r="V467" i="1"/>
  <c r="W467" i="1" s="1"/>
  <c r="A355" i="1" l="1"/>
  <c r="D355" i="1" s="1"/>
  <c r="Q349" i="1"/>
  <c r="R348" i="1"/>
  <c r="S467" i="1"/>
  <c r="T466" i="1"/>
  <c r="V468" i="1"/>
  <c r="W468" i="1" s="1"/>
  <c r="U474" i="1"/>
  <c r="A356" i="1" l="1"/>
  <c r="D356" i="1" s="1"/>
  <c r="Q350" i="1"/>
  <c r="R349" i="1"/>
  <c r="S468" i="1"/>
  <c r="T467" i="1"/>
  <c r="U475" i="1"/>
  <c r="V469" i="1"/>
  <c r="W469" i="1" s="1"/>
  <c r="A357" i="1" l="1"/>
  <c r="D357" i="1" s="1"/>
  <c r="Q351" i="1"/>
  <c r="R350" i="1"/>
  <c r="S469" i="1"/>
  <c r="U476" i="1"/>
  <c r="T468" i="1"/>
  <c r="V470" i="1"/>
  <c r="W470" i="1" s="1"/>
  <c r="A358" i="1" l="1"/>
  <c r="D358" i="1" s="1"/>
  <c r="Q352" i="1"/>
  <c r="R351" i="1"/>
  <c r="S470" i="1"/>
  <c r="U477" i="1"/>
  <c r="T469" i="1"/>
  <c r="V471" i="1"/>
  <c r="W471" i="1" s="1"/>
  <c r="A359" i="1" l="1"/>
  <c r="D359" i="1" s="1"/>
  <c r="Q353" i="1"/>
  <c r="R352" i="1"/>
  <c r="S471" i="1"/>
  <c r="T470" i="1"/>
  <c r="U478" i="1"/>
  <c r="V472" i="1"/>
  <c r="W472" i="1" s="1"/>
  <c r="A360" i="1" l="1"/>
  <c r="D360" i="1" s="1"/>
  <c r="Q354" i="1"/>
  <c r="R353" i="1"/>
  <c r="S472" i="1"/>
  <c r="T471" i="1"/>
  <c r="V473" i="1"/>
  <c r="W473" i="1" s="1"/>
  <c r="U479" i="1"/>
  <c r="A361" i="1" l="1"/>
  <c r="D361" i="1" s="1"/>
  <c r="Q355" i="1"/>
  <c r="R354" i="1"/>
  <c r="S473" i="1"/>
  <c r="T472" i="1"/>
  <c r="U480" i="1"/>
  <c r="V474" i="1"/>
  <c r="W474" i="1" s="1"/>
  <c r="A362" i="1" l="1"/>
  <c r="D362" i="1" s="1"/>
  <c r="Q356" i="1"/>
  <c r="R355" i="1"/>
  <c r="S474" i="1"/>
  <c r="U481" i="1"/>
  <c r="T473" i="1"/>
  <c r="V475" i="1"/>
  <c r="W475" i="1" s="1"/>
  <c r="A363" i="1" l="1"/>
  <c r="D363" i="1" s="1"/>
  <c r="Q357" i="1"/>
  <c r="R356" i="1"/>
  <c r="S475" i="1"/>
  <c r="U482" i="1"/>
  <c r="T474" i="1"/>
  <c r="V476" i="1"/>
  <c r="W476" i="1" s="1"/>
  <c r="A364" i="1" l="1"/>
  <c r="D364" i="1" s="1"/>
  <c r="Q358" i="1"/>
  <c r="R357" i="1"/>
  <c r="S476" i="1"/>
  <c r="T475" i="1"/>
  <c r="V477" i="1"/>
  <c r="W477" i="1" s="1"/>
  <c r="U483" i="1"/>
  <c r="A365" i="1" l="1"/>
  <c r="D365" i="1" s="1"/>
  <c r="Q359" i="1"/>
  <c r="R358" i="1"/>
  <c r="S477" i="1"/>
  <c r="T476" i="1"/>
  <c r="U484" i="1"/>
  <c r="V478" i="1"/>
  <c r="W478" i="1" s="1"/>
  <c r="A366" i="1" l="1"/>
  <c r="D366" i="1" s="1"/>
  <c r="Q360" i="1"/>
  <c r="R359" i="1"/>
  <c r="S478" i="1"/>
  <c r="T477" i="1"/>
  <c r="U485" i="1"/>
  <c r="V479" i="1"/>
  <c r="W479" i="1" s="1"/>
  <c r="A367" i="1" l="1"/>
  <c r="D367" i="1" s="1"/>
  <c r="Q361" i="1"/>
  <c r="R360" i="1"/>
  <c r="S479" i="1"/>
  <c r="T478" i="1"/>
  <c r="V480" i="1"/>
  <c r="W480" i="1" s="1"/>
  <c r="U486" i="1"/>
  <c r="A368" i="1" l="1"/>
  <c r="D368" i="1" s="1"/>
  <c r="Q362" i="1"/>
  <c r="R361" i="1"/>
  <c r="S480" i="1"/>
  <c r="T479" i="1"/>
  <c r="U487" i="1"/>
  <c r="V481" i="1"/>
  <c r="W481" i="1" s="1"/>
  <c r="A369" i="1" l="1"/>
  <c r="D369" i="1" s="1"/>
  <c r="Q363" i="1"/>
  <c r="R362" i="1"/>
  <c r="S481" i="1"/>
  <c r="U488" i="1"/>
  <c r="T480" i="1"/>
  <c r="V482" i="1"/>
  <c r="W482" i="1" s="1"/>
  <c r="A370" i="1" l="1"/>
  <c r="D370" i="1" s="1"/>
  <c r="Q364" i="1"/>
  <c r="R363" i="1"/>
  <c r="S482" i="1"/>
  <c r="T481" i="1"/>
  <c r="V483" i="1"/>
  <c r="W483" i="1" s="1"/>
  <c r="U489" i="1"/>
  <c r="A371" i="1" l="1"/>
  <c r="D371" i="1" s="1"/>
  <c r="Q365" i="1"/>
  <c r="R364" i="1"/>
  <c r="S483" i="1"/>
  <c r="T482" i="1"/>
  <c r="U490" i="1"/>
  <c r="V484" i="1"/>
  <c r="W484" i="1" s="1"/>
  <c r="A372" i="1" l="1"/>
  <c r="D372" i="1" s="1"/>
  <c r="Q366" i="1"/>
  <c r="R365" i="1"/>
  <c r="S484" i="1"/>
  <c r="T483" i="1"/>
  <c r="U491" i="1"/>
  <c r="V485" i="1"/>
  <c r="W485" i="1" s="1"/>
  <c r="A373" i="1" l="1"/>
  <c r="D373" i="1" s="1"/>
  <c r="Q367" i="1"/>
  <c r="R366" i="1"/>
  <c r="S485" i="1"/>
  <c r="T484" i="1"/>
  <c r="U492" i="1"/>
  <c r="V486" i="1"/>
  <c r="W486" i="1" s="1"/>
  <c r="A374" i="1" l="1"/>
  <c r="D374" i="1" s="1"/>
  <c r="Q368" i="1"/>
  <c r="R367" i="1"/>
  <c r="S486" i="1"/>
  <c r="T485" i="1"/>
  <c r="U493" i="1"/>
  <c r="V487" i="1"/>
  <c r="W487" i="1" s="1"/>
  <c r="A375" i="1" l="1"/>
  <c r="D375" i="1" s="1"/>
  <c r="Q369" i="1"/>
  <c r="R368" i="1"/>
  <c r="S487" i="1"/>
  <c r="T486" i="1"/>
  <c r="V488" i="1"/>
  <c r="W488" i="1" s="1"/>
  <c r="S488" i="1" s="1"/>
  <c r="U494" i="1"/>
  <c r="A376" i="1" l="1"/>
  <c r="D376" i="1" s="1"/>
  <c r="Q370" i="1"/>
  <c r="R369" i="1"/>
  <c r="T487" i="1"/>
  <c r="U495" i="1"/>
  <c r="V489" i="1"/>
  <c r="W489" i="1" s="1"/>
  <c r="A377" i="1" l="1"/>
  <c r="D377" i="1" s="1"/>
  <c r="Q371" i="1"/>
  <c r="R370" i="1"/>
  <c r="S489" i="1"/>
  <c r="T488" i="1"/>
  <c r="U496" i="1"/>
  <c r="V490" i="1"/>
  <c r="W490" i="1" s="1"/>
  <c r="S490" i="1" s="1"/>
  <c r="A378" i="1" l="1"/>
  <c r="D378" i="1" s="1"/>
  <c r="Q372" i="1"/>
  <c r="R371" i="1"/>
  <c r="T489" i="1"/>
  <c r="V491" i="1"/>
  <c r="W491" i="1" s="1"/>
  <c r="S491" i="1" s="1"/>
  <c r="U497" i="1"/>
  <c r="A379" i="1" l="1"/>
  <c r="D379" i="1" s="1"/>
  <c r="Q373" i="1"/>
  <c r="R372" i="1"/>
  <c r="T490" i="1"/>
  <c r="V492" i="1"/>
  <c r="W492" i="1" s="1"/>
  <c r="S492" i="1" s="1"/>
  <c r="U498" i="1"/>
  <c r="U499" i="1" s="1"/>
  <c r="A380" i="1" l="1"/>
  <c r="D380" i="1" s="1"/>
  <c r="Q374" i="1"/>
  <c r="R373" i="1"/>
  <c r="T491" i="1"/>
  <c r="V493" i="1"/>
  <c r="W493" i="1" s="1"/>
  <c r="S493" i="1" s="1"/>
  <c r="A381" i="1" l="1"/>
  <c r="D381" i="1" s="1"/>
  <c r="Q375" i="1"/>
  <c r="R374" i="1"/>
  <c r="T492" i="1"/>
  <c r="V494" i="1"/>
  <c r="W494" i="1" s="1"/>
  <c r="S494" i="1" s="1"/>
  <c r="U500" i="1"/>
  <c r="A382" i="1" l="1"/>
  <c r="D382" i="1" s="1"/>
  <c r="Q376" i="1"/>
  <c r="R375" i="1"/>
  <c r="T493" i="1"/>
  <c r="V495" i="1"/>
  <c r="W495" i="1" s="1"/>
  <c r="S495" i="1" s="1"/>
  <c r="U501" i="1"/>
  <c r="A383" i="1" l="1"/>
  <c r="D383" i="1" s="1"/>
  <c r="Q377" i="1"/>
  <c r="R376" i="1"/>
  <c r="T494" i="1"/>
  <c r="U502" i="1"/>
  <c r="V496" i="1"/>
  <c r="W496" i="1" s="1"/>
  <c r="S496" i="1" s="1"/>
  <c r="A384" i="1" l="1"/>
  <c r="D384" i="1" s="1"/>
  <c r="Q378" i="1"/>
  <c r="R377" i="1"/>
  <c r="T495" i="1"/>
  <c r="V497" i="1"/>
  <c r="W497" i="1" s="1"/>
  <c r="S497" i="1" s="1"/>
  <c r="U503" i="1"/>
  <c r="A385" i="1" l="1"/>
  <c r="D385" i="1" s="1"/>
  <c r="Q379" i="1"/>
  <c r="R378" i="1"/>
  <c r="T496" i="1"/>
  <c r="V498" i="1"/>
  <c r="W498" i="1" s="1"/>
  <c r="S498" i="1" s="1"/>
  <c r="A386" i="1" l="1"/>
  <c r="D386" i="1" s="1"/>
  <c r="Q380" i="1"/>
  <c r="R379" i="1"/>
  <c r="T497" i="1"/>
  <c r="V499" i="1"/>
  <c r="W499" i="1" s="1"/>
  <c r="S499" i="1" s="1"/>
  <c r="A387" i="1" l="1"/>
  <c r="D387" i="1" s="1"/>
  <c r="Q381" i="1"/>
  <c r="R380" i="1"/>
  <c r="T498" i="1"/>
  <c r="V500" i="1"/>
  <c r="W500" i="1" s="1"/>
  <c r="S500" i="1" s="1"/>
  <c r="A388" i="1" l="1"/>
  <c r="D388" i="1" s="1"/>
  <c r="Q382" i="1"/>
  <c r="R381" i="1"/>
  <c r="T499" i="1"/>
  <c r="V501" i="1"/>
  <c r="W501" i="1" s="1"/>
  <c r="S501" i="1" s="1"/>
  <c r="A389" i="1" l="1"/>
  <c r="D389" i="1" s="1"/>
  <c r="Q383" i="1"/>
  <c r="R382" i="1"/>
  <c r="T500" i="1"/>
  <c r="V502" i="1"/>
  <c r="W502" i="1" s="1"/>
  <c r="S502" i="1" s="1"/>
  <c r="A390" i="1" l="1"/>
  <c r="D390" i="1" s="1"/>
  <c r="Q384" i="1"/>
  <c r="R383" i="1"/>
  <c r="T501" i="1"/>
  <c r="V503" i="1"/>
  <c r="W503" i="1" s="1"/>
  <c r="S503" i="1" s="1"/>
  <c r="A391" i="1" l="1"/>
  <c r="D391" i="1" s="1"/>
  <c r="Q385" i="1"/>
  <c r="R384" i="1"/>
  <c r="T502" i="1"/>
  <c r="A392" i="1" l="1"/>
  <c r="D392" i="1" s="1"/>
  <c r="Q386" i="1"/>
  <c r="R385" i="1"/>
  <c r="T503" i="1"/>
  <c r="A393" i="1" l="1"/>
  <c r="D393" i="1" s="1"/>
  <c r="Q387" i="1"/>
  <c r="R386" i="1"/>
  <c r="A394" i="1" l="1"/>
  <c r="D394" i="1" s="1"/>
  <c r="Q388" i="1"/>
  <c r="R387" i="1"/>
  <c r="A395" i="1" l="1"/>
  <c r="D395" i="1" s="1"/>
  <c r="Q389" i="1"/>
  <c r="R388" i="1"/>
  <c r="A396" i="1" l="1"/>
  <c r="D396" i="1" s="1"/>
  <c r="Q390" i="1"/>
  <c r="R389" i="1"/>
  <c r="A397" i="1" l="1"/>
  <c r="D397" i="1" s="1"/>
  <c r="Q391" i="1"/>
  <c r="R390" i="1"/>
  <c r="A398" i="1" l="1"/>
  <c r="D398" i="1" s="1"/>
  <c r="Q392" i="1"/>
  <c r="R391" i="1"/>
  <c r="A399" i="1" l="1"/>
  <c r="D399" i="1" s="1"/>
  <c r="Q393" i="1"/>
  <c r="R392" i="1"/>
  <c r="A400" i="1" l="1"/>
  <c r="D400" i="1" s="1"/>
  <c r="Q394" i="1"/>
  <c r="R393" i="1"/>
  <c r="A401" i="1" l="1"/>
  <c r="D401" i="1" s="1"/>
  <c r="Q395" i="1"/>
  <c r="R394" i="1"/>
  <c r="A402" i="1" l="1"/>
  <c r="D402" i="1" s="1"/>
  <c r="Q396" i="1"/>
  <c r="R395" i="1"/>
  <c r="A403" i="1" l="1"/>
  <c r="D403" i="1" s="1"/>
  <c r="Q397" i="1"/>
  <c r="R396" i="1"/>
  <c r="A404" i="1" l="1"/>
  <c r="D404" i="1" s="1"/>
  <c r="Q398" i="1"/>
  <c r="R397" i="1"/>
  <c r="A405" i="1" l="1"/>
  <c r="D405" i="1" s="1"/>
  <c r="Q399" i="1"/>
  <c r="R398" i="1"/>
  <c r="A406" i="1" l="1"/>
  <c r="D406" i="1" s="1"/>
  <c r="Q400" i="1"/>
  <c r="R399" i="1"/>
  <c r="A407" i="1" l="1"/>
  <c r="D407" i="1" s="1"/>
  <c r="Q401" i="1"/>
  <c r="R400" i="1"/>
  <c r="A408" i="1" l="1"/>
  <c r="D408" i="1" s="1"/>
  <c r="Q402" i="1"/>
  <c r="R401" i="1"/>
  <c r="A409" i="1" l="1"/>
  <c r="D409" i="1" s="1"/>
  <c r="Q403" i="1"/>
  <c r="R402" i="1"/>
  <c r="A410" i="1" l="1"/>
  <c r="D410" i="1" s="1"/>
  <c r="Q404" i="1"/>
  <c r="R403" i="1"/>
  <c r="A411" i="1" l="1"/>
  <c r="D411" i="1" s="1"/>
  <c r="Q405" i="1"/>
  <c r="R404" i="1"/>
  <c r="A412" i="1" l="1"/>
  <c r="D412" i="1" s="1"/>
  <c r="Q406" i="1"/>
  <c r="R405" i="1"/>
  <c r="A413" i="1" l="1"/>
  <c r="D413" i="1" s="1"/>
  <c r="Q407" i="1"/>
  <c r="R406" i="1"/>
  <c r="A414" i="1" l="1"/>
  <c r="D414" i="1" s="1"/>
  <c r="Q408" i="1"/>
  <c r="R407" i="1"/>
  <c r="A415" i="1" l="1"/>
  <c r="D415" i="1" s="1"/>
  <c r="Q409" i="1"/>
  <c r="R408" i="1"/>
  <c r="A416" i="1" l="1"/>
  <c r="D416" i="1" s="1"/>
  <c r="Q410" i="1"/>
  <c r="R409" i="1"/>
  <c r="A417" i="1" l="1"/>
  <c r="D417" i="1" s="1"/>
  <c r="Q411" i="1"/>
  <c r="R410" i="1"/>
  <c r="A418" i="1" l="1"/>
  <c r="D418" i="1" s="1"/>
  <c r="Q412" i="1"/>
  <c r="R411" i="1"/>
  <c r="A419" i="1" l="1"/>
  <c r="D419" i="1" s="1"/>
  <c r="Q413" i="1"/>
  <c r="R412" i="1"/>
  <c r="A420" i="1" l="1"/>
  <c r="D420" i="1" s="1"/>
  <c r="Q414" i="1"/>
  <c r="R413" i="1"/>
  <c r="A421" i="1" l="1"/>
  <c r="D421" i="1" s="1"/>
  <c r="Q415" i="1"/>
  <c r="R414" i="1"/>
  <c r="A422" i="1" l="1"/>
  <c r="D422" i="1" s="1"/>
  <c r="Q416" i="1"/>
  <c r="R415" i="1"/>
  <c r="A423" i="1" l="1"/>
  <c r="D423" i="1" s="1"/>
  <c r="Q417" i="1"/>
  <c r="R416" i="1"/>
  <c r="A424" i="1" l="1"/>
  <c r="D424" i="1" s="1"/>
  <c r="Q418" i="1"/>
  <c r="R417" i="1"/>
  <c r="A425" i="1" l="1"/>
  <c r="D425" i="1" s="1"/>
  <c r="Q419" i="1"/>
  <c r="R418" i="1"/>
  <c r="A426" i="1" l="1"/>
  <c r="D426" i="1" s="1"/>
  <c r="Q420" i="1"/>
  <c r="R419" i="1"/>
  <c r="A427" i="1" l="1"/>
  <c r="D427" i="1" s="1"/>
  <c r="Q421" i="1"/>
  <c r="R420" i="1"/>
  <c r="A428" i="1" l="1"/>
  <c r="D428" i="1" s="1"/>
  <c r="Q422" i="1"/>
  <c r="R421" i="1"/>
  <c r="A429" i="1" l="1"/>
  <c r="D429" i="1" s="1"/>
  <c r="Q423" i="1"/>
  <c r="R422" i="1"/>
  <c r="A430" i="1" l="1"/>
  <c r="D430" i="1" s="1"/>
  <c r="Q424" i="1"/>
  <c r="R423" i="1"/>
  <c r="A431" i="1" l="1"/>
  <c r="D431" i="1" s="1"/>
  <c r="Q425" i="1"/>
  <c r="R424" i="1"/>
  <c r="A432" i="1" l="1"/>
  <c r="D432" i="1" s="1"/>
  <c r="Q426" i="1"/>
  <c r="R425" i="1"/>
  <c r="A433" i="1" l="1"/>
  <c r="D433" i="1" s="1"/>
  <c r="Q427" i="1"/>
  <c r="R426" i="1"/>
  <c r="A434" i="1" l="1"/>
  <c r="D434" i="1" s="1"/>
  <c r="Q428" i="1"/>
  <c r="R427" i="1"/>
  <c r="A435" i="1" l="1"/>
  <c r="D435" i="1" s="1"/>
  <c r="Q429" i="1"/>
  <c r="R428" i="1"/>
  <c r="A436" i="1" l="1"/>
  <c r="D436" i="1" s="1"/>
  <c r="Q430" i="1"/>
  <c r="R429" i="1"/>
  <c r="A437" i="1" l="1"/>
  <c r="D437" i="1" s="1"/>
  <c r="Q431" i="1"/>
  <c r="R430" i="1"/>
  <c r="A438" i="1" l="1"/>
  <c r="D438" i="1" s="1"/>
  <c r="Q432" i="1"/>
  <c r="R431" i="1"/>
  <c r="A439" i="1" l="1"/>
  <c r="D439" i="1" s="1"/>
  <c r="Q433" i="1"/>
  <c r="R432" i="1"/>
  <c r="A440" i="1" l="1"/>
  <c r="D440" i="1" s="1"/>
  <c r="Q434" i="1"/>
  <c r="R433" i="1"/>
  <c r="A441" i="1" l="1"/>
  <c r="D441" i="1" s="1"/>
  <c r="Q435" i="1"/>
  <c r="R434" i="1"/>
  <c r="A442" i="1" l="1"/>
  <c r="D442" i="1" s="1"/>
  <c r="Q436" i="1"/>
  <c r="R435" i="1"/>
  <c r="A443" i="1" l="1"/>
  <c r="D443" i="1" s="1"/>
  <c r="Q437" i="1"/>
  <c r="R436" i="1"/>
  <c r="A444" i="1" l="1"/>
  <c r="D444" i="1" s="1"/>
  <c r="Q438" i="1"/>
  <c r="R437" i="1"/>
  <c r="A445" i="1" l="1"/>
  <c r="D445" i="1" s="1"/>
  <c r="Q439" i="1"/>
  <c r="R438" i="1"/>
  <c r="A446" i="1" l="1"/>
  <c r="D446" i="1" s="1"/>
  <c r="Q440" i="1"/>
  <c r="R439" i="1"/>
  <c r="A447" i="1" l="1"/>
  <c r="D447" i="1" s="1"/>
  <c r="Q441" i="1"/>
  <c r="R440" i="1"/>
  <c r="A448" i="1" l="1"/>
  <c r="D448" i="1" s="1"/>
  <c r="Q442" i="1"/>
  <c r="R441" i="1"/>
  <c r="A449" i="1" l="1"/>
  <c r="D449" i="1" s="1"/>
  <c r="Q443" i="1"/>
  <c r="R442" i="1"/>
  <c r="A450" i="1" l="1"/>
  <c r="D450" i="1" s="1"/>
  <c r="Q444" i="1"/>
  <c r="R443" i="1"/>
  <c r="A451" i="1" l="1"/>
  <c r="D451" i="1" s="1"/>
  <c r="Q445" i="1"/>
  <c r="R444" i="1"/>
  <c r="A452" i="1" l="1"/>
  <c r="D452" i="1" s="1"/>
  <c r="Q446" i="1"/>
  <c r="R445" i="1"/>
  <c r="A453" i="1" l="1"/>
  <c r="D453" i="1" s="1"/>
  <c r="Q447" i="1"/>
  <c r="R446" i="1"/>
  <c r="A454" i="1" l="1"/>
  <c r="D454" i="1" s="1"/>
  <c r="Q448" i="1"/>
  <c r="R447" i="1"/>
  <c r="A455" i="1" l="1"/>
  <c r="D455" i="1" s="1"/>
  <c r="Q449" i="1"/>
  <c r="R448" i="1"/>
  <c r="A456" i="1" l="1"/>
  <c r="D456" i="1" s="1"/>
  <c r="Q450" i="1"/>
  <c r="R449" i="1"/>
  <c r="A457" i="1" l="1"/>
  <c r="D457" i="1" s="1"/>
  <c r="Q451" i="1"/>
  <c r="R450" i="1"/>
  <c r="A458" i="1" l="1"/>
  <c r="D458" i="1" s="1"/>
  <c r="Q452" i="1"/>
  <c r="R451" i="1"/>
  <c r="A459" i="1" l="1"/>
  <c r="D459" i="1" s="1"/>
  <c r="Q453" i="1"/>
  <c r="R452" i="1"/>
  <c r="A460" i="1" l="1"/>
  <c r="D460" i="1" s="1"/>
  <c r="Q454" i="1"/>
  <c r="R453" i="1"/>
  <c r="A461" i="1" l="1"/>
  <c r="D461" i="1" s="1"/>
  <c r="Q455" i="1"/>
  <c r="R454" i="1"/>
  <c r="A462" i="1" l="1"/>
  <c r="D462" i="1" s="1"/>
  <c r="Q456" i="1"/>
  <c r="R455" i="1"/>
  <c r="A463" i="1" l="1"/>
  <c r="D463" i="1" s="1"/>
  <c r="Q457" i="1"/>
  <c r="R456" i="1"/>
  <c r="A464" i="1" l="1"/>
  <c r="D464" i="1" s="1"/>
  <c r="Q458" i="1"/>
  <c r="R457" i="1"/>
  <c r="A465" i="1" l="1"/>
  <c r="D465" i="1" s="1"/>
  <c r="Q459" i="1"/>
  <c r="R458" i="1"/>
  <c r="A466" i="1" l="1"/>
  <c r="D466" i="1" s="1"/>
  <c r="Q460" i="1"/>
  <c r="R459" i="1"/>
  <c r="A467" i="1" l="1"/>
  <c r="D467" i="1" s="1"/>
  <c r="Q461" i="1"/>
  <c r="R460" i="1"/>
  <c r="A468" i="1" l="1"/>
  <c r="D468" i="1" s="1"/>
  <c r="Q462" i="1"/>
  <c r="R461" i="1"/>
  <c r="A469" i="1" l="1"/>
  <c r="D469" i="1" s="1"/>
  <c r="Q463" i="1"/>
  <c r="R462" i="1"/>
  <c r="A470" i="1" l="1"/>
  <c r="D470" i="1" s="1"/>
  <c r="Q464" i="1"/>
  <c r="R463" i="1"/>
  <c r="A471" i="1" l="1"/>
  <c r="D471" i="1" s="1"/>
  <c r="Q465" i="1"/>
  <c r="R464" i="1"/>
  <c r="A472" i="1" l="1"/>
  <c r="D472" i="1" s="1"/>
  <c r="Q466" i="1"/>
  <c r="R465" i="1"/>
  <c r="A473" i="1" l="1"/>
  <c r="D473" i="1" s="1"/>
  <c r="Q467" i="1"/>
  <c r="R466" i="1"/>
  <c r="A474" i="1" l="1"/>
  <c r="D474" i="1" s="1"/>
  <c r="Q468" i="1"/>
  <c r="R467" i="1"/>
  <c r="A475" i="1" l="1"/>
  <c r="D475" i="1" s="1"/>
  <c r="Q469" i="1"/>
  <c r="R468" i="1"/>
  <c r="A476" i="1" l="1"/>
  <c r="D476" i="1" s="1"/>
  <c r="Q470" i="1"/>
  <c r="R469" i="1"/>
  <c r="A477" i="1" l="1"/>
  <c r="D477" i="1" s="1"/>
  <c r="Q471" i="1"/>
  <c r="R470" i="1"/>
  <c r="A478" i="1" l="1"/>
  <c r="D478" i="1" s="1"/>
  <c r="Q472" i="1"/>
  <c r="R471" i="1"/>
  <c r="A479" i="1" l="1"/>
  <c r="D479" i="1" s="1"/>
  <c r="Q473" i="1"/>
  <c r="R472" i="1"/>
  <c r="A480" i="1" l="1"/>
  <c r="D480" i="1" s="1"/>
  <c r="R473" i="1"/>
  <c r="Q474" i="1"/>
  <c r="A481" i="1" l="1"/>
  <c r="D481" i="1" s="1"/>
  <c r="Q475" i="1"/>
  <c r="R474" i="1"/>
  <c r="A482" i="1" l="1"/>
  <c r="D482" i="1" s="1"/>
  <c r="R475" i="1"/>
  <c r="Q476" i="1"/>
  <c r="A483" i="1" l="1"/>
  <c r="D483" i="1" s="1"/>
  <c r="Q477" i="1"/>
  <c r="R476" i="1"/>
  <c r="A484" i="1" l="1"/>
  <c r="D484" i="1" s="1"/>
  <c r="Q478" i="1"/>
  <c r="R477" i="1"/>
  <c r="A485" i="1" l="1"/>
  <c r="D485" i="1" s="1"/>
  <c r="Q479" i="1"/>
  <c r="R478" i="1"/>
  <c r="A486" i="1" l="1"/>
  <c r="D486" i="1" s="1"/>
  <c r="Q480" i="1"/>
  <c r="R479" i="1"/>
  <c r="A487" i="1" l="1"/>
  <c r="D487" i="1" s="1"/>
  <c r="Q481" i="1"/>
  <c r="R480" i="1"/>
  <c r="A488" i="1" l="1"/>
  <c r="D488" i="1" s="1"/>
  <c r="Q482" i="1"/>
  <c r="R481" i="1"/>
  <c r="A489" i="1" l="1"/>
  <c r="D489" i="1" s="1"/>
  <c r="Q483" i="1"/>
  <c r="R482" i="1"/>
  <c r="A490" i="1" l="1"/>
  <c r="D490" i="1" s="1"/>
  <c r="Q484" i="1"/>
  <c r="R483" i="1"/>
  <c r="A491" i="1" l="1"/>
  <c r="D491" i="1" s="1"/>
  <c r="Q485" i="1"/>
  <c r="R484" i="1"/>
  <c r="A492" i="1" l="1"/>
  <c r="D492" i="1" s="1"/>
  <c r="Q486" i="1"/>
  <c r="R485" i="1"/>
  <c r="A493" i="1" l="1"/>
  <c r="D493" i="1" s="1"/>
  <c r="Q487" i="1"/>
  <c r="R486" i="1"/>
  <c r="A494" i="1" l="1"/>
  <c r="D494" i="1" s="1"/>
  <c r="Q488" i="1"/>
  <c r="R487" i="1"/>
  <c r="A495" i="1" l="1"/>
  <c r="D495" i="1" s="1"/>
  <c r="Q489" i="1"/>
  <c r="R488" i="1"/>
  <c r="A496" i="1" l="1"/>
  <c r="D496" i="1" s="1"/>
  <c r="Q490" i="1"/>
  <c r="R489" i="1"/>
  <c r="A497" i="1" l="1"/>
  <c r="D497" i="1" s="1"/>
  <c r="Q491" i="1"/>
  <c r="R490" i="1"/>
  <c r="A498" i="1" l="1"/>
  <c r="D498" i="1" s="1"/>
  <c r="Q492" i="1"/>
  <c r="R491" i="1"/>
  <c r="A499" i="1" l="1"/>
  <c r="D499" i="1" s="1"/>
  <c r="Q493" i="1"/>
  <c r="R492" i="1"/>
  <c r="A500" i="1" l="1"/>
  <c r="D500" i="1" s="1"/>
  <c r="Q494" i="1"/>
  <c r="R493" i="1"/>
  <c r="A501" i="1" l="1"/>
  <c r="D501" i="1" s="1"/>
  <c r="Q495" i="1"/>
  <c r="R494" i="1"/>
  <c r="A502" i="1" l="1"/>
  <c r="D502" i="1" s="1"/>
  <c r="Q496" i="1"/>
  <c r="R495" i="1"/>
  <c r="A503" i="1" l="1"/>
  <c r="D503" i="1" s="1"/>
  <c r="Q497" i="1"/>
  <c r="R496" i="1"/>
  <c r="Q498" i="1" l="1"/>
  <c r="R497" i="1"/>
  <c r="Q499" i="1" l="1"/>
  <c r="R498" i="1"/>
  <c r="Q500" i="1" l="1"/>
  <c r="R499" i="1"/>
  <c r="Q501" i="1" l="1"/>
  <c r="R500" i="1"/>
  <c r="Q502" i="1" l="1"/>
  <c r="R501" i="1"/>
  <c r="Q503" i="1" l="1"/>
  <c r="R503" i="1" s="1"/>
  <c r="R18" i="1" s="1"/>
  <c r="R502" i="1"/>
  <c r="E151" i="1" l="1"/>
  <c r="H159" i="1" l="1"/>
  <c r="H160" i="1" s="1"/>
  <c r="I159" i="1"/>
  <c r="J159" i="1" s="1"/>
  <c r="F152" i="1"/>
  <c r="G152" i="1" s="1"/>
  <c r="F151" i="1"/>
  <c r="G151" i="1" s="1"/>
  <c r="E152" i="1"/>
  <c r="I160" i="1" l="1"/>
  <c r="J160" i="1" l="1"/>
  <c r="E153" i="1"/>
  <c r="E158" i="1"/>
  <c r="E156" i="1"/>
  <c r="E157" i="1"/>
  <c r="E155" i="1"/>
  <c r="E154" i="1"/>
  <c r="F154" i="1" l="1"/>
  <c r="G154" i="1" s="1"/>
  <c r="F155" i="1"/>
  <c r="G155" i="1" s="1"/>
  <c r="F156" i="1"/>
  <c r="G156" i="1" s="1"/>
  <c r="F157" i="1"/>
  <c r="G157" i="1" s="1"/>
  <c r="F158" i="1"/>
  <c r="G158" i="1" s="1"/>
  <c r="H161" i="1"/>
  <c r="H162" i="1" s="1"/>
  <c r="H163" i="1" s="1"/>
  <c r="H164" i="1" s="1"/>
  <c r="H165" i="1" s="1"/>
  <c r="H166" i="1" s="1"/>
  <c r="I161" i="1"/>
  <c r="F153" i="1"/>
  <c r="G153" i="1" s="1"/>
  <c r="I162" i="1" l="1"/>
  <c r="J161" i="1"/>
  <c r="I163" i="1" l="1"/>
  <c r="J162" i="1"/>
  <c r="I164" i="1" l="1"/>
  <c r="J163" i="1"/>
  <c r="I165" i="1" l="1"/>
  <c r="J164" i="1"/>
  <c r="J165" i="1" l="1"/>
  <c r="I166" i="1"/>
  <c r="J166" i="1" l="1"/>
  <c r="E167" i="1" l="1"/>
  <c r="E166" i="1"/>
  <c r="E165" i="1"/>
  <c r="E164" i="1"/>
  <c r="E163" i="1"/>
  <c r="E162" i="1"/>
  <c r="E161" i="1"/>
  <c r="E160" i="1"/>
  <c r="E159" i="1"/>
  <c r="F163" i="1" l="1"/>
  <c r="G163" i="1" s="1"/>
  <c r="I167" i="1"/>
  <c r="F164" i="1"/>
  <c r="G164" i="1" s="1"/>
  <c r="F161" i="1"/>
  <c r="G161" i="1" s="1"/>
  <c r="F159" i="1"/>
  <c r="G159" i="1" s="1"/>
  <c r="F166" i="1"/>
  <c r="G166" i="1" s="1"/>
  <c r="F160" i="1"/>
  <c r="G160" i="1" s="1"/>
  <c r="F162" i="1"/>
  <c r="G162" i="1" s="1"/>
  <c r="H167" i="1"/>
  <c r="H168" i="1" s="1"/>
  <c r="H169" i="1" s="1"/>
  <c r="H170" i="1" s="1"/>
  <c r="H171" i="1" s="1"/>
  <c r="H172" i="1" s="1"/>
  <c r="H173" i="1" s="1"/>
  <c r="H174" i="1" s="1"/>
  <c r="F165" i="1"/>
  <c r="G165" i="1" s="1"/>
  <c r="F167" i="1"/>
  <c r="G167" i="1" s="1"/>
  <c r="H175" i="1" l="1"/>
  <c r="E168" i="1"/>
  <c r="I168" i="1"/>
  <c r="K168" i="1" s="1"/>
  <c r="C169" i="1" s="1"/>
  <c r="J167" i="1"/>
  <c r="E169" i="1" l="1"/>
  <c r="F168" i="1"/>
  <c r="G168" i="1" s="1"/>
  <c r="H176" i="1"/>
  <c r="J168" i="1"/>
  <c r="I169" i="1"/>
  <c r="K169" i="1" s="1"/>
  <c r="C170" i="1" s="1"/>
  <c r="E170" i="1" l="1"/>
  <c r="F169" i="1"/>
  <c r="G169" i="1" s="1"/>
  <c r="H177" i="1"/>
  <c r="I170" i="1"/>
  <c r="K170" i="1" s="1"/>
  <c r="C171" i="1" s="1"/>
  <c r="J169" i="1"/>
  <c r="E171" i="1" l="1"/>
  <c r="H178" i="1"/>
  <c r="F170" i="1"/>
  <c r="G170" i="1" s="1"/>
  <c r="I171" i="1"/>
  <c r="K171" i="1" s="1"/>
  <c r="C172" i="1" s="1"/>
  <c r="J170" i="1"/>
  <c r="E172" i="1" l="1"/>
  <c r="F171" i="1"/>
  <c r="G171" i="1" s="1"/>
  <c r="H179" i="1"/>
  <c r="I172" i="1"/>
  <c r="K172" i="1" s="1"/>
  <c r="C173" i="1" s="1"/>
  <c r="J171" i="1"/>
  <c r="E173" i="1" l="1"/>
  <c r="F172" i="1"/>
  <c r="G172" i="1" s="1"/>
  <c r="H180" i="1"/>
  <c r="I173" i="1"/>
  <c r="K173" i="1" s="1"/>
  <c r="C174" i="1" s="1"/>
  <c r="J172" i="1"/>
  <c r="E174" i="1" l="1"/>
  <c r="F173" i="1"/>
  <c r="G173" i="1" s="1"/>
  <c r="H181" i="1"/>
  <c r="I174" i="1"/>
  <c r="K174" i="1" s="1"/>
  <c r="C175" i="1" s="1"/>
  <c r="J173" i="1"/>
  <c r="E175" i="1" l="1"/>
  <c r="F174" i="1"/>
  <c r="G174" i="1" s="1"/>
  <c r="H182" i="1"/>
  <c r="I175" i="1"/>
  <c r="K175" i="1" s="1"/>
  <c r="C176" i="1" s="1"/>
  <c r="J174" i="1"/>
  <c r="E176" i="1" l="1"/>
  <c r="H183" i="1"/>
  <c r="F175" i="1"/>
  <c r="G175" i="1" s="1"/>
  <c r="I176" i="1"/>
  <c r="K176" i="1" s="1"/>
  <c r="C177" i="1" s="1"/>
  <c r="J175" i="1"/>
  <c r="E177" i="1" l="1"/>
  <c r="F176" i="1"/>
  <c r="G176" i="1" s="1"/>
  <c r="H184" i="1"/>
  <c r="I177" i="1"/>
  <c r="K177" i="1" s="1"/>
  <c r="C178" i="1" s="1"/>
  <c r="J176" i="1"/>
  <c r="E178" i="1" l="1"/>
  <c r="F177" i="1"/>
  <c r="G177" i="1" s="1"/>
  <c r="H185" i="1"/>
  <c r="I178" i="1"/>
  <c r="K178" i="1" s="1"/>
  <c r="C179" i="1" s="1"/>
  <c r="J177" i="1"/>
  <c r="E179" i="1" l="1"/>
  <c r="H186" i="1"/>
  <c r="F178" i="1"/>
  <c r="G178" i="1" s="1"/>
  <c r="J178" i="1"/>
  <c r="I179" i="1"/>
  <c r="K179" i="1" s="1"/>
  <c r="C180" i="1" s="1"/>
  <c r="E180" i="1" l="1"/>
  <c r="F179" i="1"/>
  <c r="G179" i="1" s="1"/>
  <c r="H187" i="1"/>
  <c r="I180" i="1"/>
  <c r="K180" i="1" s="1"/>
  <c r="C181" i="1" s="1"/>
  <c r="J179" i="1"/>
  <c r="E181" i="1" l="1"/>
  <c r="H188" i="1"/>
  <c r="F180" i="1"/>
  <c r="G180" i="1" s="1"/>
  <c r="I181" i="1"/>
  <c r="K181" i="1" s="1"/>
  <c r="C182" i="1" s="1"/>
  <c r="J180" i="1"/>
  <c r="E182" i="1" l="1"/>
  <c r="F181" i="1"/>
  <c r="G181" i="1" s="1"/>
  <c r="H189" i="1"/>
  <c r="I182" i="1"/>
  <c r="K182" i="1" s="1"/>
  <c r="C183" i="1" s="1"/>
  <c r="J181" i="1"/>
  <c r="E183" i="1" l="1"/>
  <c r="H190" i="1"/>
  <c r="F182" i="1"/>
  <c r="G182" i="1" s="1"/>
  <c r="I183" i="1"/>
  <c r="K183" i="1" s="1"/>
  <c r="C184" i="1" s="1"/>
  <c r="J182" i="1"/>
  <c r="E184" i="1" l="1"/>
  <c r="F183" i="1"/>
  <c r="G183" i="1" s="1"/>
  <c r="H191" i="1"/>
  <c r="I184" i="1"/>
  <c r="K184" i="1" s="1"/>
  <c r="C185" i="1" s="1"/>
  <c r="J183" i="1"/>
  <c r="E185" i="1" l="1"/>
  <c r="F184" i="1"/>
  <c r="G184" i="1" s="1"/>
  <c r="H192" i="1"/>
  <c r="I185" i="1"/>
  <c r="K185" i="1" s="1"/>
  <c r="C186" i="1" s="1"/>
  <c r="J184" i="1"/>
  <c r="E186" i="1" l="1"/>
  <c r="H193" i="1"/>
  <c r="F185" i="1"/>
  <c r="G185" i="1" s="1"/>
  <c r="I186" i="1"/>
  <c r="K186" i="1" s="1"/>
  <c r="C187" i="1" s="1"/>
  <c r="J185" i="1"/>
  <c r="E187" i="1" l="1"/>
  <c r="F186" i="1"/>
  <c r="G186" i="1" s="1"/>
  <c r="H194" i="1"/>
  <c r="I187" i="1"/>
  <c r="K187" i="1" s="1"/>
  <c r="C188" i="1" s="1"/>
  <c r="J186" i="1"/>
  <c r="E188" i="1" l="1"/>
  <c r="F187" i="1"/>
  <c r="G187" i="1" s="1"/>
  <c r="H195" i="1"/>
  <c r="I188" i="1"/>
  <c r="K188" i="1" s="1"/>
  <c r="C189" i="1" s="1"/>
  <c r="J187" i="1"/>
  <c r="E189" i="1" l="1"/>
  <c r="F188" i="1"/>
  <c r="G188" i="1" s="1"/>
  <c r="H196" i="1"/>
  <c r="J188" i="1"/>
  <c r="I189" i="1"/>
  <c r="K189" i="1" s="1"/>
  <c r="C190" i="1" s="1"/>
  <c r="E190" i="1" l="1"/>
  <c r="F189" i="1"/>
  <c r="G189" i="1" s="1"/>
  <c r="H197" i="1"/>
  <c r="I190" i="1"/>
  <c r="K190" i="1" s="1"/>
  <c r="C191" i="1" s="1"/>
  <c r="J189" i="1"/>
  <c r="E191" i="1" l="1"/>
  <c r="H198" i="1"/>
  <c r="F190" i="1"/>
  <c r="G190" i="1" s="1"/>
  <c r="I191" i="1"/>
  <c r="K191" i="1" s="1"/>
  <c r="C192" i="1" s="1"/>
  <c r="J190" i="1"/>
  <c r="E192" i="1" l="1"/>
  <c r="F191" i="1"/>
  <c r="G191" i="1" s="1"/>
  <c r="H199" i="1"/>
  <c r="I192" i="1"/>
  <c r="K192" i="1" s="1"/>
  <c r="C193" i="1" s="1"/>
  <c r="J191" i="1"/>
  <c r="E193" i="1" l="1"/>
  <c r="H200" i="1"/>
  <c r="F192" i="1"/>
  <c r="G192" i="1" s="1"/>
  <c r="I193" i="1"/>
  <c r="K193" i="1" s="1"/>
  <c r="C194" i="1" s="1"/>
  <c r="J192" i="1"/>
  <c r="E194" i="1" l="1"/>
  <c r="F193" i="1"/>
  <c r="G193" i="1" s="1"/>
  <c r="H201" i="1"/>
  <c r="I194" i="1"/>
  <c r="K194" i="1" s="1"/>
  <c r="C195" i="1" s="1"/>
  <c r="J193" i="1"/>
  <c r="E195" i="1" l="1"/>
  <c r="F194" i="1"/>
  <c r="G194" i="1" s="1"/>
  <c r="H202" i="1"/>
  <c r="I195" i="1"/>
  <c r="K195" i="1" s="1"/>
  <c r="C196" i="1" s="1"/>
  <c r="J194" i="1"/>
  <c r="E196" i="1" l="1"/>
  <c r="F195" i="1"/>
  <c r="G195" i="1" s="1"/>
  <c r="H203" i="1"/>
  <c r="I196" i="1"/>
  <c r="K196" i="1" s="1"/>
  <c r="C197" i="1" s="1"/>
  <c r="J195" i="1"/>
  <c r="E197" i="1" l="1"/>
  <c r="H204" i="1"/>
  <c r="F196" i="1"/>
  <c r="G196" i="1" s="1"/>
  <c r="I197" i="1"/>
  <c r="K197" i="1" s="1"/>
  <c r="C198" i="1" s="1"/>
  <c r="J196" i="1"/>
  <c r="E198" i="1" l="1"/>
  <c r="F197" i="1"/>
  <c r="G197" i="1" s="1"/>
  <c r="H205" i="1"/>
  <c r="I198" i="1"/>
  <c r="K198" i="1" s="1"/>
  <c r="C199" i="1" s="1"/>
  <c r="J197" i="1"/>
  <c r="E199" i="1" l="1"/>
  <c r="H206" i="1"/>
  <c r="F198" i="1"/>
  <c r="G198" i="1" s="1"/>
  <c r="J198" i="1"/>
  <c r="I199" i="1"/>
  <c r="K199" i="1" s="1"/>
  <c r="C200" i="1" s="1"/>
  <c r="E200" i="1" l="1"/>
  <c r="F199" i="1"/>
  <c r="G199" i="1" s="1"/>
  <c r="H207" i="1"/>
  <c r="I200" i="1"/>
  <c r="K200" i="1" s="1"/>
  <c r="C201" i="1" s="1"/>
  <c r="J199" i="1"/>
  <c r="E201" i="1" l="1"/>
  <c r="F200" i="1"/>
  <c r="G200" i="1" s="1"/>
  <c r="H208" i="1"/>
  <c r="I201" i="1"/>
  <c r="K201" i="1" s="1"/>
  <c r="C202" i="1" s="1"/>
  <c r="J200" i="1"/>
  <c r="E202" i="1" l="1"/>
  <c r="F201" i="1"/>
  <c r="G201" i="1" s="1"/>
  <c r="H209" i="1"/>
  <c r="I202" i="1"/>
  <c r="K202" i="1" s="1"/>
  <c r="C203" i="1" s="1"/>
  <c r="J201" i="1"/>
  <c r="E203" i="1" l="1"/>
  <c r="F202" i="1"/>
  <c r="G202" i="1" s="1"/>
  <c r="H210" i="1"/>
  <c r="I203" i="1"/>
  <c r="K203" i="1" s="1"/>
  <c r="C204" i="1" s="1"/>
  <c r="J202" i="1"/>
  <c r="E204" i="1" l="1"/>
  <c r="F203" i="1"/>
  <c r="G203" i="1" s="1"/>
  <c r="H211" i="1"/>
  <c r="I204" i="1"/>
  <c r="K204" i="1" s="1"/>
  <c r="C205" i="1" s="1"/>
  <c r="J203" i="1"/>
  <c r="E205" i="1" l="1"/>
  <c r="F204" i="1"/>
  <c r="G204" i="1" s="1"/>
  <c r="H212" i="1"/>
  <c r="I205" i="1"/>
  <c r="K205" i="1" s="1"/>
  <c r="C206" i="1" s="1"/>
  <c r="J204" i="1"/>
  <c r="E206" i="1" l="1"/>
  <c r="H213" i="1"/>
  <c r="F205" i="1"/>
  <c r="G205" i="1" s="1"/>
  <c r="I206" i="1"/>
  <c r="K206" i="1" s="1"/>
  <c r="C207" i="1" s="1"/>
  <c r="J205" i="1"/>
  <c r="E207" i="1" l="1"/>
  <c r="F206" i="1"/>
  <c r="G206" i="1" s="1"/>
  <c r="H214" i="1"/>
  <c r="I207" i="1"/>
  <c r="K207" i="1" s="1"/>
  <c r="C208" i="1" s="1"/>
  <c r="J206" i="1"/>
  <c r="E208" i="1" l="1"/>
  <c r="F207" i="1"/>
  <c r="G207" i="1" s="1"/>
  <c r="H215" i="1"/>
  <c r="I208" i="1"/>
  <c r="K208" i="1" s="1"/>
  <c r="C209" i="1" s="1"/>
  <c r="J207" i="1"/>
  <c r="E209" i="1" l="1"/>
  <c r="H216" i="1"/>
  <c r="F208" i="1"/>
  <c r="G208" i="1" s="1"/>
  <c r="J208" i="1"/>
  <c r="I209" i="1"/>
  <c r="K209" i="1" s="1"/>
  <c r="C210" i="1" s="1"/>
  <c r="E210" i="1" l="1"/>
  <c r="F209" i="1"/>
  <c r="G209" i="1" s="1"/>
  <c r="H217" i="1"/>
  <c r="I210" i="1"/>
  <c r="K210" i="1" s="1"/>
  <c r="C211" i="1" s="1"/>
  <c r="J209" i="1"/>
  <c r="E211" i="1" l="1"/>
  <c r="F210" i="1"/>
  <c r="G210" i="1" s="1"/>
  <c r="H218" i="1"/>
  <c r="I211" i="1"/>
  <c r="K211" i="1" s="1"/>
  <c r="C212" i="1" s="1"/>
  <c r="J210" i="1"/>
  <c r="E212" i="1" l="1"/>
  <c r="F211" i="1"/>
  <c r="G211" i="1" s="1"/>
  <c r="H219" i="1"/>
  <c r="I212" i="1"/>
  <c r="K212" i="1" s="1"/>
  <c r="C213" i="1" s="1"/>
  <c r="J211" i="1"/>
  <c r="E213" i="1" l="1"/>
  <c r="H220" i="1"/>
  <c r="F212" i="1"/>
  <c r="G212" i="1" s="1"/>
  <c r="I213" i="1"/>
  <c r="K213" i="1" s="1"/>
  <c r="C214" i="1" s="1"/>
  <c r="J212" i="1"/>
  <c r="E214" i="1" l="1"/>
  <c r="F213" i="1"/>
  <c r="G213" i="1" s="1"/>
  <c r="H221" i="1"/>
  <c r="I214" i="1"/>
  <c r="K214" i="1" s="1"/>
  <c r="C215" i="1" s="1"/>
  <c r="J213" i="1"/>
  <c r="E215" i="1" l="1"/>
  <c r="F214" i="1"/>
  <c r="G214" i="1" s="1"/>
  <c r="H222" i="1"/>
  <c r="I215" i="1"/>
  <c r="K215" i="1" s="1"/>
  <c r="C216" i="1" s="1"/>
  <c r="J214" i="1"/>
  <c r="E216" i="1" l="1"/>
  <c r="F215" i="1"/>
  <c r="G215" i="1" s="1"/>
  <c r="H223" i="1"/>
  <c r="I216" i="1"/>
  <c r="K216" i="1" s="1"/>
  <c r="C217" i="1" s="1"/>
  <c r="J215" i="1"/>
  <c r="E217" i="1" l="1"/>
  <c r="H224" i="1"/>
  <c r="F216" i="1"/>
  <c r="G216" i="1" s="1"/>
  <c r="I217" i="1"/>
  <c r="K217" i="1" s="1"/>
  <c r="C218" i="1" s="1"/>
  <c r="J216" i="1"/>
  <c r="E218" i="1" l="1"/>
  <c r="F217" i="1"/>
  <c r="G217" i="1" s="1"/>
  <c r="H225" i="1"/>
  <c r="I218" i="1"/>
  <c r="K218" i="1" s="1"/>
  <c r="C219" i="1" s="1"/>
  <c r="J217" i="1"/>
  <c r="E219" i="1" l="1"/>
  <c r="H226" i="1"/>
  <c r="F218" i="1"/>
  <c r="G218" i="1" s="1"/>
  <c r="J218" i="1"/>
  <c r="I219" i="1"/>
  <c r="K219" i="1" s="1"/>
  <c r="C220" i="1" s="1"/>
  <c r="E220" i="1" l="1"/>
  <c r="F219" i="1"/>
  <c r="G219" i="1" s="1"/>
  <c r="H227" i="1"/>
  <c r="I220" i="1"/>
  <c r="K220" i="1" s="1"/>
  <c r="C221" i="1" s="1"/>
  <c r="J219" i="1"/>
  <c r="E221" i="1" l="1"/>
  <c r="F220" i="1"/>
  <c r="G220" i="1" s="1"/>
  <c r="H228" i="1"/>
  <c r="I221" i="1"/>
  <c r="K221" i="1" s="1"/>
  <c r="C222" i="1" s="1"/>
  <c r="J220" i="1"/>
  <c r="E222" i="1" l="1"/>
  <c r="H229" i="1"/>
  <c r="F221" i="1"/>
  <c r="G221" i="1" s="1"/>
  <c r="I222" i="1"/>
  <c r="K222" i="1" s="1"/>
  <c r="C223" i="1" s="1"/>
  <c r="J221" i="1"/>
  <c r="E223" i="1" l="1"/>
  <c r="F222" i="1"/>
  <c r="G222" i="1" s="1"/>
  <c r="H230" i="1"/>
  <c r="I223" i="1"/>
  <c r="K223" i="1" s="1"/>
  <c r="C224" i="1" s="1"/>
  <c r="J222" i="1"/>
  <c r="E224" i="1" l="1"/>
  <c r="H231" i="1"/>
  <c r="F223" i="1"/>
  <c r="G223" i="1" s="1"/>
  <c r="I224" i="1"/>
  <c r="K224" i="1" s="1"/>
  <c r="C225" i="1" s="1"/>
  <c r="J223" i="1"/>
  <c r="E225" i="1" l="1"/>
  <c r="F224" i="1"/>
  <c r="G224" i="1" s="1"/>
  <c r="H232" i="1"/>
  <c r="I225" i="1"/>
  <c r="K225" i="1" s="1"/>
  <c r="C226" i="1" s="1"/>
  <c r="J224" i="1"/>
  <c r="E226" i="1" l="1"/>
  <c r="H233" i="1"/>
  <c r="F225" i="1"/>
  <c r="G225" i="1" s="1"/>
  <c r="I226" i="1"/>
  <c r="K226" i="1" s="1"/>
  <c r="C227" i="1" s="1"/>
  <c r="J225" i="1"/>
  <c r="E227" i="1" l="1"/>
  <c r="F226" i="1"/>
  <c r="G226" i="1" s="1"/>
  <c r="H234" i="1"/>
  <c r="I227" i="1"/>
  <c r="K227" i="1" s="1"/>
  <c r="C228" i="1" s="1"/>
  <c r="J226" i="1"/>
  <c r="E228" i="1" l="1"/>
  <c r="H235" i="1"/>
  <c r="F227" i="1"/>
  <c r="G227" i="1" s="1"/>
  <c r="I228" i="1"/>
  <c r="K228" i="1" s="1"/>
  <c r="C229" i="1" s="1"/>
  <c r="J227" i="1"/>
  <c r="E229" i="1" l="1"/>
  <c r="F228" i="1"/>
  <c r="G228" i="1" s="1"/>
  <c r="H236" i="1"/>
  <c r="J228" i="1"/>
  <c r="I229" i="1"/>
  <c r="K229" i="1" s="1"/>
  <c r="C230" i="1" s="1"/>
  <c r="E230" i="1" l="1"/>
  <c r="H237" i="1"/>
  <c r="F229" i="1"/>
  <c r="G229" i="1" s="1"/>
  <c r="I230" i="1"/>
  <c r="K230" i="1" s="1"/>
  <c r="C231" i="1" s="1"/>
  <c r="J229" i="1"/>
  <c r="E231" i="1" l="1"/>
  <c r="F230" i="1"/>
  <c r="G230" i="1" s="1"/>
  <c r="H238" i="1"/>
  <c r="I231" i="1"/>
  <c r="K231" i="1" s="1"/>
  <c r="C232" i="1" s="1"/>
  <c r="J230" i="1"/>
  <c r="E232" i="1" l="1"/>
  <c r="H239" i="1"/>
  <c r="F231" i="1"/>
  <c r="G231" i="1" s="1"/>
  <c r="I232" i="1"/>
  <c r="K232" i="1" s="1"/>
  <c r="C233" i="1" s="1"/>
  <c r="J231" i="1"/>
  <c r="E233" i="1" l="1"/>
  <c r="F232" i="1"/>
  <c r="G232" i="1" s="1"/>
  <c r="H240" i="1"/>
  <c r="I233" i="1"/>
  <c r="K233" i="1" s="1"/>
  <c r="C234" i="1" s="1"/>
  <c r="J232" i="1"/>
  <c r="E234" i="1" l="1"/>
  <c r="F233" i="1"/>
  <c r="G233" i="1" s="1"/>
  <c r="H241" i="1"/>
  <c r="I234" i="1"/>
  <c r="K234" i="1" s="1"/>
  <c r="C235" i="1" s="1"/>
  <c r="J233" i="1"/>
  <c r="E235" i="1" l="1"/>
  <c r="H242" i="1"/>
  <c r="F234" i="1"/>
  <c r="G234" i="1" s="1"/>
  <c r="I235" i="1"/>
  <c r="K235" i="1" s="1"/>
  <c r="C236" i="1" s="1"/>
  <c r="J234" i="1"/>
  <c r="E236" i="1" l="1"/>
  <c r="H243" i="1"/>
  <c r="F235" i="1"/>
  <c r="G235" i="1" s="1"/>
  <c r="I236" i="1"/>
  <c r="K236" i="1" s="1"/>
  <c r="C237" i="1" s="1"/>
  <c r="J235" i="1"/>
  <c r="E237" i="1" l="1"/>
  <c r="H244" i="1"/>
  <c r="F236" i="1"/>
  <c r="G236" i="1" s="1"/>
  <c r="I237" i="1"/>
  <c r="K237" i="1" s="1"/>
  <c r="C238" i="1" s="1"/>
  <c r="J236" i="1"/>
  <c r="E238" i="1" l="1"/>
  <c r="F237" i="1"/>
  <c r="G237" i="1" s="1"/>
  <c r="H245" i="1"/>
  <c r="I238" i="1"/>
  <c r="J237" i="1"/>
  <c r="K238" i="1" l="1"/>
  <c r="C239" i="1" s="1"/>
  <c r="F238" i="1"/>
  <c r="G238" i="1" s="1"/>
  <c r="J238" i="1"/>
  <c r="I239" i="1"/>
  <c r="K239" i="1" l="1"/>
  <c r="C240" i="1" s="1"/>
  <c r="H246" i="1"/>
  <c r="I240" i="1"/>
  <c r="J239" i="1"/>
  <c r="E239" i="1" l="1"/>
  <c r="H247" i="1"/>
  <c r="K240" i="1"/>
  <c r="C241" i="1" s="1"/>
  <c r="F239" i="1"/>
  <c r="G239" i="1" s="1"/>
  <c r="F240" i="1"/>
  <c r="G240" i="1" s="1"/>
  <c r="I241" i="1"/>
  <c r="J240" i="1"/>
  <c r="H248" i="1" l="1"/>
  <c r="E241" i="1"/>
  <c r="E240" i="1"/>
  <c r="I242" i="1"/>
  <c r="J241" i="1"/>
  <c r="K241" i="1" l="1"/>
  <c r="C242" i="1" s="1"/>
  <c r="I243" i="1"/>
  <c r="J242" i="1"/>
  <c r="F241" i="1" l="1"/>
  <c r="G241" i="1" s="1"/>
  <c r="H249" i="1"/>
  <c r="I244" i="1"/>
  <c r="J243" i="1"/>
  <c r="E242" i="1" l="1"/>
  <c r="K242" i="1"/>
  <c r="C243" i="1" s="1"/>
  <c r="I245" i="1"/>
  <c r="J244" i="1"/>
  <c r="E243" i="1" l="1"/>
  <c r="H250" i="1"/>
  <c r="F242" i="1"/>
  <c r="G242" i="1" s="1"/>
  <c r="K243" i="1"/>
  <c r="C244" i="1" s="1"/>
  <c r="F243" i="1"/>
  <c r="G243" i="1" s="1"/>
  <c r="I246" i="1"/>
  <c r="J245" i="1"/>
  <c r="H251" i="1" l="1"/>
  <c r="I247" i="1"/>
  <c r="J246" i="1"/>
  <c r="E244" i="1" l="1"/>
  <c r="K244" i="1"/>
  <c r="C245" i="1" s="1"/>
  <c r="I248" i="1"/>
  <c r="J247" i="1"/>
  <c r="E245" i="1" l="1"/>
  <c r="H252" i="1"/>
  <c r="K245" i="1"/>
  <c r="C246" i="1" s="1"/>
  <c r="F245" i="1"/>
  <c r="G245" i="1" s="1"/>
  <c r="F244" i="1"/>
  <c r="G244" i="1" s="1"/>
  <c r="J248" i="1"/>
  <c r="I249" i="1"/>
  <c r="H253" i="1" l="1"/>
  <c r="I250" i="1"/>
  <c r="J249" i="1"/>
  <c r="E246" i="1" l="1"/>
  <c r="K246" i="1"/>
  <c r="C247" i="1" s="1"/>
  <c r="I251" i="1"/>
  <c r="J250" i="1"/>
  <c r="E247" i="1" l="1"/>
  <c r="K247" i="1"/>
  <c r="C248" i="1" s="1"/>
  <c r="F246" i="1"/>
  <c r="G246" i="1" s="1"/>
  <c r="H254" i="1"/>
  <c r="I252" i="1"/>
  <c r="J251" i="1"/>
  <c r="H255" i="1" l="1"/>
  <c r="F247" i="1"/>
  <c r="G247" i="1" s="1"/>
  <c r="I253" i="1"/>
  <c r="J252" i="1"/>
  <c r="E248" i="1" l="1"/>
  <c r="K248" i="1"/>
  <c r="C249" i="1" s="1"/>
  <c r="I254" i="1"/>
  <c r="J253" i="1"/>
  <c r="F248" i="1" l="1"/>
  <c r="G248" i="1" s="1"/>
  <c r="H256" i="1"/>
  <c r="I255" i="1"/>
  <c r="J254" i="1"/>
  <c r="E249" i="1" l="1"/>
  <c r="K249" i="1"/>
  <c r="C250" i="1" s="1"/>
  <c r="I256" i="1"/>
  <c r="J255" i="1"/>
  <c r="F249" i="1" l="1"/>
  <c r="G249" i="1" s="1"/>
  <c r="H257" i="1"/>
  <c r="I257" i="1"/>
  <c r="J256" i="1"/>
  <c r="E250" i="1" l="1"/>
  <c r="K250" i="1"/>
  <c r="C251" i="1" s="1"/>
  <c r="J257" i="1"/>
  <c r="I258" i="1" l="1"/>
  <c r="J258" i="1" s="1"/>
  <c r="F250" i="1"/>
  <c r="G250" i="1" s="1"/>
  <c r="H258" i="1"/>
  <c r="E251" i="1" l="1"/>
  <c r="K251" i="1"/>
  <c r="C252" i="1" s="1"/>
  <c r="F251" i="1" l="1"/>
  <c r="G251" i="1" s="1"/>
  <c r="I259" i="1"/>
  <c r="H259" i="1"/>
  <c r="J259" i="1" l="1"/>
  <c r="E252" i="1"/>
  <c r="K252" i="1"/>
  <c r="C253" i="1" s="1"/>
  <c r="F252" i="1" l="1"/>
  <c r="G252" i="1" s="1"/>
  <c r="H260" i="1"/>
  <c r="I260" i="1"/>
  <c r="J260" i="1" l="1"/>
  <c r="E253" i="1"/>
  <c r="K253" i="1"/>
  <c r="I261" i="1" l="1"/>
  <c r="J261" i="1" s="1"/>
  <c r="C254" i="1"/>
  <c r="F253" i="1"/>
  <c r="G253" i="1" s="1"/>
  <c r="H261" i="1"/>
  <c r="E254" i="1" l="1"/>
  <c r="K254" i="1"/>
  <c r="H262" i="1" s="1"/>
  <c r="C255" i="1" l="1"/>
  <c r="I262" i="1"/>
  <c r="F254" i="1"/>
  <c r="G254" i="1" s="1"/>
  <c r="J262" i="1" l="1"/>
  <c r="E255" i="1"/>
  <c r="K255" i="1"/>
  <c r="I263" i="1" s="1"/>
  <c r="C256" i="1" l="1"/>
  <c r="J263" i="1"/>
  <c r="H263" i="1"/>
  <c r="F255" i="1"/>
  <c r="G255" i="1" s="1"/>
  <c r="E256" i="1" l="1"/>
  <c r="K256" i="1"/>
  <c r="C257" i="1" s="1"/>
  <c r="F256" i="1" l="1"/>
  <c r="G256" i="1" s="1"/>
  <c r="I264" i="1"/>
  <c r="H264" i="1"/>
  <c r="J264" i="1" l="1"/>
  <c r="E257" i="1"/>
  <c r="K257" i="1"/>
  <c r="C258" i="1" s="1"/>
  <c r="E258" i="1" l="1"/>
  <c r="K258" i="1"/>
  <c r="C259" i="1" s="1"/>
  <c r="F257" i="1"/>
  <c r="G257" i="1" s="1"/>
  <c r="H265" i="1"/>
  <c r="I265" i="1"/>
  <c r="H266" i="1" l="1"/>
  <c r="I266" i="1"/>
  <c r="J265" i="1"/>
  <c r="F258" i="1"/>
  <c r="G258" i="1" s="1"/>
  <c r="E259" i="1" l="1"/>
  <c r="J266" i="1"/>
  <c r="K259" i="1"/>
  <c r="C260" i="1" s="1"/>
  <c r="F259" i="1" l="1"/>
  <c r="G259" i="1" s="1"/>
  <c r="H267" i="1"/>
  <c r="I267" i="1"/>
  <c r="E260" i="1" l="1"/>
  <c r="J267" i="1"/>
  <c r="K260" i="1"/>
  <c r="C261" i="1" s="1"/>
  <c r="E261" i="1" l="1"/>
  <c r="K261" i="1"/>
  <c r="C262" i="1" s="1"/>
  <c r="F260" i="1"/>
  <c r="G260" i="1" s="1"/>
  <c r="I268" i="1"/>
  <c r="H268" i="1"/>
  <c r="H269" i="1" l="1"/>
  <c r="J268" i="1"/>
  <c r="I269" i="1"/>
  <c r="F261" i="1"/>
  <c r="G261" i="1" s="1"/>
  <c r="K262" i="1"/>
  <c r="C263" i="1" s="1"/>
  <c r="F262" i="1" l="1"/>
  <c r="G262" i="1" s="1"/>
  <c r="H270" i="1"/>
  <c r="E262" i="1"/>
  <c r="I270" i="1"/>
  <c r="J269" i="1"/>
  <c r="J270" i="1" l="1"/>
  <c r="E263" i="1"/>
  <c r="K263" i="1"/>
  <c r="I271" i="1" l="1"/>
  <c r="J271" i="1" s="1"/>
  <c r="C264" i="1"/>
  <c r="K264" i="1" s="1"/>
  <c r="F263" i="1"/>
  <c r="G263" i="1" s="1"/>
  <c r="H271" i="1"/>
  <c r="C265" i="1" l="1"/>
  <c r="F264" i="1"/>
  <c r="G264" i="1" s="1"/>
  <c r="I272" i="1"/>
  <c r="H272" i="1"/>
  <c r="E264" i="1"/>
  <c r="E265" i="1" l="1"/>
  <c r="J272" i="1"/>
  <c r="K265" i="1"/>
  <c r="I273" i="1" s="1"/>
  <c r="C266" i="1" l="1"/>
  <c r="J273" i="1"/>
  <c r="F265" i="1"/>
  <c r="G265" i="1" s="1"/>
  <c r="H273" i="1"/>
  <c r="E266" i="1" l="1"/>
  <c r="K266" i="1"/>
  <c r="C267" i="1" s="1"/>
  <c r="F266" i="1" l="1"/>
  <c r="G266" i="1" s="1"/>
  <c r="I274" i="1"/>
  <c r="H274" i="1"/>
  <c r="E267" i="1" l="1"/>
  <c r="J274" i="1"/>
  <c r="K267" i="1"/>
  <c r="C268" i="1" s="1"/>
  <c r="F267" i="1" l="1"/>
  <c r="G267" i="1" s="1"/>
  <c r="I275" i="1"/>
  <c r="H275" i="1"/>
  <c r="J275" i="1" l="1"/>
  <c r="E268" i="1"/>
  <c r="K268" i="1"/>
  <c r="H276" i="1" l="1"/>
  <c r="C269" i="1"/>
  <c r="F268" i="1"/>
  <c r="G268" i="1" s="1"/>
  <c r="I276" i="1"/>
  <c r="E269" i="1" l="1"/>
  <c r="J276" i="1"/>
  <c r="K269" i="1"/>
  <c r="I277" i="1" s="1"/>
  <c r="C270" i="1" l="1"/>
  <c r="J277" i="1"/>
  <c r="F269" i="1"/>
  <c r="G269" i="1" s="1"/>
  <c r="H277" i="1"/>
  <c r="E270" i="1" l="1"/>
  <c r="K270" i="1"/>
  <c r="C271" i="1" s="1"/>
  <c r="F270" i="1" l="1"/>
  <c r="G270" i="1" s="1"/>
  <c r="I278" i="1"/>
  <c r="H278" i="1"/>
  <c r="E271" i="1" l="1"/>
  <c r="J278" i="1"/>
  <c r="K271" i="1"/>
  <c r="C272" i="1" s="1"/>
  <c r="F271" i="1" l="1"/>
  <c r="G271" i="1" s="1"/>
  <c r="I279" i="1"/>
  <c r="H279" i="1"/>
  <c r="K272" i="1"/>
  <c r="C273" i="1" s="1"/>
  <c r="F272" i="1" l="1"/>
  <c r="G272" i="1" s="1"/>
  <c r="H280" i="1"/>
  <c r="E272" i="1"/>
  <c r="I280" i="1"/>
  <c r="J279" i="1"/>
  <c r="E273" i="1" l="1"/>
  <c r="K273" i="1"/>
  <c r="J280" i="1"/>
  <c r="I281" i="1" l="1"/>
  <c r="J281" i="1" s="1"/>
  <c r="C274" i="1"/>
  <c r="F273" i="1"/>
  <c r="G273" i="1" s="1"/>
  <c r="H281" i="1"/>
  <c r="E274" i="1" l="1"/>
  <c r="K274" i="1"/>
  <c r="C275" i="1" s="1"/>
  <c r="F274" i="1" l="1"/>
  <c r="G274" i="1" s="1"/>
  <c r="I282" i="1"/>
  <c r="H282" i="1"/>
  <c r="K275" i="1"/>
  <c r="C276" i="1" s="1"/>
  <c r="F275" i="1" l="1"/>
  <c r="G275" i="1" s="1"/>
  <c r="H283" i="1"/>
  <c r="K276" i="1"/>
  <c r="C277" i="1" s="1"/>
  <c r="E275" i="1"/>
  <c r="J282" i="1"/>
  <c r="I283" i="1"/>
  <c r="F276" i="1" l="1"/>
  <c r="G276" i="1" s="1"/>
  <c r="I284" i="1"/>
  <c r="J283" i="1"/>
  <c r="H284" i="1"/>
  <c r="E276" i="1"/>
  <c r="E277" i="1" l="1"/>
  <c r="J284" i="1"/>
  <c r="K277" i="1"/>
  <c r="C278" i="1" s="1"/>
  <c r="E278" i="1" l="1"/>
  <c r="F277" i="1"/>
  <c r="G277" i="1" s="1"/>
  <c r="K278" i="1"/>
  <c r="C279" i="1" s="1"/>
  <c r="I285" i="1"/>
  <c r="H285" i="1"/>
  <c r="H286" i="1" s="1"/>
  <c r="J285" i="1" l="1"/>
  <c r="I286" i="1"/>
  <c r="F278" i="1"/>
  <c r="G278" i="1" s="1"/>
  <c r="E279" i="1" l="1"/>
  <c r="K279" i="1"/>
  <c r="C280" i="1" s="1"/>
  <c r="J286" i="1"/>
  <c r="I287" i="1" l="1"/>
  <c r="J287" i="1" s="1"/>
  <c r="F279" i="1"/>
  <c r="G279" i="1" s="1"/>
  <c r="H287" i="1"/>
  <c r="E280" i="1" l="1"/>
  <c r="K280" i="1"/>
  <c r="C281" i="1" s="1"/>
  <c r="F280" i="1" l="1"/>
  <c r="G280" i="1" s="1"/>
  <c r="I288" i="1"/>
  <c r="H288" i="1"/>
  <c r="E281" i="1" l="1"/>
  <c r="K281" i="1"/>
  <c r="C282" i="1" s="1"/>
  <c r="J288" i="1"/>
  <c r="F281" i="1" l="1"/>
  <c r="G281" i="1" s="1"/>
  <c r="I289" i="1"/>
  <c r="H289" i="1"/>
  <c r="E282" i="1" l="1"/>
  <c r="J289" i="1"/>
  <c r="K282" i="1"/>
  <c r="I290" i="1" l="1"/>
  <c r="J290" i="1" s="1"/>
  <c r="C283" i="1"/>
  <c r="F282" i="1"/>
  <c r="G282" i="1" s="1"/>
  <c r="H290" i="1"/>
  <c r="E283" i="1" l="1"/>
  <c r="K283" i="1"/>
  <c r="C284" i="1" s="1"/>
  <c r="F283" i="1" l="1"/>
  <c r="G283" i="1" s="1"/>
  <c r="I291" i="1"/>
  <c r="H291" i="1"/>
  <c r="E284" i="1" l="1"/>
  <c r="J291" i="1"/>
  <c r="K284" i="1"/>
  <c r="C285" i="1" s="1"/>
  <c r="F284" i="1" l="1"/>
  <c r="G284" i="1" s="1"/>
  <c r="H292" i="1"/>
  <c r="I292" i="1"/>
  <c r="E285" i="1" l="1"/>
  <c r="J292" i="1"/>
  <c r="K285" i="1"/>
  <c r="C286" i="1" s="1"/>
  <c r="F285" i="1" l="1"/>
  <c r="G285" i="1" s="1"/>
  <c r="I293" i="1"/>
  <c r="H293" i="1"/>
  <c r="K286" i="1"/>
  <c r="C287" i="1" s="1"/>
  <c r="F286" i="1" l="1"/>
  <c r="G286" i="1" s="1"/>
  <c r="H294" i="1"/>
  <c r="J293" i="1"/>
  <c r="I294" i="1"/>
  <c r="K287" i="1"/>
  <c r="C288" i="1" s="1"/>
  <c r="E286" i="1"/>
  <c r="F287" i="1" l="1"/>
  <c r="G287" i="1" s="1"/>
  <c r="I295" i="1"/>
  <c r="J294" i="1"/>
  <c r="H295" i="1"/>
  <c r="K288" i="1"/>
  <c r="C289" i="1" s="1"/>
  <c r="E287" i="1"/>
  <c r="F288" i="1" l="1"/>
  <c r="G288" i="1" s="1"/>
  <c r="H296" i="1"/>
  <c r="I296" i="1"/>
  <c r="J295" i="1"/>
  <c r="E288" i="1"/>
  <c r="E289" i="1" l="1"/>
  <c r="K289" i="1"/>
  <c r="I297" i="1" s="1"/>
  <c r="J296" i="1"/>
  <c r="H297" i="1" l="1"/>
  <c r="C290" i="1"/>
  <c r="J297" i="1"/>
  <c r="F289" i="1"/>
  <c r="G289" i="1" s="1"/>
  <c r="E290" i="1" l="1"/>
  <c r="K290" i="1"/>
  <c r="C291" i="1" s="1"/>
  <c r="F290" i="1" l="1"/>
  <c r="G290" i="1" s="1"/>
  <c r="H298" i="1"/>
  <c r="I298" i="1"/>
  <c r="E291" i="1" l="1"/>
  <c r="K291" i="1"/>
  <c r="I299" i="1" s="1"/>
  <c r="J298" i="1"/>
  <c r="H299" i="1" l="1"/>
  <c r="C292" i="1"/>
  <c r="J299" i="1"/>
  <c r="F291" i="1"/>
  <c r="G291" i="1" s="1"/>
  <c r="E292" i="1" l="1"/>
  <c r="K292" i="1"/>
  <c r="C293" i="1" s="1"/>
  <c r="F292" i="1" l="1"/>
  <c r="G292" i="1" s="1"/>
  <c r="H300" i="1"/>
  <c r="I300" i="1"/>
  <c r="E293" i="1" l="1"/>
  <c r="J300" i="1"/>
  <c r="K293" i="1"/>
  <c r="C294" i="1" s="1"/>
  <c r="F293" i="1" l="1"/>
  <c r="G293" i="1" s="1"/>
  <c r="H301" i="1"/>
  <c r="I301" i="1"/>
  <c r="J301" i="1" l="1"/>
  <c r="E294" i="1"/>
  <c r="K294" i="1"/>
  <c r="C295" i="1" s="1"/>
  <c r="F294" i="1" l="1"/>
  <c r="G294" i="1" s="1"/>
  <c r="K295" i="1"/>
  <c r="C296" i="1" s="1"/>
  <c r="H302" i="1"/>
  <c r="I302" i="1"/>
  <c r="F295" i="1" l="1"/>
  <c r="G295" i="1" s="1"/>
  <c r="H303" i="1"/>
  <c r="I303" i="1"/>
  <c r="J302" i="1"/>
  <c r="K296" i="1"/>
  <c r="C297" i="1" s="1"/>
  <c r="E295" i="1"/>
  <c r="F296" i="1" l="1"/>
  <c r="G296" i="1" s="1"/>
  <c r="J303" i="1"/>
  <c r="I304" i="1"/>
  <c r="H304" i="1"/>
  <c r="K297" i="1"/>
  <c r="C298" i="1" s="1"/>
  <c r="E296" i="1"/>
  <c r="F297" i="1" l="1"/>
  <c r="G297" i="1" s="1"/>
  <c r="H305" i="1"/>
  <c r="I305" i="1"/>
  <c r="J304" i="1"/>
  <c r="E297" i="1"/>
  <c r="J305" i="1" l="1"/>
  <c r="E298" i="1"/>
  <c r="K298" i="1"/>
  <c r="I306" i="1" l="1"/>
  <c r="J306" i="1" s="1"/>
  <c r="C299" i="1"/>
  <c r="H306" i="1"/>
  <c r="F298" i="1"/>
  <c r="G298" i="1" s="1"/>
  <c r="E299" i="1" l="1"/>
  <c r="K299" i="1"/>
  <c r="C300" i="1" s="1"/>
  <c r="F299" i="1" l="1"/>
  <c r="G299" i="1" s="1"/>
  <c r="I307" i="1"/>
  <c r="H307" i="1"/>
  <c r="E300" i="1" l="1"/>
  <c r="K300" i="1"/>
  <c r="I308" i="1" s="1"/>
  <c r="J307" i="1"/>
  <c r="H308" i="1" l="1"/>
  <c r="C301" i="1"/>
  <c r="J308" i="1"/>
  <c r="F300" i="1"/>
  <c r="G300" i="1" s="1"/>
  <c r="E301" i="1" l="1"/>
  <c r="K301" i="1"/>
  <c r="C302" i="1" s="1"/>
  <c r="F301" i="1" l="1"/>
  <c r="G301" i="1" s="1"/>
  <c r="H309" i="1"/>
  <c r="I309" i="1"/>
  <c r="E302" i="1" l="1"/>
  <c r="J309" i="1"/>
  <c r="K302" i="1"/>
  <c r="C303" i="1" s="1"/>
  <c r="F302" i="1" l="1"/>
  <c r="G302" i="1" s="1"/>
  <c r="H310" i="1"/>
  <c r="I310" i="1"/>
  <c r="E303" i="1" l="1"/>
  <c r="K303" i="1"/>
  <c r="I311" i="1" s="1"/>
  <c r="J310" i="1"/>
  <c r="H311" i="1" l="1"/>
  <c r="C304" i="1"/>
  <c r="K304" i="1" s="1"/>
  <c r="J311" i="1"/>
  <c r="F303" i="1"/>
  <c r="G303" i="1" s="1"/>
  <c r="C305" i="1" l="1"/>
  <c r="K305" i="1" s="1"/>
  <c r="F304" i="1"/>
  <c r="G304" i="1" s="1"/>
  <c r="I312" i="1"/>
  <c r="E304" i="1"/>
  <c r="H312" i="1"/>
  <c r="C306" i="1" l="1"/>
  <c r="F305" i="1"/>
  <c r="G305" i="1" s="1"/>
  <c r="H313" i="1"/>
  <c r="I313" i="1"/>
  <c r="J312" i="1"/>
  <c r="E305" i="1"/>
  <c r="E306" i="1" l="1"/>
  <c r="K306" i="1"/>
  <c r="C307" i="1" s="1"/>
  <c r="J313" i="1"/>
  <c r="I314" i="1" l="1"/>
  <c r="J314" i="1" s="1"/>
  <c r="F306" i="1"/>
  <c r="G306" i="1" s="1"/>
  <c r="K307" i="1"/>
  <c r="C308" i="1" s="1"/>
  <c r="H314" i="1"/>
  <c r="F307" i="1" l="1"/>
  <c r="G307" i="1" s="1"/>
  <c r="H315" i="1"/>
  <c r="I315" i="1"/>
  <c r="K308" i="1"/>
  <c r="C309" i="1" s="1"/>
  <c r="E307" i="1"/>
  <c r="F308" i="1" l="1"/>
  <c r="G308" i="1" s="1"/>
  <c r="I316" i="1"/>
  <c r="J315" i="1"/>
  <c r="H316" i="1"/>
  <c r="K309" i="1"/>
  <c r="C310" i="1" s="1"/>
  <c r="E308" i="1"/>
  <c r="F309" i="1" l="1"/>
  <c r="G309" i="1" s="1"/>
  <c r="H317" i="1"/>
  <c r="J316" i="1"/>
  <c r="I317" i="1"/>
  <c r="E309" i="1"/>
  <c r="E310" i="1" l="1"/>
  <c r="J317" i="1"/>
  <c r="K310" i="1"/>
  <c r="C311" i="1" s="1"/>
  <c r="F310" i="1" l="1"/>
  <c r="G310" i="1" s="1"/>
  <c r="I318" i="1"/>
  <c r="H318" i="1"/>
  <c r="E311" i="1" l="1"/>
  <c r="J318" i="1"/>
  <c r="K311" i="1"/>
  <c r="C312" i="1" s="1"/>
  <c r="F311" i="1" l="1"/>
  <c r="G311" i="1" s="1"/>
  <c r="I319" i="1"/>
  <c r="H319" i="1"/>
  <c r="E312" i="1" l="1"/>
  <c r="J319" i="1"/>
  <c r="K312" i="1"/>
  <c r="C313" i="1" s="1"/>
  <c r="F312" i="1" l="1"/>
  <c r="G312" i="1" s="1"/>
  <c r="I320" i="1"/>
  <c r="H320" i="1"/>
  <c r="J320" i="1" l="1"/>
  <c r="E313" i="1"/>
  <c r="K313" i="1"/>
  <c r="C314" i="1" s="1"/>
  <c r="F313" i="1" l="1"/>
  <c r="G313" i="1" s="1"/>
  <c r="I321" i="1"/>
  <c r="H321" i="1"/>
  <c r="E314" i="1" l="1"/>
  <c r="J321" i="1"/>
  <c r="K314" i="1"/>
  <c r="C315" i="1" s="1"/>
  <c r="E315" i="1" l="1"/>
  <c r="F314" i="1"/>
  <c r="G314" i="1" s="1"/>
  <c r="K315" i="1"/>
  <c r="C316" i="1" s="1"/>
  <c r="I322" i="1"/>
  <c r="H322" i="1"/>
  <c r="H323" i="1" s="1"/>
  <c r="I323" i="1" l="1"/>
  <c r="J322" i="1"/>
  <c r="F315" i="1"/>
  <c r="G315" i="1" s="1"/>
  <c r="E316" i="1" l="1"/>
  <c r="K316" i="1"/>
  <c r="C317" i="1" s="1"/>
  <c r="J323" i="1"/>
  <c r="I324" i="1" l="1"/>
  <c r="J324" i="1" s="1"/>
  <c r="F316" i="1"/>
  <c r="G316" i="1" s="1"/>
  <c r="K317" i="1"/>
  <c r="C318" i="1" s="1"/>
  <c r="H324" i="1"/>
  <c r="H325" i="1" l="1"/>
  <c r="F317" i="1"/>
  <c r="G317" i="1" s="1"/>
  <c r="I325" i="1"/>
  <c r="K318" i="1"/>
  <c r="C319" i="1" s="1"/>
  <c r="E317" i="1"/>
  <c r="F318" i="1" l="1"/>
  <c r="G318" i="1" s="1"/>
  <c r="H326" i="1"/>
  <c r="I326" i="1"/>
  <c r="J325" i="1"/>
  <c r="E318" i="1"/>
  <c r="E319" i="1" l="1"/>
  <c r="J326" i="1"/>
  <c r="K319" i="1"/>
  <c r="C320" i="1" s="1"/>
  <c r="E320" i="1" l="1"/>
  <c r="F319" i="1"/>
  <c r="G319" i="1" s="1"/>
  <c r="K320" i="1"/>
  <c r="C321" i="1" s="1"/>
  <c r="I327" i="1"/>
  <c r="H327" i="1"/>
  <c r="H328" i="1" l="1"/>
  <c r="F320" i="1"/>
  <c r="G320" i="1" s="1"/>
  <c r="I328" i="1"/>
  <c r="J327" i="1"/>
  <c r="K321" i="1"/>
  <c r="C322" i="1" s="1"/>
  <c r="F321" i="1" l="1"/>
  <c r="G321" i="1" s="1"/>
  <c r="H329" i="1"/>
  <c r="I329" i="1"/>
  <c r="J328" i="1"/>
  <c r="E321" i="1"/>
  <c r="E322" i="1" l="1"/>
  <c r="K322" i="1"/>
  <c r="C323" i="1" s="1"/>
  <c r="J329" i="1"/>
  <c r="I330" i="1" l="1"/>
  <c r="J330" i="1" s="1"/>
  <c r="E323" i="1"/>
  <c r="F322" i="1"/>
  <c r="G322" i="1" s="1"/>
  <c r="K323" i="1"/>
  <c r="H330" i="1"/>
  <c r="I331" i="1" l="1"/>
  <c r="J331" i="1" s="1"/>
  <c r="C324" i="1"/>
  <c r="H331" i="1"/>
  <c r="F323" i="1"/>
  <c r="G323" i="1" s="1"/>
  <c r="E324" i="1" l="1"/>
  <c r="K324" i="1"/>
  <c r="C325" i="1" s="1"/>
  <c r="F324" i="1" l="1"/>
  <c r="G324" i="1" s="1"/>
  <c r="I332" i="1"/>
  <c r="H332" i="1"/>
  <c r="K325" i="1"/>
  <c r="C326" i="1" s="1"/>
  <c r="F325" i="1" l="1"/>
  <c r="G325" i="1" s="1"/>
  <c r="J332" i="1"/>
  <c r="I333" i="1"/>
  <c r="E325" i="1"/>
  <c r="H333" i="1"/>
  <c r="E326" i="1" l="1"/>
  <c r="K326" i="1"/>
  <c r="C327" i="1" s="1"/>
  <c r="J333" i="1"/>
  <c r="F326" i="1" l="1"/>
  <c r="G326" i="1" s="1"/>
  <c r="I334" i="1"/>
  <c r="H334" i="1"/>
  <c r="E327" i="1" l="1"/>
  <c r="J334" i="1"/>
  <c r="K327" i="1"/>
  <c r="H335" i="1" l="1"/>
  <c r="C328" i="1"/>
  <c r="K328" i="1" s="1"/>
  <c r="F327" i="1"/>
  <c r="G327" i="1" s="1"/>
  <c r="I335" i="1"/>
  <c r="C329" i="1" l="1"/>
  <c r="K329" i="1" s="1"/>
  <c r="F328" i="1"/>
  <c r="G328" i="1" s="1"/>
  <c r="H336" i="1"/>
  <c r="I336" i="1"/>
  <c r="J335" i="1"/>
  <c r="E328" i="1"/>
  <c r="C330" i="1" l="1"/>
  <c r="K330" i="1" s="1"/>
  <c r="F329" i="1"/>
  <c r="G329" i="1" s="1"/>
  <c r="H337" i="1"/>
  <c r="I337" i="1"/>
  <c r="J336" i="1"/>
  <c r="E329" i="1"/>
  <c r="C331" i="1" l="1"/>
  <c r="F330" i="1"/>
  <c r="G330" i="1" s="1"/>
  <c r="I338" i="1"/>
  <c r="J337" i="1"/>
  <c r="H338" i="1"/>
  <c r="E330" i="1"/>
  <c r="E331" i="1" l="1"/>
  <c r="J338" i="1"/>
  <c r="K331" i="1"/>
  <c r="H339" i="1" s="1"/>
  <c r="C332" i="1" l="1"/>
  <c r="F331" i="1"/>
  <c r="G331" i="1" s="1"/>
  <c r="I339" i="1"/>
  <c r="E332" i="1" l="1"/>
  <c r="J339" i="1"/>
  <c r="K332" i="1"/>
  <c r="C333" i="1" s="1"/>
  <c r="F332" i="1" l="1"/>
  <c r="G332" i="1" s="1"/>
  <c r="H340" i="1"/>
  <c r="I340" i="1"/>
  <c r="E333" i="1" l="1"/>
  <c r="K333" i="1"/>
  <c r="I341" i="1" s="1"/>
  <c r="J340" i="1"/>
  <c r="H341" i="1" l="1"/>
  <c r="C334" i="1"/>
  <c r="K334" i="1" s="1"/>
  <c r="J341" i="1"/>
  <c r="F333" i="1"/>
  <c r="G333" i="1" s="1"/>
  <c r="C335" i="1" l="1"/>
  <c r="F334" i="1"/>
  <c r="G334" i="1" s="1"/>
  <c r="H342" i="1"/>
  <c r="I342" i="1"/>
  <c r="E334" i="1"/>
  <c r="E335" i="1" l="1"/>
  <c r="J342" i="1"/>
  <c r="K335" i="1"/>
  <c r="C336" i="1" s="1"/>
  <c r="F335" i="1" l="1"/>
  <c r="G335" i="1" s="1"/>
  <c r="H343" i="1"/>
  <c r="I343" i="1"/>
  <c r="J343" i="1" l="1"/>
  <c r="E336" i="1"/>
  <c r="K336" i="1"/>
  <c r="C337" i="1" s="1"/>
  <c r="F336" i="1" l="1"/>
  <c r="G336" i="1" s="1"/>
  <c r="I344" i="1"/>
  <c r="H344" i="1"/>
  <c r="J344" i="1" l="1"/>
  <c r="E337" i="1"/>
  <c r="K337" i="1"/>
  <c r="I345" i="1" l="1"/>
  <c r="J345" i="1" s="1"/>
  <c r="C338" i="1"/>
  <c r="F337" i="1"/>
  <c r="G337" i="1" s="1"/>
  <c r="H345" i="1"/>
  <c r="E338" i="1" l="1"/>
  <c r="K338" i="1"/>
  <c r="C339" i="1" s="1"/>
  <c r="F338" i="1" l="1"/>
  <c r="G338" i="1" s="1"/>
  <c r="I346" i="1"/>
  <c r="H346" i="1"/>
  <c r="E339" i="1" l="1"/>
  <c r="K339" i="1"/>
  <c r="J346" i="1"/>
  <c r="I347" i="1" l="1"/>
  <c r="J347" i="1" s="1"/>
  <c r="C340" i="1"/>
  <c r="F339" i="1"/>
  <c r="G339" i="1" s="1"/>
  <c r="H347" i="1"/>
  <c r="E340" i="1" l="1"/>
  <c r="K340" i="1"/>
  <c r="H348" i="1" s="1"/>
  <c r="C341" i="1" l="1"/>
  <c r="K341" i="1" s="1"/>
  <c r="F340" i="1"/>
  <c r="G340" i="1" s="1"/>
  <c r="I348" i="1"/>
  <c r="C342" i="1" l="1"/>
  <c r="K342" i="1" s="1"/>
  <c r="F341" i="1"/>
  <c r="G341" i="1" s="1"/>
  <c r="H349" i="1"/>
  <c r="J348" i="1"/>
  <c r="I349" i="1"/>
  <c r="E341" i="1"/>
  <c r="C343" i="1" l="1"/>
  <c r="F342" i="1"/>
  <c r="G342" i="1" s="1"/>
  <c r="H350" i="1"/>
  <c r="E342" i="1"/>
  <c r="J349" i="1"/>
  <c r="I350" i="1"/>
  <c r="E343" i="1" l="1"/>
  <c r="K343" i="1"/>
  <c r="C344" i="1" s="1"/>
  <c r="J350" i="1"/>
  <c r="I351" i="1" l="1"/>
  <c r="J351" i="1" s="1"/>
  <c r="F343" i="1"/>
  <c r="G343" i="1" s="1"/>
  <c r="H351" i="1"/>
  <c r="E344" i="1" l="1"/>
  <c r="K344" i="1"/>
  <c r="C345" i="1" s="1"/>
  <c r="F344" i="1" l="1"/>
  <c r="G344" i="1" s="1"/>
  <c r="I352" i="1"/>
  <c r="H352" i="1"/>
  <c r="K345" i="1"/>
  <c r="C346" i="1" s="1"/>
  <c r="F345" i="1" l="1"/>
  <c r="G345" i="1" s="1"/>
  <c r="H353" i="1"/>
  <c r="I353" i="1"/>
  <c r="J352" i="1"/>
  <c r="K346" i="1"/>
  <c r="C347" i="1" s="1"/>
  <c r="E345" i="1"/>
  <c r="F346" i="1" l="1"/>
  <c r="G346" i="1" s="1"/>
  <c r="I354" i="1"/>
  <c r="J353" i="1"/>
  <c r="E346" i="1"/>
  <c r="H354" i="1"/>
  <c r="J354" i="1" l="1"/>
  <c r="E347" i="1"/>
  <c r="K347" i="1"/>
  <c r="C348" i="1" s="1"/>
  <c r="F347" i="1" l="1"/>
  <c r="G347" i="1" s="1"/>
  <c r="I355" i="1"/>
  <c r="H355" i="1"/>
  <c r="E348" i="1" l="1"/>
  <c r="K348" i="1"/>
  <c r="C349" i="1" s="1"/>
  <c r="J355" i="1"/>
  <c r="I356" i="1" l="1"/>
  <c r="J356" i="1" s="1"/>
  <c r="F348" i="1"/>
  <c r="G348" i="1" s="1"/>
  <c r="H356" i="1"/>
  <c r="K349" i="1"/>
  <c r="C350" i="1" s="1"/>
  <c r="F349" i="1" l="1"/>
  <c r="G349" i="1" s="1"/>
  <c r="I357" i="1"/>
  <c r="H357" i="1"/>
  <c r="E349" i="1"/>
  <c r="E350" i="1" l="1"/>
  <c r="K350" i="1"/>
  <c r="C351" i="1" s="1"/>
  <c r="J357" i="1"/>
  <c r="I358" i="1" l="1"/>
  <c r="J358" i="1" s="1"/>
  <c r="F350" i="1"/>
  <c r="G350" i="1" s="1"/>
  <c r="H358" i="1"/>
  <c r="E351" i="1" l="1"/>
  <c r="K351" i="1"/>
  <c r="C352" i="1" s="1"/>
  <c r="F351" i="1" l="1"/>
  <c r="G351" i="1" s="1"/>
  <c r="I359" i="1"/>
  <c r="H359" i="1"/>
  <c r="J359" i="1" l="1"/>
  <c r="E352" i="1"/>
  <c r="K352" i="1"/>
  <c r="C353" i="1" s="1"/>
  <c r="E353" i="1" l="1"/>
  <c r="F352" i="1"/>
  <c r="G352" i="1" s="1"/>
  <c r="K353" i="1"/>
  <c r="C354" i="1" s="1"/>
  <c r="I360" i="1"/>
  <c r="H360" i="1"/>
  <c r="H361" i="1" s="1"/>
  <c r="I361" i="1" l="1"/>
  <c r="J360" i="1"/>
  <c r="F353" i="1"/>
  <c r="G353" i="1" s="1"/>
  <c r="E354" i="1" l="1"/>
  <c r="K354" i="1"/>
  <c r="C355" i="1" s="1"/>
  <c r="J361" i="1"/>
  <c r="I362" i="1" l="1"/>
  <c r="J362" i="1" s="1"/>
  <c r="F354" i="1"/>
  <c r="G354" i="1" s="1"/>
  <c r="K355" i="1"/>
  <c r="C356" i="1" s="1"/>
  <c r="H362" i="1"/>
  <c r="H363" i="1" l="1"/>
  <c r="E355" i="1"/>
  <c r="I363" i="1"/>
  <c r="F355" i="1"/>
  <c r="G355" i="1" s="1"/>
  <c r="K356" i="1"/>
  <c r="C357" i="1" s="1"/>
  <c r="E356" i="1" l="1"/>
  <c r="F356" i="1"/>
  <c r="G356" i="1" s="1"/>
  <c r="K357" i="1"/>
  <c r="C358" i="1" s="1"/>
  <c r="I364" i="1"/>
  <c r="J363" i="1"/>
  <c r="H364" i="1"/>
  <c r="I365" i="1" l="1"/>
  <c r="J364" i="1"/>
  <c r="F357" i="1"/>
  <c r="G357" i="1" s="1"/>
  <c r="H365" i="1"/>
  <c r="E357" i="1"/>
  <c r="E358" i="1" l="1"/>
  <c r="K358" i="1"/>
  <c r="C359" i="1" s="1"/>
  <c r="J365" i="1"/>
  <c r="H366" i="1" l="1"/>
  <c r="I366" i="1"/>
  <c r="J366" i="1" s="1"/>
  <c r="F358" i="1"/>
  <c r="G358" i="1" s="1"/>
  <c r="K359" i="1"/>
  <c r="C360" i="1" s="1"/>
  <c r="F359" i="1" l="1"/>
  <c r="G359" i="1" s="1"/>
  <c r="I367" i="1"/>
  <c r="H367" i="1"/>
  <c r="K360" i="1"/>
  <c r="C361" i="1" s="1"/>
  <c r="E359" i="1"/>
  <c r="F360" i="1" l="1"/>
  <c r="G360" i="1" s="1"/>
  <c r="H368" i="1"/>
  <c r="I368" i="1"/>
  <c r="J367" i="1"/>
  <c r="E360" i="1"/>
  <c r="E361" i="1" l="1"/>
  <c r="K361" i="1"/>
  <c r="C362" i="1" s="1"/>
  <c r="J368" i="1"/>
  <c r="I369" i="1" l="1"/>
  <c r="J369" i="1" s="1"/>
  <c r="E362" i="1"/>
  <c r="F361" i="1"/>
  <c r="G361" i="1" s="1"/>
  <c r="K362" i="1"/>
  <c r="C363" i="1" s="1"/>
  <c r="H369" i="1"/>
  <c r="F362" i="1" l="1"/>
  <c r="G362" i="1" s="1"/>
  <c r="I370" i="1"/>
  <c r="H370" i="1"/>
  <c r="K363" i="1"/>
  <c r="C364" i="1" s="1"/>
  <c r="F363" i="1" l="1"/>
  <c r="G363" i="1" s="1"/>
  <c r="H371" i="1"/>
  <c r="I371" i="1"/>
  <c r="J370" i="1"/>
  <c r="K364" i="1"/>
  <c r="C365" i="1" s="1"/>
  <c r="E363" i="1"/>
  <c r="F364" i="1" l="1"/>
  <c r="G364" i="1" s="1"/>
  <c r="J371" i="1"/>
  <c r="I372" i="1"/>
  <c r="H372" i="1"/>
  <c r="K365" i="1"/>
  <c r="C366" i="1" s="1"/>
  <c r="E364" i="1"/>
  <c r="F365" i="1" l="1"/>
  <c r="G365" i="1" s="1"/>
  <c r="J372" i="1"/>
  <c r="I373" i="1"/>
  <c r="H373" i="1"/>
  <c r="E365" i="1"/>
  <c r="J373" i="1" l="1"/>
  <c r="E366" i="1"/>
  <c r="K366" i="1"/>
  <c r="C367" i="1" s="1"/>
  <c r="F366" i="1" l="1"/>
  <c r="G366" i="1" s="1"/>
  <c r="I374" i="1"/>
  <c r="H374" i="1"/>
  <c r="E367" i="1" l="1"/>
  <c r="J374" i="1"/>
  <c r="K367" i="1"/>
  <c r="C368" i="1" s="1"/>
  <c r="E368" i="1" l="1"/>
  <c r="F367" i="1"/>
  <c r="G367" i="1" s="1"/>
  <c r="K368" i="1"/>
  <c r="C369" i="1" s="1"/>
  <c r="I375" i="1"/>
  <c r="H375" i="1"/>
  <c r="H376" i="1" l="1"/>
  <c r="I376" i="1"/>
  <c r="J375" i="1"/>
  <c r="F368" i="1"/>
  <c r="G368" i="1" s="1"/>
  <c r="E369" i="1" l="1"/>
  <c r="K369" i="1"/>
  <c r="C370" i="1" s="1"/>
  <c r="J376" i="1"/>
  <c r="I377" i="1" l="1"/>
  <c r="J377" i="1" s="1"/>
  <c r="F369" i="1"/>
  <c r="G369" i="1" s="1"/>
  <c r="K370" i="1"/>
  <c r="C371" i="1" s="1"/>
  <c r="H377" i="1"/>
  <c r="H378" i="1" l="1"/>
  <c r="F370" i="1"/>
  <c r="G370" i="1" s="1"/>
  <c r="I378" i="1"/>
  <c r="E370" i="1"/>
  <c r="E371" i="1" l="1"/>
  <c r="J378" i="1"/>
  <c r="K371" i="1"/>
  <c r="C372" i="1" s="1"/>
  <c r="F371" i="1" l="1"/>
  <c r="G371" i="1" s="1"/>
  <c r="H379" i="1"/>
  <c r="I379" i="1"/>
  <c r="K372" i="1"/>
  <c r="C373" i="1" s="1"/>
  <c r="F372" i="1" l="1"/>
  <c r="G372" i="1" s="1"/>
  <c r="H380" i="1"/>
  <c r="K373" i="1"/>
  <c r="C374" i="1" s="1"/>
  <c r="E372" i="1"/>
  <c r="I380" i="1"/>
  <c r="J379" i="1"/>
  <c r="F373" i="1" l="1"/>
  <c r="G373" i="1" s="1"/>
  <c r="K374" i="1"/>
  <c r="C375" i="1" s="1"/>
  <c r="E373" i="1"/>
  <c r="I381" i="1"/>
  <c r="J380" i="1"/>
  <c r="H381" i="1"/>
  <c r="F374" i="1" l="1"/>
  <c r="G374" i="1" s="1"/>
  <c r="I382" i="1"/>
  <c r="J381" i="1"/>
  <c r="H382" i="1"/>
  <c r="K375" i="1"/>
  <c r="C376" i="1" s="1"/>
  <c r="E374" i="1"/>
  <c r="F375" i="1" l="1"/>
  <c r="G375" i="1" s="1"/>
  <c r="I383" i="1"/>
  <c r="J382" i="1"/>
  <c r="E375" i="1"/>
  <c r="H383" i="1"/>
  <c r="J383" i="1" l="1"/>
  <c r="E376" i="1"/>
  <c r="K376" i="1"/>
  <c r="C377" i="1" s="1"/>
  <c r="F376" i="1" l="1"/>
  <c r="G376" i="1" s="1"/>
  <c r="H384" i="1"/>
  <c r="I384" i="1"/>
  <c r="E377" i="1" l="1"/>
  <c r="K377" i="1"/>
  <c r="C378" i="1" s="1"/>
  <c r="J384" i="1"/>
  <c r="I385" i="1" l="1"/>
  <c r="J385" i="1" s="1"/>
  <c r="F377" i="1"/>
  <c r="G377" i="1" s="1"/>
  <c r="H385" i="1"/>
  <c r="E378" i="1" l="1"/>
  <c r="K378" i="1"/>
  <c r="H386" i="1" l="1"/>
  <c r="C379" i="1"/>
  <c r="F378" i="1"/>
  <c r="G378" i="1" s="1"/>
  <c r="I386" i="1"/>
  <c r="E379" i="1" l="1"/>
  <c r="J386" i="1"/>
  <c r="K379" i="1"/>
  <c r="C380" i="1" s="1"/>
  <c r="F379" i="1" l="1"/>
  <c r="G379" i="1" s="1"/>
  <c r="H387" i="1"/>
  <c r="I387" i="1"/>
  <c r="E380" i="1" l="1"/>
  <c r="J387" i="1"/>
  <c r="K380" i="1"/>
  <c r="C381" i="1" s="1"/>
  <c r="F380" i="1" l="1"/>
  <c r="G380" i="1" s="1"/>
  <c r="I388" i="1"/>
  <c r="H388" i="1"/>
  <c r="E381" i="1" l="1"/>
  <c r="J388" i="1"/>
  <c r="K381" i="1"/>
  <c r="H389" i="1" l="1"/>
  <c r="C382" i="1"/>
  <c r="F381" i="1"/>
  <c r="G381" i="1" s="1"/>
  <c r="I389" i="1"/>
  <c r="J389" i="1" l="1"/>
  <c r="E382" i="1"/>
  <c r="K382" i="1"/>
  <c r="C383" i="1" s="1"/>
  <c r="F382" i="1" l="1"/>
  <c r="G382" i="1" s="1"/>
  <c r="H390" i="1"/>
  <c r="I390" i="1"/>
  <c r="E383" i="1" l="1"/>
  <c r="J390" i="1"/>
  <c r="K383" i="1"/>
  <c r="I391" i="1" l="1"/>
  <c r="J391" i="1" s="1"/>
  <c r="C384" i="1"/>
  <c r="K384" i="1" s="1"/>
  <c r="F383" i="1"/>
  <c r="G383" i="1" s="1"/>
  <c r="H391" i="1"/>
  <c r="C385" i="1" l="1"/>
  <c r="F384" i="1"/>
  <c r="G384" i="1" s="1"/>
  <c r="E384" i="1"/>
  <c r="I392" i="1"/>
  <c r="H392" i="1"/>
  <c r="E385" i="1" l="1"/>
  <c r="K385" i="1"/>
  <c r="C386" i="1" s="1"/>
  <c r="J392" i="1"/>
  <c r="I393" i="1" l="1"/>
  <c r="J393" i="1" s="1"/>
  <c r="E386" i="1"/>
  <c r="F385" i="1"/>
  <c r="G385" i="1" s="1"/>
  <c r="K386" i="1"/>
  <c r="C387" i="1" s="1"/>
  <c r="H393" i="1"/>
  <c r="F386" i="1" l="1"/>
  <c r="G386" i="1" s="1"/>
  <c r="H394" i="1"/>
  <c r="I394" i="1"/>
  <c r="E387" i="1" l="1"/>
  <c r="J394" i="1"/>
  <c r="K387" i="1"/>
  <c r="H395" i="1" l="1"/>
  <c r="C388" i="1"/>
  <c r="K388" i="1" s="1"/>
  <c r="F387" i="1"/>
  <c r="G387" i="1" s="1"/>
  <c r="I395" i="1"/>
  <c r="C389" i="1" l="1"/>
  <c r="F388" i="1"/>
  <c r="G388" i="1" s="1"/>
  <c r="H396" i="1"/>
  <c r="E388" i="1"/>
  <c r="I396" i="1"/>
  <c r="J395" i="1"/>
  <c r="J396" i="1" l="1"/>
  <c r="E389" i="1"/>
  <c r="K389" i="1"/>
  <c r="C390" i="1" s="1"/>
  <c r="F389" i="1" l="1"/>
  <c r="G389" i="1" s="1"/>
  <c r="I397" i="1"/>
  <c r="H397" i="1"/>
  <c r="J397" i="1" l="1"/>
  <c r="E390" i="1"/>
  <c r="K390" i="1"/>
  <c r="C391" i="1" s="1"/>
  <c r="F390" i="1" l="1"/>
  <c r="G390" i="1" s="1"/>
  <c r="I398" i="1"/>
  <c r="H398" i="1"/>
  <c r="K391" i="1"/>
  <c r="C392" i="1" s="1"/>
  <c r="F391" i="1" l="1"/>
  <c r="G391" i="1" s="1"/>
  <c r="H399" i="1"/>
  <c r="J398" i="1"/>
  <c r="I399" i="1"/>
  <c r="K392" i="1"/>
  <c r="C393" i="1" s="1"/>
  <c r="E391" i="1"/>
  <c r="F392" i="1" l="1"/>
  <c r="G392" i="1" s="1"/>
  <c r="J399" i="1"/>
  <c r="I400" i="1"/>
  <c r="H400" i="1"/>
  <c r="E392" i="1"/>
  <c r="E393" i="1" l="1"/>
  <c r="J400" i="1"/>
  <c r="K393" i="1"/>
  <c r="H401" i="1" l="1"/>
  <c r="C394" i="1"/>
  <c r="F393" i="1"/>
  <c r="G393" i="1" s="1"/>
  <c r="I401" i="1"/>
  <c r="E394" i="1" l="1"/>
  <c r="J401" i="1"/>
  <c r="K394" i="1"/>
  <c r="I402" i="1" s="1"/>
  <c r="C395" i="1" l="1"/>
  <c r="J402" i="1"/>
  <c r="F394" i="1"/>
  <c r="G394" i="1" s="1"/>
  <c r="H402" i="1"/>
  <c r="E395" i="1" l="1"/>
  <c r="K395" i="1"/>
  <c r="C396" i="1" s="1"/>
  <c r="F395" i="1" l="1"/>
  <c r="G395" i="1" s="1"/>
  <c r="I403" i="1"/>
  <c r="H403" i="1"/>
  <c r="E396" i="1" l="1"/>
  <c r="J403" i="1"/>
  <c r="K396" i="1"/>
  <c r="C397" i="1" s="1"/>
  <c r="E397" i="1" l="1"/>
  <c r="F396" i="1"/>
  <c r="G396" i="1" s="1"/>
  <c r="K397" i="1"/>
  <c r="C398" i="1" s="1"/>
  <c r="I404" i="1"/>
  <c r="H404" i="1"/>
  <c r="H405" i="1" l="1"/>
  <c r="I405" i="1"/>
  <c r="J404" i="1"/>
  <c r="F397" i="1"/>
  <c r="G397" i="1" s="1"/>
  <c r="E398" i="1" l="1"/>
  <c r="K398" i="1"/>
  <c r="C399" i="1" s="1"/>
  <c r="J405" i="1"/>
  <c r="F398" i="1" l="1"/>
  <c r="G398" i="1" s="1"/>
  <c r="H406" i="1"/>
  <c r="I406" i="1"/>
  <c r="K399" i="1"/>
  <c r="C400" i="1" s="1"/>
  <c r="F399" i="1" l="1"/>
  <c r="G399" i="1" s="1"/>
  <c r="I407" i="1"/>
  <c r="J406" i="1"/>
  <c r="H407" i="1"/>
  <c r="E399" i="1"/>
  <c r="E400" i="1" l="1"/>
  <c r="K400" i="1"/>
  <c r="J407" i="1"/>
  <c r="H408" i="1" l="1"/>
  <c r="C401" i="1"/>
  <c r="K401" i="1" s="1"/>
  <c r="I408" i="1"/>
  <c r="J408" i="1" s="1"/>
  <c r="F400" i="1"/>
  <c r="G400" i="1" s="1"/>
  <c r="C402" i="1" l="1"/>
  <c r="K402" i="1" s="1"/>
  <c r="I409" i="1"/>
  <c r="E401" i="1"/>
  <c r="F401" i="1"/>
  <c r="G401" i="1" s="1"/>
  <c r="H409" i="1"/>
  <c r="H410" i="1" l="1"/>
  <c r="C403" i="1"/>
  <c r="K403" i="1" s="1"/>
  <c r="F402" i="1"/>
  <c r="G402" i="1" s="1"/>
  <c r="E402" i="1"/>
  <c r="I410" i="1"/>
  <c r="J409" i="1"/>
  <c r="C404" i="1" l="1"/>
  <c r="K404" i="1" s="1"/>
  <c r="F403" i="1"/>
  <c r="G403" i="1" s="1"/>
  <c r="H411" i="1"/>
  <c r="I411" i="1"/>
  <c r="J410" i="1"/>
  <c r="E403" i="1"/>
  <c r="C405" i="1" l="1"/>
  <c r="K405" i="1" s="1"/>
  <c r="F404" i="1"/>
  <c r="G404" i="1" s="1"/>
  <c r="I412" i="1"/>
  <c r="J411" i="1"/>
  <c r="H412" i="1"/>
  <c r="E404" i="1"/>
  <c r="C406" i="1" l="1"/>
  <c r="F405" i="1"/>
  <c r="G405" i="1" s="1"/>
  <c r="I413" i="1"/>
  <c r="J412" i="1"/>
  <c r="H413" i="1"/>
  <c r="E405" i="1"/>
  <c r="E406" i="1" l="1"/>
  <c r="J413" i="1"/>
  <c r="K406" i="1"/>
  <c r="C407" i="1" s="1"/>
  <c r="F406" i="1" l="1"/>
  <c r="G406" i="1" s="1"/>
  <c r="H414" i="1"/>
  <c r="I414" i="1"/>
  <c r="E407" i="1" l="1"/>
  <c r="J414" i="1"/>
  <c r="K407" i="1"/>
  <c r="C408" i="1" s="1"/>
  <c r="F407" i="1" l="1"/>
  <c r="G407" i="1" s="1"/>
  <c r="H415" i="1"/>
  <c r="I415" i="1"/>
  <c r="J415" i="1" l="1"/>
  <c r="E408" i="1"/>
  <c r="K408" i="1"/>
  <c r="C409" i="1" s="1"/>
  <c r="F408" i="1" l="1"/>
  <c r="G408" i="1" s="1"/>
  <c r="I416" i="1"/>
  <c r="H416" i="1"/>
  <c r="E409" i="1" l="1"/>
  <c r="K409" i="1"/>
  <c r="I417" i="1" s="1"/>
  <c r="J416" i="1"/>
  <c r="H417" i="1" l="1"/>
  <c r="C410" i="1"/>
  <c r="J417" i="1"/>
  <c r="F409" i="1"/>
  <c r="G409" i="1" s="1"/>
  <c r="E410" i="1" l="1"/>
  <c r="K410" i="1"/>
  <c r="C411" i="1" s="1"/>
  <c r="F410" i="1" l="1"/>
  <c r="G410" i="1" s="1"/>
  <c r="H418" i="1"/>
  <c r="I418" i="1"/>
  <c r="E411" i="1" l="1"/>
  <c r="J418" i="1"/>
  <c r="K411" i="1"/>
  <c r="C412" i="1" s="1"/>
  <c r="F411" i="1" l="1"/>
  <c r="G411" i="1" s="1"/>
  <c r="H419" i="1"/>
  <c r="I419" i="1"/>
  <c r="E412" i="1" l="1"/>
  <c r="K412" i="1"/>
  <c r="C413" i="1" s="1"/>
  <c r="J419" i="1"/>
  <c r="I420" i="1" l="1"/>
  <c r="J420" i="1" s="1"/>
  <c r="E413" i="1"/>
  <c r="F412" i="1"/>
  <c r="G412" i="1" s="1"/>
  <c r="K413" i="1"/>
  <c r="C414" i="1" s="1"/>
  <c r="H420" i="1"/>
  <c r="H421" i="1" l="1"/>
  <c r="F413" i="1"/>
  <c r="G413" i="1" s="1"/>
  <c r="I421" i="1"/>
  <c r="J421" i="1" l="1"/>
  <c r="E414" i="1"/>
  <c r="K414" i="1"/>
  <c r="C415" i="1" s="1"/>
  <c r="F414" i="1" l="1"/>
  <c r="G414" i="1" s="1"/>
  <c r="H422" i="1"/>
  <c r="I422" i="1"/>
  <c r="K415" i="1"/>
  <c r="C416" i="1" s="1"/>
  <c r="F415" i="1" l="1"/>
  <c r="G415" i="1" s="1"/>
  <c r="H423" i="1"/>
  <c r="J422" i="1"/>
  <c r="I423" i="1"/>
  <c r="E415" i="1"/>
  <c r="J423" i="1" l="1"/>
  <c r="E416" i="1"/>
  <c r="K416" i="1"/>
  <c r="H424" i="1" l="1"/>
  <c r="C417" i="1"/>
  <c r="K417" i="1" s="1"/>
  <c r="F416" i="1"/>
  <c r="G416" i="1" s="1"/>
  <c r="I424" i="1"/>
  <c r="C418" i="1" l="1"/>
  <c r="K418" i="1" s="1"/>
  <c r="F417" i="1"/>
  <c r="G417" i="1" s="1"/>
  <c r="H425" i="1"/>
  <c r="J424" i="1"/>
  <c r="I425" i="1"/>
  <c r="E417" i="1"/>
  <c r="C419" i="1" l="1"/>
  <c r="F418" i="1"/>
  <c r="G418" i="1" s="1"/>
  <c r="H426" i="1"/>
  <c r="I426" i="1"/>
  <c r="J425" i="1"/>
  <c r="K419" i="1"/>
  <c r="E418" i="1"/>
  <c r="C420" i="1" l="1"/>
  <c r="K420" i="1" s="1"/>
  <c r="F419" i="1"/>
  <c r="G419" i="1" s="1"/>
  <c r="J426" i="1"/>
  <c r="I427" i="1"/>
  <c r="H427" i="1"/>
  <c r="E419" i="1"/>
  <c r="C421" i="1" l="1"/>
  <c r="K421" i="1" s="1"/>
  <c r="F420" i="1"/>
  <c r="G420" i="1" s="1"/>
  <c r="H428" i="1"/>
  <c r="E420" i="1"/>
  <c r="I428" i="1"/>
  <c r="J427" i="1"/>
  <c r="C422" i="1" l="1"/>
  <c r="K422" i="1" s="1"/>
  <c r="F421" i="1"/>
  <c r="G421" i="1" s="1"/>
  <c r="H429" i="1"/>
  <c r="E421" i="1"/>
  <c r="J428" i="1"/>
  <c r="I429" i="1"/>
  <c r="C423" i="1" l="1"/>
  <c r="K423" i="1" s="1"/>
  <c r="F422" i="1"/>
  <c r="G422" i="1" s="1"/>
  <c r="H430" i="1"/>
  <c r="I430" i="1"/>
  <c r="J429" i="1"/>
  <c r="E422" i="1"/>
  <c r="C424" i="1" l="1"/>
  <c r="K424" i="1" s="1"/>
  <c r="F423" i="1"/>
  <c r="G423" i="1" s="1"/>
  <c r="I431" i="1"/>
  <c r="J430" i="1"/>
  <c r="H431" i="1"/>
  <c r="E423" i="1"/>
  <c r="C425" i="1" l="1"/>
  <c r="K425" i="1" s="1"/>
  <c r="F424" i="1"/>
  <c r="G424" i="1" s="1"/>
  <c r="J431" i="1"/>
  <c r="I432" i="1"/>
  <c r="H432" i="1"/>
  <c r="E424" i="1"/>
  <c r="C426" i="1" l="1"/>
  <c r="K426" i="1" s="1"/>
  <c r="F425" i="1"/>
  <c r="G425" i="1" s="1"/>
  <c r="I433" i="1"/>
  <c r="J432" i="1"/>
  <c r="H433" i="1"/>
  <c r="E425" i="1"/>
  <c r="C427" i="1" l="1"/>
  <c r="K427" i="1" s="1"/>
  <c r="F426" i="1"/>
  <c r="G426" i="1" s="1"/>
  <c r="H434" i="1"/>
  <c r="I434" i="1"/>
  <c r="J433" i="1"/>
  <c r="E426" i="1"/>
  <c r="C428" i="1" l="1"/>
  <c r="K428" i="1" s="1"/>
  <c r="F427" i="1"/>
  <c r="G427" i="1" s="1"/>
  <c r="H435" i="1"/>
  <c r="E427" i="1"/>
  <c r="J434" i="1"/>
  <c r="I435" i="1"/>
  <c r="C429" i="1" l="1"/>
  <c r="K429" i="1" s="1"/>
  <c r="F428" i="1"/>
  <c r="G428" i="1" s="1"/>
  <c r="H436" i="1"/>
  <c r="I436" i="1"/>
  <c r="J435" i="1"/>
  <c r="E428" i="1"/>
  <c r="C430" i="1" l="1"/>
  <c r="K430" i="1" s="1"/>
  <c r="F429" i="1"/>
  <c r="G429" i="1" s="1"/>
  <c r="I437" i="1"/>
  <c r="J436" i="1"/>
  <c r="H437" i="1"/>
  <c r="E429" i="1"/>
  <c r="C431" i="1" l="1"/>
  <c r="K431" i="1" s="1"/>
  <c r="F430" i="1"/>
  <c r="G430" i="1" s="1"/>
  <c r="H438" i="1"/>
  <c r="I438" i="1"/>
  <c r="J437" i="1"/>
  <c r="E430" i="1"/>
  <c r="C432" i="1" l="1"/>
  <c r="K432" i="1" s="1"/>
  <c r="F431" i="1"/>
  <c r="G431" i="1" s="1"/>
  <c r="I439" i="1"/>
  <c r="J438" i="1"/>
  <c r="H439" i="1"/>
  <c r="E431" i="1"/>
  <c r="C433" i="1" l="1"/>
  <c r="K433" i="1" s="1"/>
  <c r="F432" i="1"/>
  <c r="G432" i="1" s="1"/>
  <c r="H440" i="1"/>
  <c r="I440" i="1"/>
  <c r="J439" i="1"/>
  <c r="E432" i="1"/>
  <c r="C434" i="1" l="1"/>
  <c r="K434" i="1" s="1"/>
  <c r="F433" i="1"/>
  <c r="G433" i="1" s="1"/>
  <c r="H441" i="1"/>
  <c r="E433" i="1"/>
  <c r="I441" i="1"/>
  <c r="J440" i="1"/>
  <c r="C435" i="1" l="1"/>
  <c r="K435" i="1" s="1"/>
  <c r="F434" i="1"/>
  <c r="G434" i="1" s="1"/>
  <c r="H442" i="1"/>
  <c r="I442" i="1"/>
  <c r="J441" i="1"/>
  <c r="E434" i="1"/>
  <c r="C436" i="1" l="1"/>
  <c r="K436" i="1" s="1"/>
  <c r="F435" i="1"/>
  <c r="G435" i="1" s="1"/>
  <c r="I443" i="1"/>
  <c r="J442" i="1"/>
  <c r="H443" i="1"/>
  <c r="E435" i="1"/>
  <c r="C437" i="1" l="1"/>
  <c r="K437" i="1" s="1"/>
  <c r="F436" i="1"/>
  <c r="G436" i="1" s="1"/>
  <c r="H444" i="1"/>
  <c r="I444" i="1"/>
  <c r="J443" i="1"/>
  <c r="E436" i="1"/>
  <c r="C438" i="1" l="1"/>
  <c r="K438" i="1" s="1"/>
  <c r="F437" i="1"/>
  <c r="G437" i="1" s="1"/>
  <c r="I445" i="1"/>
  <c r="J444" i="1"/>
  <c r="H445" i="1"/>
  <c r="E437" i="1"/>
  <c r="C439" i="1" l="1"/>
  <c r="K439" i="1" s="1"/>
  <c r="F438" i="1"/>
  <c r="G438" i="1" s="1"/>
  <c r="I446" i="1"/>
  <c r="J445" i="1"/>
  <c r="E438" i="1"/>
  <c r="H446" i="1"/>
  <c r="C440" i="1" l="1"/>
  <c r="K440" i="1" s="1"/>
  <c r="F439" i="1"/>
  <c r="G439" i="1" s="1"/>
  <c r="H447" i="1"/>
  <c r="I447" i="1"/>
  <c r="J446" i="1"/>
  <c r="E439" i="1"/>
  <c r="C441" i="1" l="1"/>
  <c r="F440" i="1"/>
  <c r="G440" i="1" s="1"/>
  <c r="I448" i="1"/>
  <c r="J447" i="1"/>
  <c r="H448" i="1"/>
  <c r="K441" i="1"/>
  <c r="E440" i="1"/>
  <c r="C442" i="1" l="1"/>
  <c r="F441" i="1"/>
  <c r="G441" i="1" s="1"/>
  <c r="J448" i="1"/>
  <c r="I449" i="1"/>
  <c r="K442" i="1"/>
  <c r="E441" i="1"/>
  <c r="H449" i="1"/>
  <c r="C443" i="1" l="1"/>
  <c r="F442" i="1"/>
  <c r="G442" i="1" s="1"/>
  <c r="H450" i="1"/>
  <c r="I450" i="1"/>
  <c r="J449" i="1"/>
  <c r="K443" i="1"/>
  <c r="E442" i="1"/>
  <c r="C444" i="1" l="1"/>
  <c r="K444" i="1" s="1"/>
  <c r="F443" i="1"/>
  <c r="G443" i="1" s="1"/>
  <c r="I451" i="1"/>
  <c r="J450" i="1"/>
  <c r="H451" i="1"/>
  <c r="E443" i="1"/>
  <c r="C445" i="1" l="1"/>
  <c r="F444" i="1"/>
  <c r="G444" i="1" s="1"/>
  <c r="H452" i="1"/>
  <c r="I452" i="1"/>
  <c r="J451" i="1"/>
  <c r="E444" i="1"/>
  <c r="E445" i="1" l="1"/>
  <c r="J452" i="1"/>
  <c r="K445" i="1"/>
  <c r="C446" i="1" s="1"/>
  <c r="F445" i="1" l="1"/>
  <c r="G445" i="1" s="1"/>
  <c r="H453" i="1"/>
  <c r="I453" i="1"/>
  <c r="E446" i="1" l="1"/>
  <c r="K446" i="1"/>
  <c r="C447" i="1" s="1"/>
  <c r="J453" i="1"/>
  <c r="F446" i="1" l="1"/>
  <c r="G446" i="1" s="1"/>
  <c r="I454" i="1"/>
  <c r="H454" i="1"/>
  <c r="K447" i="1"/>
  <c r="C448" i="1" s="1"/>
  <c r="F447" i="1" l="1"/>
  <c r="G447" i="1" s="1"/>
  <c r="H455" i="1"/>
  <c r="J454" i="1"/>
  <c r="I455" i="1"/>
  <c r="K448" i="1"/>
  <c r="C449" i="1" s="1"/>
  <c r="E447" i="1"/>
  <c r="F448" i="1" l="1"/>
  <c r="G448" i="1" s="1"/>
  <c r="J455" i="1"/>
  <c r="I456" i="1"/>
  <c r="H456" i="1"/>
  <c r="E448" i="1"/>
  <c r="E449" i="1" l="1"/>
  <c r="K449" i="1"/>
  <c r="C450" i="1" s="1"/>
  <c r="J456" i="1"/>
  <c r="H457" i="1" l="1"/>
  <c r="I457" i="1"/>
  <c r="J457" i="1" s="1"/>
  <c r="F449" i="1"/>
  <c r="G449" i="1" s="1"/>
  <c r="K450" i="1"/>
  <c r="C451" i="1" s="1"/>
  <c r="F450" i="1" l="1"/>
  <c r="G450" i="1" s="1"/>
  <c r="H458" i="1"/>
  <c r="I458" i="1"/>
  <c r="K451" i="1"/>
  <c r="C452" i="1" s="1"/>
  <c r="E450" i="1"/>
  <c r="F451" i="1" l="1"/>
  <c r="G451" i="1" s="1"/>
  <c r="H459" i="1"/>
  <c r="J458" i="1"/>
  <c r="I459" i="1"/>
  <c r="K452" i="1"/>
  <c r="C453" i="1" s="1"/>
  <c r="E451" i="1"/>
  <c r="F452" i="1" l="1"/>
  <c r="G452" i="1" s="1"/>
  <c r="J459" i="1"/>
  <c r="I460" i="1"/>
  <c r="H460" i="1"/>
  <c r="K453" i="1"/>
  <c r="C454" i="1" s="1"/>
  <c r="E452" i="1"/>
  <c r="F453" i="1" l="1"/>
  <c r="G453" i="1" s="1"/>
  <c r="H461" i="1"/>
  <c r="E453" i="1"/>
  <c r="I461" i="1"/>
  <c r="J460" i="1"/>
  <c r="E454" i="1" l="1"/>
  <c r="K454" i="1"/>
  <c r="H462" i="1" s="1"/>
  <c r="J461" i="1"/>
  <c r="I462" i="1" l="1"/>
  <c r="J462" i="1" s="1"/>
  <c r="C455" i="1"/>
  <c r="F454" i="1"/>
  <c r="G454" i="1" s="1"/>
  <c r="E455" i="1" l="1"/>
  <c r="K455" i="1"/>
  <c r="C456" i="1" s="1"/>
  <c r="F455" i="1" l="1"/>
  <c r="G455" i="1" s="1"/>
  <c r="I463" i="1"/>
  <c r="H463" i="1"/>
  <c r="K456" i="1"/>
  <c r="C457" i="1" s="1"/>
  <c r="F456" i="1" l="1"/>
  <c r="G456" i="1" s="1"/>
  <c r="H464" i="1"/>
  <c r="E456" i="1"/>
  <c r="I464" i="1"/>
  <c r="J463" i="1"/>
  <c r="J464" i="1" l="1"/>
  <c r="E457" i="1"/>
  <c r="K457" i="1"/>
  <c r="I465" i="1" l="1"/>
  <c r="J465" i="1" s="1"/>
  <c r="C458" i="1"/>
  <c r="H465" i="1"/>
  <c r="F457" i="1"/>
  <c r="G457" i="1" s="1"/>
  <c r="E458" i="1" l="1"/>
  <c r="K458" i="1"/>
  <c r="C459" i="1" s="1"/>
  <c r="F458" i="1" l="1"/>
  <c r="G458" i="1" s="1"/>
  <c r="I466" i="1"/>
  <c r="H466" i="1"/>
  <c r="K459" i="1"/>
  <c r="C460" i="1" s="1"/>
  <c r="F459" i="1" l="1"/>
  <c r="G459" i="1" s="1"/>
  <c r="H467" i="1"/>
  <c r="J466" i="1"/>
  <c r="I467" i="1"/>
  <c r="E459" i="1"/>
  <c r="E460" i="1" l="1"/>
  <c r="K460" i="1"/>
  <c r="J467" i="1"/>
  <c r="I468" i="1" l="1"/>
  <c r="J468" i="1" s="1"/>
  <c r="C461" i="1"/>
  <c r="F460" i="1"/>
  <c r="G460" i="1" s="1"/>
  <c r="H468" i="1"/>
  <c r="E461" i="1" l="1"/>
  <c r="K461" i="1"/>
  <c r="H469" i="1" s="1"/>
  <c r="C462" i="1" l="1"/>
  <c r="K462" i="1" s="1"/>
  <c r="F461" i="1"/>
  <c r="G461" i="1" s="1"/>
  <c r="I469" i="1"/>
  <c r="C463" i="1" l="1"/>
  <c r="K463" i="1" s="1"/>
  <c r="F462" i="1"/>
  <c r="G462" i="1" s="1"/>
  <c r="H470" i="1"/>
  <c r="I470" i="1"/>
  <c r="J469" i="1"/>
  <c r="E462" i="1"/>
  <c r="C464" i="1" l="1"/>
  <c r="K464" i="1" s="1"/>
  <c r="F463" i="1"/>
  <c r="G463" i="1" s="1"/>
  <c r="H471" i="1"/>
  <c r="E463" i="1"/>
  <c r="J470" i="1"/>
  <c r="I471" i="1"/>
  <c r="C465" i="1" l="1"/>
  <c r="F464" i="1"/>
  <c r="G464" i="1" s="1"/>
  <c r="I472" i="1"/>
  <c r="J471" i="1"/>
  <c r="H472" i="1"/>
  <c r="E464" i="1"/>
  <c r="E465" i="1" l="1"/>
  <c r="K465" i="1"/>
  <c r="H473" i="1" s="1"/>
  <c r="J472" i="1"/>
  <c r="I473" i="1" l="1"/>
  <c r="J473" i="1" s="1"/>
  <c r="C466" i="1"/>
  <c r="F465" i="1"/>
  <c r="G465" i="1" s="1"/>
  <c r="E466" i="1" l="1"/>
  <c r="K466" i="1"/>
  <c r="C467" i="1" s="1"/>
  <c r="F466" i="1" l="1"/>
  <c r="G466" i="1" s="1"/>
  <c r="H474" i="1"/>
  <c r="I474" i="1"/>
  <c r="K467" i="1"/>
  <c r="C468" i="1" s="1"/>
  <c r="F467" i="1" l="1"/>
  <c r="G467" i="1" s="1"/>
  <c r="H475" i="1"/>
  <c r="I475" i="1"/>
  <c r="J474" i="1"/>
  <c r="K468" i="1"/>
  <c r="C469" i="1" s="1"/>
  <c r="E467" i="1"/>
  <c r="F468" i="1" l="1"/>
  <c r="G468" i="1" s="1"/>
  <c r="H476" i="1"/>
  <c r="K469" i="1"/>
  <c r="C470" i="1" s="1"/>
  <c r="E468" i="1"/>
  <c r="I476" i="1"/>
  <c r="J475" i="1"/>
  <c r="F469" i="1" l="1"/>
  <c r="G469" i="1" s="1"/>
  <c r="J476" i="1"/>
  <c r="I477" i="1"/>
  <c r="H477" i="1"/>
  <c r="K470" i="1"/>
  <c r="C471" i="1" s="1"/>
  <c r="E469" i="1"/>
  <c r="F470" i="1" l="1"/>
  <c r="G470" i="1" s="1"/>
  <c r="E470" i="1"/>
  <c r="H478" i="1"/>
  <c r="I478" i="1"/>
  <c r="J477" i="1"/>
  <c r="J478" i="1" l="1"/>
  <c r="E471" i="1"/>
  <c r="K471" i="1"/>
  <c r="C472" i="1" s="1"/>
  <c r="F471" i="1" l="1"/>
  <c r="G471" i="1" s="1"/>
  <c r="H479" i="1"/>
  <c r="K472" i="1"/>
  <c r="C473" i="1" s="1"/>
  <c r="I479" i="1"/>
  <c r="F472" i="1" l="1"/>
  <c r="G472" i="1" s="1"/>
  <c r="H480" i="1"/>
  <c r="I480" i="1"/>
  <c r="J479" i="1"/>
  <c r="E472" i="1"/>
  <c r="E473" i="1" l="1"/>
  <c r="K473" i="1"/>
  <c r="J480" i="1"/>
  <c r="I481" i="1" l="1"/>
  <c r="J481" i="1" s="1"/>
  <c r="C474" i="1"/>
  <c r="F473" i="1"/>
  <c r="G473" i="1" s="1"/>
  <c r="H481" i="1"/>
  <c r="K474" i="1"/>
  <c r="C475" i="1" l="1"/>
  <c r="F474" i="1"/>
  <c r="G474" i="1" s="1"/>
  <c r="I482" i="1"/>
  <c r="H482" i="1"/>
  <c r="E474" i="1"/>
  <c r="E475" i="1" l="1"/>
  <c r="J482" i="1"/>
  <c r="K475" i="1"/>
  <c r="I483" i="1" s="1"/>
  <c r="C476" i="1" l="1"/>
  <c r="J483" i="1"/>
  <c r="H483" i="1"/>
  <c r="F475" i="1"/>
  <c r="G475" i="1" s="1"/>
  <c r="E476" i="1" l="1"/>
  <c r="K476" i="1"/>
  <c r="H484" i="1" s="1"/>
  <c r="C477" i="1" l="1"/>
  <c r="F476" i="1"/>
  <c r="G476" i="1" s="1"/>
  <c r="I484" i="1"/>
  <c r="E477" i="1" l="1"/>
  <c r="J484" i="1"/>
  <c r="K477" i="1"/>
  <c r="I485" i="1" s="1"/>
  <c r="C478" i="1" l="1"/>
  <c r="K478" i="1" s="1"/>
  <c r="J485" i="1"/>
  <c r="F477" i="1"/>
  <c r="G477" i="1" s="1"/>
  <c r="H485" i="1"/>
  <c r="C479" i="1" l="1"/>
  <c r="K479" i="1" s="1"/>
  <c r="F478" i="1"/>
  <c r="G478" i="1" s="1"/>
  <c r="I486" i="1"/>
  <c r="H486" i="1"/>
  <c r="E478" i="1"/>
  <c r="C480" i="1" l="1"/>
  <c r="F479" i="1"/>
  <c r="G479" i="1" s="1"/>
  <c r="H487" i="1"/>
  <c r="I487" i="1"/>
  <c r="J486" i="1"/>
  <c r="E479" i="1"/>
  <c r="E480" i="1" l="1"/>
  <c r="J487" i="1"/>
  <c r="K480" i="1"/>
  <c r="I488" i="1" s="1"/>
  <c r="C481" i="1" l="1"/>
  <c r="K481" i="1" s="1"/>
  <c r="J488" i="1"/>
  <c r="F480" i="1"/>
  <c r="G480" i="1" s="1"/>
  <c r="H488" i="1"/>
  <c r="C482" i="1" l="1"/>
  <c r="K482" i="1" s="1"/>
  <c r="F481" i="1"/>
  <c r="G481" i="1" s="1"/>
  <c r="I489" i="1"/>
  <c r="H489" i="1"/>
  <c r="E481" i="1"/>
  <c r="C483" i="1" l="1"/>
  <c r="K483" i="1" s="1"/>
  <c r="F482" i="1"/>
  <c r="G482" i="1" s="1"/>
  <c r="H490" i="1"/>
  <c r="I490" i="1"/>
  <c r="J489" i="1"/>
  <c r="E482" i="1"/>
  <c r="C484" i="1" l="1"/>
  <c r="F483" i="1"/>
  <c r="G483" i="1" s="1"/>
  <c r="H491" i="1"/>
  <c r="E483" i="1"/>
  <c r="I491" i="1"/>
  <c r="J490" i="1"/>
  <c r="E484" i="1" l="1"/>
  <c r="J491" i="1"/>
  <c r="K484" i="1"/>
  <c r="I492" i="1" s="1"/>
  <c r="C485" i="1" l="1"/>
  <c r="J492" i="1"/>
  <c r="F484" i="1"/>
  <c r="G484" i="1" s="1"/>
  <c r="H492" i="1"/>
  <c r="E485" i="1" l="1"/>
  <c r="K485" i="1"/>
  <c r="C486" i="1" s="1"/>
  <c r="F485" i="1" l="1"/>
  <c r="G485" i="1" s="1"/>
  <c r="I493" i="1"/>
  <c r="H493" i="1"/>
  <c r="E486" i="1" l="1"/>
  <c r="J493" i="1"/>
  <c r="K486" i="1"/>
  <c r="C487" i="1" s="1"/>
  <c r="F486" i="1" l="1"/>
  <c r="G486" i="1" s="1"/>
  <c r="I494" i="1"/>
  <c r="H494" i="1"/>
  <c r="E487" i="1" l="1"/>
  <c r="J494" i="1"/>
  <c r="K487" i="1"/>
  <c r="C488" i="1" s="1"/>
  <c r="F487" i="1" l="1"/>
  <c r="G487" i="1" s="1"/>
  <c r="I495" i="1"/>
  <c r="H495" i="1"/>
  <c r="E488" i="1" l="1"/>
  <c r="J495" i="1"/>
  <c r="K488" i="1"/>
  <c r="C489" i="1" s="1"/>
  <c r="F488" i="1" l="1"/>
  <c r="G488" i="1" s="1"/>
  <c r="I496" i="1"/>
  <c r="H496" i="1"/>
  <c r="E489" i="1" l="1"/>
  <c r="J496" i="1"/>
  <c r="K489" i="1"/>
  <c r="I497" i="1" l="1"/>
  <c r="J497" i="1" s="1"/>
  <c r="C490" i="1"/>
  <c r="F489" i="1"/>
  <c r="G489" i="1" s="1"/>
  <c r="H497" i="1"/>
  <c r="E490" i="1" l="1"/>
  <c r="K490" i="1"/>
  <c r="H498" i="1" s="1"/>
  <c r="C491" i="1" l="1"/>
  <c r="F490" i="1"/>
  <c r="G490" i="1" s="1"/>
  <c r="I498" i="1"/>
  <c r="J498" i="1" l="1"/>
  <c r="E491" i="1"/>
  <c r="K491" i="1"/>
  <c r="C492" i="1" s="1"/>
  <c r="E492" i="1" l="1"/>
  <c r="F491" i="1"/>
  <c r="G491" i="1" s="1"/>
  <c r="K492" i="1"/>
  <c r="C493" i="1" s="1"/>
  <c r="H499" i="1"/>
  <c r="I499" i="1"/>
  <c r="H500" i="1" l="1"/>
  <c r="J499" i="1"/>
  <c r="I500" i="1"/>
  <c r="F492" i="1"/>
  <c r="G492" i="1" s="1"/>
  <c r="E493" i="1" l="1"/>
  <c r="K493" i="1"/>
  <c r="C494" i="1" s="1"/>
  <c r="J500" i="1"/>
  <c r="I501" i="1" l="1"/>
  <c r="J501" i="1" s="1"/>
  <c r="F493" i="1"/>
  <c r="G493" i="1" s="1"/>
  <c r="H501" i="1"/>
  <c r="E494" i="1" l="1"/>
  <c r="K494" i="1"/>
  <c r="C495" i="1" s="1"/>
  <c r="F494" i="1" l="1"/>
  <c r="G494" i="1" s="1"/>
  <c r="I502" i="1"/>
  <c r="H502" i="1"/>
  <c r="J502" i="1" l="1"/>
  <c r="E495" i="1"/>
  <c r="K495" i="1"/>
  <c r="I503" i="1" l="1"/>
  <c r="J503" i="1" s="1"/>
  <c r="C496" i="1"/>
  <c r="F495" i="1"/>
  <c r="G495" i="1" s="1"/>
  <c r="H503" i="1"/>
  <c r="E496" i="1" l="1"/>
  <c r="K496" i="1"/>
  <c r="C497" i="1" s="1"/>
  <c r="F496" i="1" l="1"/>
  <c r="G496" i="1" s="1"/>
  <c r="E497" i="1" l="1"/>
  <c r="K497" i="1"/>
  <c r="C498" i="1" s="1"/>
  <c r="F497" i="1" l="1"/>
  <c r="G497" i="1" s="1"/>
  <c r="E498" i="1" l="1"/>
  <c r="K498" i="1"/>
  <c r="C499" i="1" s="1"/>
  <c r="F498" i="1" l="1"/>
  <c r="G498" i="1" s="1"/>
  <c r="E499" i="1" l="1"/>
  <c r="K499" i="1"/>
  <c r="C500" i="1" s="1"/>
  <c r="F499" i="1" l="1"/>
  <c r="G499" i="1" s="1"/>
  <c r="E500" i="1" l="1"/>
  <c r="K500" i="1"/>
  <c r="C501" i="1" s="1"/>
  <c r="F500" i="1" l="1"/>
  <c r="G500" i="1" s="1"/>
  <c r="E501" i="1" l="1"/>
  <c r="K501" i="1"/>
  <c r="C502" i="1" s="1"/>
  <c r="F501" i="1" l="1"/>
  <c r="G501" i="1" s="1"/>
  <c r="E502" i="1" l="1"/>
  <c r="K502" i="1"/>
  <c r="C503" i="1" s="1"/>
  <c r="F502" i="1" l="1"/>
  <c r="G502" i="1" s="1"/>
  <c r="E503" i="1"/>
  <c r="E18" i="1" s="1"/>
  <c r="K503" i="1" l="1"/>
  <c r="F503" i="1" s="1"/>
  <c r="G503" i="1" s="1"/>
</calcChain>
</file>

<file path=xl/sharedStrings.xml><?xml version="1.0" encoding="utf-8"?>
<sst xmlns="http://schemas.openxmlformats.org/spreadsheetml/2006/main" count="59" uniqueCount="37">
  <si>
    <t>Ro</t>
  </si>
  <si>
    <t>Miami-Dade County R0 Assessment</t>
  </si>
  <si>
    <t>Cumulative infections</t>
  </si>
  <si>
    <t>Active infections</t>
  </si>
  <si>
    <t>percent of pop active</t>
  </si>
  <si>
    <t>New infections</t>
  </si>
  <si>
    <t>Pop AB-</t>
  </si>
  <si>
    <t>check column B</t>
  </si>
  <si>
    <t>NO LOCKDOWN JULY 3 TO AUGUST 15</t>
  </si>
  <si>
    <t>LOCKDOWN JULY 3 TO AUGUST 15</t>
  </si>
  <si>
    <t>MIAMI-DADE COUNTY COVID-19 PROJECTIONS</t>
  </si>
  <si>
    <t>% pop affected</t>
  </si>
  <si>
    <t xml:space="preserve">Note: Entire County infected at some point by August </t>
  </si>
  <si>
    <t>1 mo avg R0</t>
  </si>
  <si>
    <t>Columns L - T: same as Columns A - J</t>
  </si>
  <si>
    <t xml:space="preserve">Column T. Same as Column I except R0 assumed at lockdown level July 2 - August 15 </t>
  </si>
  <si>
    <t>-</t>
  </si>
  <si>
    <t>Date</t>
  </si>
  <si>
    <t>Pop infected</t>
  </si>
  <si>
    <t>Pop contagious</t>
  </si>
  <si>
    <t>Pop susceptible</t>
  </si>
  <si>
    <t>Day</t>
  </si>
  <si>
    <t>Column O. Check sum of column F plus initial cumulative infections (= 1) against Column B</t>
  </si>
  <si>
    <t>Column C. Total cumulative infection in MD County. New infections on each subsequent day added to cumulative infections of prior day to get new cum (assuming Mar 4 was start of outbreak in MD). Data from https://experience.arcgis.com/experience/7572b118dc3c48d885d1c643c195314e/</t>
  </si>
  <si>
    <t>Column E. Active infections derived by totaling the previous 21 days of new infections.</t>
  </si>
  <si>
    <t>Column F. Percent active is those infected in the past 21 days, based on Pollan 2020 https://www.thelancet.com/journals/lancet/article/PIIS0140-6736(20)31483-5/fulltext, using population of MD County 2,716,940</t>
  </si>
  <si>
    <t>Column H. Population of antibody positive individuals is the total population minus the cumulative number of new cases that are &gt;7 days old (time to develop the antibodies)</t>
  </si>
  <si>
    <t>Column K. R0 calculated as the proportional increase in new cases.</t>
  </si>
  <si>
    <t xml:space="preserve">r </t>
  </si>
  <si>
    <t xml:space="preserve">Column J. New infections, real data from March 4 to July 12. Then new infections from July 13 to June 30, 2021 are calculated using the first order model dp/dt= P*0.04. The model is derived from new infections data from June 09 -July 12. July 2 to August 15 assumes continuation of no lockdown using r found in the first order model. </t>
  </si>
  <si>
    <t>r</t>
  </si>
  <si>
    <t>Mar 4-April 9</t>
  </si>
  <si>
    <t>r2</t>
  </si>
  <si>
    <t>A summary of r (calculated by linear regression: log(P)~t)</t>
  </si>
  <si>
    <t>April 10-May 9</t>
  </si>
  <si>
    <t>May10-June 8</t>
  </si>
  <si>
    <t>June9-July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</si>
</sst>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8" borderId="1" applyNumberFormat="0" applyAlignment="0" applyProtection="0"/>
  </cellStyleXfs>
  <cellXfs count="42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" fontId="0" fillId="0" borderId="0" xfId="0" applyNumberFormat="1" applyFill="1"/>
    <xf numFmtId="11" fontId="0" fillId="0" borderId="0" xfId="0" applyNumberFormat="1"/>
    <xf numFmtId="11" fontId="1" fillId="0" borderId="0" xfId="0" applyNumberFormat="1" applyFont="1" applyFill="1"/>
    <xf numFmtId="11" fontId="1" fillId="2" borderId="0" xfId="0" applyNumberFormat="1" applyFont="1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10" fontId="0" fillId="0" borderId="0" xfId="0" applyNumberFormat="1"/>
    <xf numFmtId="10" fontId="0" fillId="0" borderId="0" xfId="0" applyNumberFormat="1" applyFill="1"/>
    <xf numFmtId="2" fontId="0" fillId="0" borderId="0" xfId="0" applyNumberFormat="1"/>
    <xf numFmtId="16" fontId="0" fillId="5" borderId="0" xfId="0" applyNumberFormat="1" applyFill="1"/>
    <xf numFmtId="11" fontId="0" fillId="5" borderId="0" xfId="0" applyNumberFormat="1" applyFill="1"/>
    <xf numFmtId="0" fontId="0" fillId="5" borderId="0" xfId="0" applyFill="1"/>
    <xf numFmtId="0" fontId="0" fillId="0" borderId="0" xfId="0"/>
    <xf numFmtId="11" fontId="0" fillId="0" borderId="0" xfId="0" applyNumberFormat="1"/>
    <xf numFmtId="11" fontId="1" fillId="0" borderId="0" xfId="0" applyNumberFormat="1" applyFont="1" applyFill="1"/>
    <xf numFmtId="11" fontId="1" fillId="2" borderId="0" xfId="0" applyNumberFormat="1" applyFont="1" applyFill="1"/>
    <xf numFmtId="11" fontId="0" fillId="2" borderId="0" xfId="0" applyNumberFormat="1" applyFill="1"/>
    <xf numFmtId="0" fontId="0" fillId="0" borderId="0" xfId="0" applyFill="1"/>
    <xf numFmtId="11" fontId="0" fillId="3" borderId="0" xfId="0" applyNumberFormat="1" applyFill="1"/>
    <xf numFmtId="11" fontId="0" fillId="0" borderId="0" xfId="0" applyNumberFormat="1" applyFill="1"/>
    <xf numFmtId="11" fontId="0" fillId="4" borderId="0" xfId="0" applyNumberFormat="1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0" fontId="0" fillId="0" borderId="0" xfId="0" applyAlignment="1">
      <alignment wrapText="1"/>
    </xf>
    <xf numFmtId="10" fontId="2" fillId="2" borderId="0" xfId="0" applyNumberFormat="1" applyFont="1" applyFill="1"/>
    <xf numFmtId="11" fontId="0" fillId="6" borderId="0" xfId="0" applyNumberFormat="1" applyFill="1"/>
    <xf numFmtId="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/>
    <xf numFmtId="164" fontId="3" fillId="0" borderId="0" xfId="1" applyNumberFormat="1"/>
    <xf numFmtId="11" fontId="0" fillId="7" borderId="0" xfId="0" applyNumberFormat="1" applyFill="1"/>
    <xf numFmtId="11" fontId="4" fillId="2" borderId="1" xfId="2" applyNumberFormat="1" applyFill="1"/>
  </cellXfs>
  <cellStyles count="3">
    <cellStyle name="Explanatory Text" xfId="1" builtinId="5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62030367873643"/>
          <c:y val="2.6058634892306934E-2"/>
          <c:w val="0.7577482832407938"/>
          <c:h val="0.70698398773260696"/>
        </c:manualLayout>
      </c:layout>
      <c:scatterChart>
        <c:scatterStyle val="lineMarker"/>
        <c:varyColors val="0"/>
        <c:ser>
          <c:idx val="0"/>
          <c:order val="0"/>
          <c:tx>
            <c:v>Pop. infected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Sheet1!$B$20:$B$503</c:f>
              <c:numCache>
                <c:formatCode>[$-409]mmmm\ d\,\ yyyy;@</c:formatCode>
                <c:ptCount val="4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</c:numCache>
            </c:numRef>
          </c:xVal>
          <c:yVal>
            <c:numRef>
              <c:f>Sheet1!$E$20:$E$503</c:f>
              <c:numCache>
                <c:formatCode>0.00%</c:formatCode>
                <c:ptCount val="484"/>
                <c:pt idx="0">
                  <c:v>3.6806112759207051E-7</c:v>
                </c:pt>
                <c:pt idx="1">
                  <c:v>3.6806112759207051E-7</c:v>
                </c:pt>
                <c:pt idx="2">
                  <c:v>3.6806112759207051E-7</c:v>
                </c:pt>
                <c:pt idx="3">
                  <c:v>3.6806112759207051E-7</c:v>
                </c:pt>
                <c:pt idx="4">
                  <c:v>3.6806112759207051E-7</c:v>
                </c:pt>
                <c:pt idx="5">
                  <c:v>3.6806112759207051E-7</c:v>
                </c:pt>
                <c:pt idx="6">
                  <c:v>3.6806112759207051E-7</c:v>
                </c:pt>
                <c:pt idx="7">
                  <c:v>3.6806112759207051E-7</c:v>
                </c:pt>
                <c:pt idx="8">
                  <c:v>7.3612225518414102E-7</c:v>
                </c:pt>
                <c:pt idx="9">
                  <c:v>1.472244510368282E-6</c:v>
                </c:pt>
                <c:pt idx="10">
                  <c:v>5.1528557862889871E-6</c:v>
                </c:pt>
                <c:pt idx="11">
                  <c:v>8.0973448070255516E-6</c:v>
                </c:pt>
                <c:pt idx="12">
                  <c:v>1.0305711572577974E-5</c:v>
                </c:pt>
                <c:pt idx="13">
                  <c:v>1.9875300889971808E-5</c:v>
                </c:pt>
                <c:pt idx="14">
                  <c:v>2.8708767952181498E-5</c:v>
                </c:pt>
                <c:pt idx="15">
                  <c:v>3.6438051631614978E-5</c:v>
                </c:pt>
                <c:pt idx="16">
                  <c:v>4.4535396438640528E-5</c:v>
                </c:pt>
                <c:pt idx="17">
                  <c:v>6.3306513945836118E-5</c:v>
                </c:pt>
                <c:pt idx="18">
                  <c:v>9.4223648663570051E-5</c:v>
                </c:pt>
                <c:pt idx="19">
                  <c:v>1.0820997151206873E-4</c:v>
                </c:pt>
                <c:pt idx="20">
                  <c:v>1.4059935074017092E-4</c:v>
                </c:pt>
                <c:pt idx="21">
                  <c:v>1.958085198789815E-4</c:v>
                </c:pt>
                <c:pt idx="22">
                  <c:v>2.5874697269722557E-4</c:v>
                </c:pt>
                <c:pt idx="23">
                  <c:v>3.3088695370527135E-4</c:v>
                </c:pt>
                <c:pt idx="24">
                  <c:v>4.2658284687920972E-4</c:v>
                </c:pt>
                <c:pt idx="25">
                  <c:v>5.5356393589847403E-4</c:v>
                </c:pt>
                <c:pt idx="26">
                  <c:v>6.4337085103093918E-4</c:v>
                </c:pt>
                <c:pt idx="27">
                  <c:v>7.9611621898164849E-4</c:v>
                </c:pt>
                <c:pt idx="28">
                  <c:v>8.8776343975207402E-4</c:v>
                </c:pt>
                <c:pt idx="29">
                  <c:v>1.0677453311445965E-3</c:v>
                </c:pt>
                <c:pt idx="30">
                  <c:v>1.2561926284717366E-3</c:v>
                </c:pt>
                <c:pt idx="31">
                  <c:v>1.4273410528020493E-3</c:v>
                </c:pt>
                <c:pt idx="32">
                  <c:v>1.5211966403380274E-3</c:v>
                </c:pt>
                <c:pt idx="33">
                  <c:v>1.702282715113326E-3</c:v>
                </c:pt>
                <c:pt idx="34">
                  <c:v>1.8605489999779163E-3</c:v>
                </c:pt>
                <c:pt idx="35">
                  <c:v>2.0099818177802971E-3</c:v>
                </c:pt>
                <c:pt idx="36">
                  <c:v>2.1380670901823373E-3</c:v>
                </c:pt>
                <c:pt idx="37">
                  <c:v>2.2959653139193359E-3</c:v>
                </c:pt>
                <c:pt idx="38">
                  <c:v>2.4564399655494784E-3</c:v>
                </c:pt>
                <c:pt idx="39">
                  <c:v>2.5594970812752582E-3</c:v>
                </c:pt>
                <c:pt idx="40">
                  <c:v>2.6923671483359956E-3</c:v>
                </c:pt>
                <c:pt idx="41">
                  <c:v>2.7873269192547497E-3</c:v>
                </c:pt>
                <c:pt idx="42">
                  <c:v>2.9109954581256854E-3</c:v>
                </c:pt>
                <c:pt idx="43">
                  <c:v>3.0563796035245534E-3</c:v>
                </c:pt>
                <c:pt idx="44">
                  <c:v>3.2072846658373023E-3</c:v>
                </c:pt>
                <c:pt idx="45">
                  <c:v>3.2790565857177558E-3</c:v>
                </c:pt>
                <c:pt idx="46">
                  <c:v>3.3909471685057454E-3</c:v>
                </c:pt>
                <c:pt idx="47">
                  <c:v>3.5009974456557745E-3</c:v>
                </c:pt>
                <c:pt idx="48">
                  <c:v>3.6331313904613277E-3</c:v>
                </c:pt>
                <c:pt idx="49">
                  <c:v>3.7391329952078441E-3</c:v>
                </c:pt>
                <c:pt idx="50">
                  <c:v>3.8683224509926607E-3</c:v>
                </c:pt>
                <c:pt idx="51">
                  <c:v>3.9945674177567407E-3</c:v>
                </c:pt>
                <c:pt idx="52">
                  <c:v>4.1325903406037676E-3</c:v>
                </c:pt>
                <c:pt idx="53">
                  <c:v>4.2087789940153265E-3</c:v>
                </c:pt>
                <c:pt idx="54">
                  <c:v>4.3173570266549872E-3</c:v>
                </c:pt>
                <c:pt idx="55">
                  <c:v>4.3519547726486411E-3</c:v>
                </c:pt>
                <c:pt idx="56">
                  <c:v>4.3964901690872818E-3</c:v>
                </c:pt>
                <c:pt idx="57">
                  <c:v>4.5150058521719284E-3</c:v>
                </c:pt>
                <c:pt idx="58">
                  <c:v>4.6011321560284731E-3</c:v>
                </c:pt>
                <c:pt idx="59">
                  <c:v>4.6541329584017313E-3</c:v>
                </c:pt>
                <c:pt idx="60">
                  <c:v>4.761606807658616E-3</c:v>
                </c:pt>
                <c:pt idx="61">
                  <c:v>4.8171840379250186E-3</c:v>
                </c:pt>
                <c:pt idx="62">
                  <c:v>4.8775460628501183E-3</c:v>
                </c:pt>
                <c:pt idx="63">
                  <c:v>4.9334913542441131E-3</c:v>
                </c:pt>
                <c:pt idx="64">
                  <c:v>4.9695613447481354E-3</c:v>
                </c:pt>
                <c:pt idx="65">
                  <c:v>5.0302914308008274E-3</c:v>
                </c:pt>
                <c:pt idx="66">
                  <c:v>5.1134732456366355E-3</c:v>
                </c:pt>
                <c:pt idx="67">
                  <c:v>5.17125884266859E-3</c:v>
                </c:pt>
                <c:pt idx="68">
                  <c:v>5.2316208675936898E-3</c:v>
                </c:pt>
                <c:pt idx="69">
                  <c:v>5.2875661589876846E-3</c:v>
                </c:pt>
                <c:pt idx="70">
                  <c:v>5.3895190913306884E-3</c:v>
                </c:pt>
                <c:pt idx="71">
                  <c:v>5.4682841726353916E-3</c:v>
                </c:pt>
                <c:pt idx="72">
                  <c:v>5.5330629310915954E-3</c:v>
                </c:pt>
                <c:pt idx="73">
                  <c:v>5.7318159399913134E-3</c:v>
                </c:pt>
                <c:pt idx="74">
                  <c:v>5.7844486812369802E-3</c:v>
                </c:pt>
                <c:pt idx="75">
                  <c:v>5.8293521388032123E-3</c:v>
                </c:pt>
                <c:pt idx="76">
                  <c:v>5.8532761120966966E-3</c:v>
                </c:pt>
                <c:pt idx="77">
                  <c:v>5.9740001619468961E-3</c:v>
                </c:pt>
                <c:pt idx="78">
                  <c:v>6.0431956539342057E-3</c:v>
                </c:pt>
                <c:pt idx="79">
                  <c:v>6.1020854343489363E-3</c:v>
                </c:pt>
                <c:pt idx="80">
                  <c:v>6.1473569530427616E-3</c:v>
                </c:pt>
                <c:pt idx="81">
                  <c:v>6.2283304011130167E-3</c:v>
                </c:pt>
                <c:pt idx="82">
                  <c:v>6.2699213085309208E-3</c:v>
                </c:pt>
                <c:pt idx="83">
                  <c:v>6.3059912990349439E-3</c:v>
                </c:pt>
                <c:pt idx="84">
                  <c:v>6.3589921014082021E-3</c:v>
                </c:pt>
                <c:pt idx="85">
                  <c:v>6.4543199334545481E-3</c:v>
                </c:pt>
                <c:pt idx="86">
                  <c:v>6.5154180806348315E-3</c:v>
                </c:pt>
                <c:pt idx="87">
                  <c:v>6.5893983672808383E-3</c:v>
                </c:pt>
                <c:pt idx="88">
                  <c:v>6.6401908028885437E-3</c:v>
                </c:pt>
                <c:pt idx="89">
                  <c:v>6.6707398764786858E-3</c:v>
                </c:pt>
                <c:pt idx="90">
                  <c:v>6.7612829138663346E-3</c:v>
                </c:pt>
                <c:pt idx="91">
                  <c:v>6.8621316628265623E-3</c:v>
                </c:pt>
                <c:pt idx="92">
                  <c:v>6.9420009275140415E-3</c:v>
                </c:pt>
                <c:pt idx="93">
                  <c:v>7.0240785589670736E-3</c:v>
                </c:pt>
                <c:pt idx="94">
                  <c:v>7.1448026088172722E-3</c:v>
                </c:pt>
                <c:pt idx="95">
                  <c:v>7.228720545908264E-3</c:v>
                </c:pt>
                <c:pt idx="96">
                  <c:v>7.3155829720199933E-3</c:v>
                </c:pt>
                <c:pt idx="97">
                  <c:v>7.4123830485767076E-3</c:v>
                </c:pt>
                <c:pt idx="98">
                  <c:v>7.5213291423439606E-3</c:v>
                </c:pt>
                <c:pt idx="99">
                  <c:v>7.6166569743903066E-3</c:v>
                </c:pt>
                <c:pt idx="100">
                  <c:v>7.8831332307669651E-3</c:v>
                </c:pt>
                <c:pt idx="101">
                  <c:v>7.9920793245342181E-3</c:v>
                </c:pt>
                <c:pt idx="102">
                  <c:v>8.0899835844737093E-3</c:v>
                </c:pt>
                <c:pt idx="103">
                  <c:v>8.2821114930767704E-3</c:v>
                </c:pt>
                <c:pt idx="104">
                  <c:v>8.4690865458935428E-3</c:v>
                </c:pt>
                <c:pt idx="105">
                  <c:v>8.6755688384726939E-3</c:v>
                </c:pt>
                <c:pt idx="106">
                  <c:v>8.8791066420311083E-3</c:v>
                </c:pt>
                <c:pt idx="107">
                  <c:v>9.1073045411381916E-3</c:v>
                </c:pt>
                <c:pt idx="108">
                  <c:v>9.4411359838642E-3</c:v>
                </c:pt>
                <c:pt idx="109">
                  <c:v>9.5997703298563823E-3</c:v>
                </c:pt>
                <c:pt idx="110">
                  <c:v>9.8482115909810305E-3</c:v>
                </c:pt>
                <c:pt idx="111">
                  <c:v>1.0188300072876104E-2</c:v>
                </c:pt>
                <c:pt idx="112">
                  <c:v>1.0514770293050269E-2</c:v>
                </c:pt>
                <c:pt idx="113">
                  <c:v>1.1079376062776506E-2</c:v>
                </c:pt>
                <c:pt idx="114">
                  <c:v>1.1581043379684498E-2</c:v>
                </c:pt>
                <c:pt idx="115">
                  <c:v>1.2368694192731528E-2</c:v>
                </c:pt>
                <c:pt idx="116">
                  <c:v>1.2932195779074989E-2</c:v>
                </c:pt>
                <c:pt idx="117">
                  <c:v>1.3521461644349893E-2</c:v>
                </c:pt>
                <c:pt idx="118">
                  <c:v>1.3941787452060038E-2</c:v>
                </c:pt>
                <c:pt idx="119">
                  <c:v>1.479016835115976E-2</c:v>
                </c:pt>
                <c:pt idx="120">
                  <c:v>1.5546533968361465E-2</c:v>
                </c:pt>
                <c:pt idx="121">
                  <c:v>1.6450860158855184E-2</c:v>
                </c:pt>
                <c:pt idx="122">
                  <c:v>1.7291511774275473E-2</c:v>
                </c:pt>
                <c:pt idx="123">
                  <c:v>1.8021376990290546E-2</c:v>
                </c:pt>
                <c:pt idx="124">
                  <c:v>1.877921485200262E-2</c:v>
                </c:pt>
                <c:pt idx="125">
                  <c:v>1.9865731300654412E-2</c:v>
                </c:pt>
                <c:pt idx="126">
                  <c:v>2.0603693861476514E-2</c:v>
                </c:pt>
                <c:pt idx="127">
                  <c:v>2.1474894550486946E-2</c:v>
                </c:pt>
                <c:pt idx="128">
                  <c:v>2.2417499098250238E-2</c:v>
                </c:pt>
                <c:pt idx="129">
                  <c:v>2.3739942729688546E-2</c:v>
                </c:pt>
                <c:pt idx="130">
                  <c:v>2.4937245577745553E-2</c:v>
                </c:pt>
                <c:pt idx="131">
                  <c:v>2.5710173945688902E-2</c:v>
                </c:pt>
                <c:pt idx="132">
                  <c:v>2.6630326764669077E-2</c:v>
                </c:pt>
                <c:pt idx="133">
                  <c:v>2.7771316260204494E-2</c:v>
                </c:pt>
                <c:pt idx="134">
                  <c:v>2.8654662966425465E-2</c:v>
                </c:pt>
                <c:pt idx="135">
                  <c:v>2.983245857472009E-2</c:v>
                </c:pt>
                <c:pt idx="136">
                  <c:v>3.1010254183014715E-2</c:v>
                </c:pt>
                <c:pt idx="137">
                  <c:v>3.2077631453031719E-2</c:v>
                </c:pt>
                <c:pt idx="138">
                  <c:v>3.3005881616818923E-2</c:v>
                </c:pt>
                <c:pt idx="139">
                  <c:v>3.3934131780606121E-2</c:v>
                </c:pt>
                <c:pt idx="140">
                  <c:v>3.4960286204332815E-2</c:v>
                </c:pt>
                <c:pt idx="141">
                  <c:v>3.5962516654766026E-2</c:v>
                </c:pt>
                <c:pt idx="142">
                  <c:v>3.7199938165730563E-2</c:v>
                </c:pt>
                <c:pt idx="143">
                  <c:v>3.8460179466605814E-2</c:v>
                </c:pt>
                <c:pt idx="144">
                  <c:v>3.9527924797750413E-2</c:v>
                </c:pt>
                <c:pt idx="145">
                  <c:v>4.0470161284386109E-2</c:v>
                </c:pt>
                <c:pt idx="146">
                  <c:v>4.1587962928883226E-2</c:v>
                </c:pt>
                <c:pt idx="147">
                  <c:v>4.2615221535992696E-2</c:v>
                </c:pt>
                <c:pt idx="148">
                  <c:v>4.3808447739000493E-2</c:v>
                </c:pt>
                <c:pt idx="149">
                  <c:v>4.5035084275692507E-2</c:v>
                </c:pt>
                <c:pt idx="150">
                  <c:v>4.6296066635411894E-2</c:v>
                </c:pt>
                <c:pt idx="151">
                  <c:v>4.7592356501203428E-2</c:v>
                </c:pt>
                <c:pt idx="152">
                  <c:v>4.8924942483237123E-2</c:v>
                </c:pt>
                <c:pt idx="153">
                  <c:v>5.0294840872767761E-2</c:v>
                </c:pt>
                <c:pt idx="154">
                  <c:v>5.170309641720526E-2</c:v>
                </c:pt>
                <c:pt idx="155">
                  <c:v>5.3150783116887007E-2</c:v>
                </c:pt>
                <c:pt idx="156">
                  <c:v>5.4639005044159847E-2</c:v>
                </c:pt>
                <c:pt idx="157">
                  <c:v>5.6168897185396326E-2</c:v>
                </c:pt>
                <c:pt idx="158">
                  <c:v>5.7741626306587426E-2</c:v>
                </c:pt>
                <c:pt idx="159">
                  <c:v>5.9358391843171869E-2</c:v>
                </c:pt>
                <c:pt idx="160">
                  <c:v>6.1020426814780683E-2</c:v>
                </c:pt>
                <c:pt idx="161">
                  <c:v>6.272899876559454E-2</c:v>
                </c:pt>
                <c:pt idx="162">
                  <c:v>6.4485410731031187E-2</c:v>
                </c:pt>
                <c:pt idx="163">
                  <c:v>6.6291002231500057E-2</c:v>
                </c:pt>
                <c:pt idx="164">
                  <c:v>6.8147150293982051E-2</c:v>
                </c:pt>
                <c:pt idx="165">
                  <c:v>7.0055270502213551E-2</c:v>
                </c:pt>
                <c:pt idx="166">
                  <c:v>7.2016818076275538E-2</c:v>
                </c:pt>
                <c:pt idx="167">
                  <c:v>7.4033288982411252E-2</c:v>
                </c:pt>
                <c:pt idx="168">
                  <c:v>7.6106221073918762E-2</c:v>
                </c:pt>
                <c:pt idx="169">
                  <c:v>7.8237195263988493E-2</c:v>
                </c:pt>
                <c:pt idx="170">
                  <c:v>8.0427836731380167E-2</c:v>
                </c:pt>
                <c:pt idx="171">
                  <c:v>8.267981615985881E-2</c:v>
                </c:pt>
                <c:pt idx="172">
                  <c:v>8.4994851012334852E-2</c:v>
                </c:pt>
                <c:pt idx="173">
                  <c:v>8.737470684068023E-2</c:v>
                </c:pt>
                <c:pt idx="174">
                  <c:v>8.9821198632219282E-2</c:v>
                </c:pt>
                <c:pt idx="175">
                  <c:v>9.2336192193921418E-2</c:v>
                </c:pt>
                <c:pt idx="176">
                  <c:v>9.4921605575351217E-2</c:v>
                </c:pt>
                <c:pt idx="177">
                  <c:v>9.7579410531461047E-2</c:v>
                </c:pt>
                <c:pt idx="178">
                  <c:v>0.10031163402634197</c:v>
                </c:pt>
                <c:pt idx="179">
                  <c:v>0.10312035977907955</c:v>
                </c:pt>
                <c:pt idx="180">
                  <c:v>0.10600772985289378</c:v>
                </c:pt>
                <c:pt idx="181">
                  <c:v>0.1089759462887748</c:v>
                </c:pt>
                <c:pt idx="182">
                  <c:v>0.11202727278486049</c:v>
                </c:pt>
                <c:pt idx="183">
                  <c:v>0.11516403642283658</c:v>
                </c:pt>
                <c:pt idx="184">
                  <c:v>0.118388629442676</c:v>
                </c:pt>
                <c:pt idx="185">
                  <c:v>0.12170351106707092</c:v>
                </c:pt>
                <c:pt idx="186">
                  <c:v>0.12511120937694892</c:v>
                </c:pt>
                <c:pt idx="187">
                  <c:v>0.12861432323950348</c:v>
                </c:pt>
                <c:pt idx="188">
                  <c:v>0.13221552429020958</c:v>
                </c:pt>
                <c:pt idx="189">
                  <c:v>0.13591755897033544</c:v>
                </c:pt>
                <c:pt idx="190">
                  <c:v>0.13972325062150484</c:v>
                </c:pt>
                <c:pt idx="191">
                  <c:v>0.14363550163890698</c:v>
                </c:pt>
                <c:pt idx="192">
                  <c:v>0.14765729568479635</c:v>
                </c:pt>
                <c:pt idx="193">
                  <c:v>0.15179169996397066</c:v>
                </c:pt>
                <c:pt idx="194">
                  <c:v>0.15604186756296182</c:v>
                </c:pt>
                <c:pt idx="195">
                  <c:v>0.16041103985472477</c:v>
                </c:pt>
                <c:pt idx="196">
                  <c:v>0.16490254897065706</c:v>
                </c:pt>
                <c:pt idx="197">
                  <c:v>0.16951982034183546</c:v>
                </c:pt>
                <c:pt idx="198">
                  <c:v>0.17426637531140687</c:v>
                </c:pt>
                <c:pt idx="199">
                  <c:v>0.17914583382012628</c:v>
                </c:pt>
                <c:pt idx="200">
                  <c:v>0.18416191716708979</c:v>
                </c:pt>
                <c:pt idx="201">
                  <c:v>0.18931845084776833</c:v>
                </c:pt>
                <c:pt idx="202">
                  <c:v>0.19461936747150582</c:v>
                </c:pt>
                <c:pt idx="203">
                  <c:v>0.20006870976070798</c:v>
                </c:pt>
                <c:pt idx="204">
                  <c:v>0.20567063363400781</c:v>
                </c:pt>
                <c:pt idx="205">
                  <c:v>0.21142941137576002</c:v>
                </c:pt>
                <c:pt idx="206">
                  <c:v>0.21734943489428132</c:v>
                </c:pt>
                <c:pt idx="207">
                  <c:v>0.22343521907132119</c:v>
                </c:pt>
                <c:pt idx="208">
                  <c:v>0.22969140520531819</c:v>
                </c:pt>
                <c:pt idx="209">
                  <c:v>0.23612276455106707</c:v>
                </c:pt>
                <c:pt idx="210">
                  <c:v>0.24273420195849696</c:v>
                </c:pt>
                <c:pt idx="211">
                  <c:v>0.24953075961333487</c:v>
                </c:pt>
                <c:pt idx="212">
                  <c:v>0.25651762088250823</c:v>
                </c:pt>
                <c:pt idx="213">
                  <c:v>0.26370011426721846</c:v>
                </c:pt>
                <c:pt idx="214">
                  <c:v>0.27108371746670057</c:v>
                </c:pt>
                <c:pt idx="215">
                  <c:v>0.27867406155576818</c:v>
                </c:pt>
                <c:pt idx="216">
                  <c:v>0.28647693527932971</c:v>
                </c:pt>
                <c:pt idx="217">
                  <c:v>0.29449828946715095</c:v>
                </c:pt>
                <c:pt idx="218">
                  <c:v>0.30274424157223118</c:v>
                </c:pt>
                <c:pt idx="219">
                  <c:v>0.31122108033625362</c:v>
                </c:pt>
                <c:pt idx="220">
                  <c:v>0.31993527058566873</c:v>
                </c:pt>
                <c:pt idx="221">
                  <c:v>0.32889345816206744</c:v>
                </c:pt>
                <c:pt idx="222">
                  <c:v>0.33810247499060536</c:v>
                </c:pt>
                <c:pt idx="223">
                  <c:v>0.34756934429034231</c:v>
                </c:pt>
                <c:pt idx="224">
                  <c:v>0.35730128593047189</c:v>
                </c:pt>
                <c:pt idx="225">
                  <c:v>0.36730572193652505</c:v>
                </c:pt>
                <c:pt idx="226">
                  <c:v>0.37759028215074775</c:v>
                </c:pt>
                <c:pt idx="227">
                  <c:v>0.38816281005096864</c:v>
                </c:pt>
                <c:pt idx="228">
                  <c:v>0.39903136873239575</c:v>
                </c:pt>
                <c:pt idx="229">
                  <c:v>0.41020424705690284</c:v>
                </c:pt>
                <c:pt idx="230">
                  <c:v>0.42168996597449615</c:v>
                </c:pt>
                <c:pt idx="231">
                  <c:v>0.43349728502178198</c:v>
                </c:pt>
                <c:pt idx="232">
                  <c:v>0.44563520900239184</c:v>
                </c:pt>
                <c:pt idx="233">
                  <c:v>0.45811299485445883</c:v>
                </c:pt>
                <c:pt idx="234">
                  <c:v>0.47094015871038364</c:v>
                </c:pt>
                <c:pt idx="235">
                  <c:v>0.48412648315427437</c:v>
                </c:pt>
                <c:pt idx="236">
                  <c:v>0.49768202468259404</c:v>
                </c:pt>
                <c:pt idx="237">
                  <c:v>0.51161712137370663</c:v>
                </c:pt>
                <c:pt idx="238">
                  <c:v>0.52594240077217047</c:v>
                </c:pt>
                <c:pt idx="239">
                  <c:v>0.54066878799379126</c:v>
                </c:pt>
                <c:pt idx="240">
                  <c:v>0.55580751405761741</c:v>
                </c:pt>
                <c:pt idx="241">
                  <c:v>0.5713701244512307</c:v>
                </c:pt>
                <c:pt idx="242">
                  <c:v>0.58736848793586516</c:v>
                </c:pt>
                <c:pt idx="243">
                  <c:v>0.60381480559806933</c:v>
                </c:pt>
                <c:pt idx="244">
                  <c:v>0.62072162015481525</c:v>
                </c:pt>
                <c:pt idx="245">
                  <c:v>0.63810182551915007</c:v>
                </c:pt>
                <c:pt idx="246">
                  <c:v>0.6559686766336863</c:v>
                </c:pt>
                <c:pt idx="247">
                  <c:v>0.67433579957942946</c:v>
                </c:pt>
                <c:pt idx="248">
                  <c:v>0.69321720196765357</c:v>
                </c:pt>
                <c:pt idx="249">
                  <c:v>0.71262728362274785</c:v>
                </c:pt>
                <c:pt idx="250">
                  <c:v>0.73258084756418484</c:v>
                </c:pt>
                <c:pt idx="251">
                  <c:v>0.753093111295982</c:v>
                </c:pt>
                <c:pt idx="252">
                  <c:v>0.77417971841226951</c:v>
                </c:pt>
                <c:pt idx="253">
                  <c:v>0.79585675052781302</c:v>
                </c:pt>
                <c:pt idx="254">
                  <c:v>0.81814073954259181</c:v>
                </c:pt>
                <c:pt idx="255">
                  <c:v>0.84104868024978441</c:v>
                </c:pt>
                <c:pt idx="256">
                  <c:v>0.86459804329677836</c:v>
                </c:pt>
                <c:pt idx="257">
                  <c:v>0.88880678850908812</c:v>
                </c:pt>
                <c:pt idx="258">
                  <c:v>0.91369337858734267</c:v>
                </c:pt>
                <c:pt idx="259">
                  <c:v>0.93927679318778834</c:v>
                </c:pt>
                <c:pt idx="260">
                  <c:v>0.96557654339704635</c:v>
                </c:pt>
                <c:pt idx="261">
                  <c:v>0.99261268661216373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D-4413-BB57-9A1ED68A378E}"/>
            </c:ext>
          </c:extLst>
        </c:ser>
        <c:ser>
          <c:idx val="1"/>
          <c:order val="1"/>
          <c:tx>
            <c:v>Pop. contagious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Sheet1!$B$20:$B$503</c:f>
              <c:numCache>
                <c:formatCode>[$-409]mmmm\ d\,\ yyyy;@</c:formatCode>
                <c:ptCount val="4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</c:numCache>
            </c:numRef>
          </c:xVal>
          <c:yVal>
            <c:numRef>
              <c:f>Sheet1!$G$20:$G$503</c:f>
              <c:numCache>
                <c:formatCode>0.00%</c:formatCode>
                <c:ptCount val="484"/>
                <c:pt idx="0">
                  <c:v>3.6806112759207051E-7</c:v>
                </c:pt>
                <c:pt idx="1">
                  <c:v>7.3612225518414102E-7</c:v>
                </c:pt>
                <c:pt idx="2">
                  <c:v>7.3612225518414102E-7</c:v>
                </c:pt>
                <c:pt idx="3">
                  <c:v>7.3612225518414102E-7</c:v>
                </c:pt>
                <c:pt idx="4">
                  <c:v>7.3612225518414102E-7</c:v>
                </c:pt>
                <c:pt idx="5">
                  <c:v>7.3612225518414102E-7</c:v>
                </c:pt>
                <c:pt idx="6">
                  <c:v>7.3612225518414102E-7</c:v>
                </c:pt>
                <c:pt idx="7">
                  <c:v>7.3612225518414102E-7</c:v>
                </c:pt>
                <c:pt idx="8">
                  <c:v>7.3612225518414102E-7</c:v>
                </c:pt>
                <c:pt idx="9">
                  <c:v>1.1041833827762115E-6</c:v>
                </c:pt>
                <c:pt idx="10">
                  <c:v>1.8403056379603524E-6</c:v>
                </c:pt>
                <c:pt idx="11">
                  <c:v>5.5209169138810572E-6</c:v>
                </c:pt>
                <c:pt idx="12">
                  <c:v>8.4654059346176217E-6</c:v>
                </c:pt>
                <c:pt idx="13">
                  <c:v>1.0673772700170044E-5</c:v>
                </c:pt>
                <c:pt idx="14">
                  <c:v>2.0243362017563878E-5</c:v>
                </c:pt>
                <c:pt idx="15">
                  <c:v>2.9076829079773568E-5</c:v>
                </c:pt>
                <c:pt idx="16">
                  <c:v>3.6806112759207048E-5</c:v>
                </c:pt>
                <c:pt idx="17">
                  <c:v>4.4903457566232598E-5</c:v>
                </c:pt>
                <c:pt idx="18">
                  <c:v>6.3674575073428195E-5</c:v>
                </c:pt>
                <c:pt idx="19">
                  <c:v>9.4591709791162114E-5</c:v>
                </c:pt>
                <c:pt idx="20">
                  <c:v>1.0857803263966079E-4</c:v>
                </c:pt>
                <c:pt idx="21">
                  <c:v>1.9544045875138943E-4</c:v>
                </c:pt>
                <c:pt idx="22">
                  <c:v>2.583789115696335E-4</c:v>
                </c:pt>
                <c:pt idx="23">
                  <c:v>3.3051889257767933E-4</c:v>
                </c:pt>
                <c:pt idx="24">
                  <c:v>4.2621478575161764E-4</c:v>
                </c:pt>
                <c:pt idx="25">
                  <c:v>5.5319587477088196E-4</c:v>
                </c:pt>
                <c:pt idx="26">
                  <c:v>6.430027899033471E-4</c:v>
                </c:pt>
                <c:pt idx="27">
                  <c:v>7.9574815785405642E-4</c:v>
                </c:pt>
                <c:pt idx="28">
                  <c:v>8.8739537862448194E-4</c:v>
                </c:pt>
                <c:pt idx="29">
                  <c:v>1.0670092088894123E-3</c:v>
                </c:pt>
                <c:pt idx="30">
                  <c:v>1.2547203839613683E-3</c:v>
                </c:pt>
                <c:pt idx="31">
                  <c:v>1.4221881970157603E-3</c:v>
                </c:pt>
                <c:pt idx="32">
                  <c:v>1.5130992955310018E-3</c:v>
                </c:pt>
                <c:pt idx="33">
                  <c:v>1.6919770035407481E-3</c:v>
                </c:pt>
                <c:pt idx="34">
                  <c:v>1.8406736990879446E-3</c:v>
                </c:pt>
                <c:pt idx="35">
                  <c:v>1.9812730498281156E-3</c:v>
                </c:pt>
                <c:pt idx="36">
                  <c:v>2.1016290385507223E-3</c:v>
                </c:pt>
                <c:pt idx="37">
                  <c:v>2.2514299174806953E-3</c:v>
                </c:pt>
                <c:pt idx="38">
                  <c:v>2.3931334516036425E-3</c:v>
                </c:pt>
                <c:pt idx="39">
                  <c:v>2.4652734326116883E-3</c:v>
                </c:pt>
                <c:pt idx="40">
                  <c:v>2.5841571768239267E-3</c:v>
                </c:pt>
                <c:pt idx="41">
                  <c:v>2.6467275685145789E-3</c:v>
                </c:pt>
                <c:pt idx="42">
                  <c:v>2.7151869382467039E-3</c:v>
                </c:pt>
                <c:pt idx="43">
                  <c:v>2.7976326308273279E-3</c:v>
                </c:pt>
                <c:pt idx="44">
                  <c:v>2.876397712132031E-3</c:v>
                </c:pt>
                <c:pt idx="45">
                  <c:v>2.8524737388385462E-3</c:v>
                </c:pt>
                <c:pt idx="46">
                  <c:v>2.8373832326072713E-3</c:v>
                </c:pt>
                <c:pt idx="47">
                  <c:v>2.8576265946248353E-3</c:v>
                </c:pt>
                <c:pt idx="48">
                  <c:v>2.8370151714796794E-3</c:v>
                </c:pt>
                <c:pt idx="49">
                  <c:v>2.8513695554557702E-3</c:v>
                </c:pt>
                <c:pt idx="50">
                  <c:v>2.8005771198480645E-3</c:v>
                </c:pt>
                <c:pt idx="51">
                  <c:v>2.7383747892850046E-3</c:v>
                </c:pt>
                <c:pt idx="52">
                  <c:v>2.7052492878017181E-3</c:v>
                </c:pt>
                <c:pt idx="53">
                  <c:v>2.6875823536772988E-3</c:v>
                </c:pt>
                <c:pt idx="54">
                  <c:v>2.6150743115416607E-3</c:v>
                </c:pt>
                <c:pt idx="55">
                  <c:v>2.4914057726707251E-3</c:v>
                </c:pt>
                <c:pt idx="56">
                  <c:v>2.3865083513069851E-3</c:v>
                </c:pt>
                <c:pt idx="57">
                  <c:v>2.3769387619895911E-3</c:v>
                </c:pt>
                <c:pt idx="58">
                  <c:v>2.3051668421091376E-3</c:v>
                </c:pt>
                <c:pt idx="59">
                  <c:v>2.1976929928522529E-3</c:v>
                </c:pt>
                <c:pt idx="60">
                  <c:v>2.2021097263833578E-3</c:v>
                </c:pt>
                <c:pt idx="61">
                  <c:v>2.124816889589023E-3</c:v>
                </c:pt>
                <c:pt idx="62">
                  <c:v>2.0902191435953682E-3</c:v>
                </c:pt>
                <c:pt idx="63">
                  <c:v>2.0224958961184273E-3</c:v>
                </c:pt>
                <c:pt idx="64">
                  <c:v>1.9131817412235824E-3</c:v>
                </c:pt>
                <c:pt idx="65">
                  <c:v>1.8230067649635251E-3</c:v>
                </c:pt>
                <c:pt idx="66">
                  <c:v>1.8344166599188793E-3</c:v>
                </c:pt>
                <c:pt idx="67">
                  <c:v>1.780311674162845E-3</c:v>
                </c:pt>
                <c:pt idx="68">
                  <c:v>1.7306234219379155E-3</c:v>
                </c:pt>
                <c:pt idx="69">
                  <c:v>1.6544347685263569E-3</c:v>
                </c:pt>
                <c:pt idx="70">
                  <c:v>1.6503860961228441E-3</c:v>
                </c:pt>
                <c:pt idx="71">
                  <c:v>1.5999617216427304E-3</c:v>
                </c:pt>
                <c:pt idx="72">
                  <c:v>1.5384955133348546E-3</c:v>
                </c:pt>
                <c:pt idx="73">
                  <c:v>1.5992255993875462E-3</c:v>
                </c:pt>
                <c:pt idx="74">
                  <c:v>1.5756696872216537E-3</c:v>
                </c:pt>
                <c:pt idx="75">
                  <c:v>1.5119951121482255E-3</c:v>
                </c:pt>
                <c:pt idx="76">
                  <c:v>1.5013213394480555E-3</c:v>
                </c:pt>
                <c:pt idx="77">
                  <c:v>1.5775099928596141E-3</c:v>
                </c:pt>
                <c:pt idx="78">
                  <c:v>1.5281898017622767E-3</c:v>
                </c:pt>
                <c:pt idx="79">
                  <c:v>1.5009532783204634E-3</c:v>
                </c:pt>
                <c:pt idx="80">
                  <c:v>1.49322399464103E-3</c:v>
                </c:pt>
                <c:pt idx="81">
                  <c:v>1.4667235934544009E-3</c:v>
                </c:pt>
                <c:pt idx="82">
                  <c:v>1.4527372706059022E-3</c:v>
                </c:pt>
                <c:pt idx="83">
                  <c:v>1.4284452361848256E-3</c:v>
                </c:pt>
                <c:pt idx="84">
                  <c:v>1.425500747164089E-3</c:v>
                </c:pt>
                <c:pt idx="85">
                  <c:v>1.4847585887064123E-3</c:v>
                </c:pt>
                <c:pt idx="86">
                  <c:v>1.4851266498340043E-3</c:v>
                </c:pt>
                <c:pt idx="87">
                  <c:v>1.4759251216442026E-3</c:v>
                </c:pt>
                <c:pt idx="88">
                  <c:v>1.4689319602199534E-3</c:v>
                </c:pt>
                <c:pt idx="89">
                  <c:v>1.4391190088849956E-3</c:v>
                </c:pt>
                <c:pt idx="90">
                  <c:v>1.4737167548786502E-3</c:v>
                </c:pt>
                <c:pt idx="91">
                  <c:v>1.4726125714958739E-3</c:v>
                </c:pt>
                <c:pt idx="92">
                  <c:v>1.4737167548786502E-3</c:v>
                </c:pt>
                <c:pt idx="93">
                  <c:v>1.4910156278754776E-3</c:v>
                </c:pt>
                <c:pt idx="94">
                  <c:v>1.4129866688259586E-3</c:v>
                </c:pt>
                <c:pt idx="95">
                  <c:v>1.4442718646712847E-3</c:v>
                </c:pt>
                <c:pt idx="96">
                  <c:v>1.4862308332167806E-3</c:v>
                </c:pt>
                <c:pt idx="97">
                  <c:v>1.5591069364800105E-3</c:v>
                </c:pt>
                <c:pt idx="98">
                  <c:v>1.5473289803970643E-3</c:v>
                </c:pt>
                <c:pt idx="99">
                  <c:v>1.5734613204561013E-3</c:v>
                </c:pt>
                <c:pt idx="100">
                  <c:v>1.7810477964180292E-3</c:v>
                </c:pt>
                <c:pt idx="101">
                  <c:v>1.8447223714914572E-3</c:v>
                </c:pt>
                <c:pt idx="102">
                  <c:v>1.8616531833606925E-3</c:v>
                </c:pt>
                <c:pt idx="103">
                  <c:v>2.0121901845458492E-3</c:v>
                </c:pt>
                <c:pt idx="104">
                  <c:v>2.1630952468585981E-3</c:v>
                </c:pt>
                <c:pt idx="105">
                  <c:v>2.3165767370644918E-3</c:v>
                </c:pt>
                <c:pt idx="106">
                  <c:v>2.4247867085765602E-3</c:v>
                </c:pt>
                <c:pt idx="107">
                  <c:v>2.5918864605033605E-3</c:v>
                </c:pt>
                <c:pt idx="108">
                  <c:v>2.8517376165833621E-3</c:v>
                </c:pt>
                <c:pt idx="109">
                  <c:v>2.9595795269678387E-3</c:v>
                </c:pt>
                <c:pt idx="110">
                  <c:v>3.1774717145023447E-3</c:v>
                </c:pt>
                <c:pt idx="111">
                  <c:v>3.4270171590097685E-3</c:v>
                </c:pt>
                <c:pt idx="112">
                  <c:v>3.6526386302237076E-3</c:v>
                </c:pt>
                <c:pt idx="113">
                  <c:v>4.137375135262464E-3</c:v>
                </c:pt>
                <c:pt idx="114">
                  <c:v>4.5569648207174247E-3</c:v>
                </c:pt>
                <c:pt idx="115">
                  <c:v>5.2238915839142568E-3</c:v>
                </c:pt>
                <c:pt idx="116">
                  <c:v>5.7034752331667242E-3</c:v>
                </c:pt>
                <c:pt idx="117">
                  <c:v>6.2058786723299007E-3</c:v>
                </c:pt>
                <c:pt idx="118">
                  <c:v>6.5294044034833309E-3</c:v>
                </c:pt>
                <c:pt idx="119">
                  <c:v>7.2688392088157998E-3</c:v>
                </c:pt>
                <c:pt idx="120">
                  <c:v>7.9298769939711595E-3</c:v>
                </c:pt>
                <c:pt idx="121">
                  <c:v>8.5677269280882169E-3</c:v>
                </c:pt>
                <c:pt idx="122">
                  <c:v>9.2994324497412528E-3</c:v>
                </c:pt>
                <c:pt idx="123">
                  <c:v>9.9313934058168386E-3</c:v>
                </c:pt>
                <c:pt idx="124">
                  <c:v>1.049710335892585E-2</c:v>
                </c:pt>
                <c:pt idx="125">
                  <c:v>1.1396644754760871E-2</c:v>
                </c:pt>
                <c:pt idx="126">
                  <c:v>1.1928125023003821E-2</c:v>
                </c:pt>
                <c:pt idx="127">
                  <c:v>1.2595787908455836E-2</c:v>
                </c:pt>
                <c:pt idx="128">
                  <c:v>1.3310194557112045E-2</c:v>
                </c:pt>
                <c:pt idx="129">
                  <c:v>1.4298806745824346E-2</c:v>
                </c:pt>
                <c:pt idx="130">
                  <c:v>1.5337475247889169E-2</c:v>
                </c:pt>
                <c:pt idx="131">
                  <c:v>1.5861962354707871E-2</c:v>
                </c:pt>
                <c:pt idx="132">
                  <c:v>1.6442026691792972E-2</c:v>
                </c:pt>
                <c:pt idx="133">
                  <c:v>1.7256545967154226E-2</c:v>
                </c:pt>
                <c:pt idx="134">
                  <c:v>1.7575286903648957E-2</c:v>
                </c:pt>
                <c:pt idx="135">
                  <c:v>1.8251415195035592E-2</c:v>
                </c:pt>
                <c:pt idx="136">
                  <c:v>1.8641559990283187E-2</c:v>
                </c:pt>
                <c:pt idx="137">
                  <c:v>1.914543567395673E-2</c:v>
                </c:pt>
                <c:pt idx="138">
                  <c:v>1.9484419972469028E-2</c:v>
                </c:pt>
                <c:pt idx="139">
                  <c:v>2.0090248588485574E-2</c:v>
                </c:pt>
                <c:pt idx="140">
                  <c:v>2.0244098139819061E-2</c:v>
                </c:pt>
                <c:pt idx="141">
                  <c:v>2.0725154033581897E-2</c:v>
                </c:pt>
                <c:pt idx="142">
                  <c:v>2.1081069143963429E-2</c:v>
                </c:pt>
                <c:pt idx="143">
                  <c:v>2.1308162859687736E-2</c:v>
                </c:pt>
                <c:pt idx="144">
                  <c:v>2.1520534130308362E-2</c:v>
                </c:pt>
                <c:pt idx="145">
                  <c:v>2.1880497913093405E-2</c:v>
                </c:pt>
                <c:pt idx="146">
                  <c:v>2.1821240071551083E-2</c:v>
                </c:pt>
                <c:pt idx="147">
                  <c:v>2.2276503713736778E-2</c:v>
                </c:pt>
                <c:pt idx="148">
                  <c:v>2.263193956141836E-2</c:v>
                </c:pt>
                <c:pt idx="149">
                  <c:v>2.2950317373374458E-2</c:v>
                </c:pt>
                <c:pt idx="150">
                  <c:v>2.2924163607727682E-2</c:v>
                </c:pt>
                <c:pt idx="151">
                  <c:v>2.3059446741704372E-2</c:v>
                </c:pt>
                <c:pt idx="152">
                  <c:v>2.3656416763291662E-2</c:v>
                </c:pt>
                <c:pt idx="153">
                  <c:v>2.4144519488748982E-2</c:v>
                </c:pt>
                <c:pt idx="154">
                  <c:v>2.4451216692895312E-2</c:v>
                </c:pt>
                <c:pt idx="155">
                  <c:v>2.5056091913947177E-2</c:v>
                </c:pt>
                <c:pt idx="156">
                  <c:v>2.5408188446889031E-2</c:v>
                </c:pt>
                <c:pt idx="157">
                  <c:v>2.5803121959785499E-2</c:v>
                </c:pt>
                <c:pt idx="158">
                  <c:v>2.6352510226352939E-2</c:v>
                </c:pt>
                <c:pt idx="159">
                  <c:v>2.7086295034174559E-2</c:v>
                </c:pt>
                <c:pt idx="160">
                  <c:v>2.7768712561261726E-2</c:v>
                </c:pt>
                <c:pt idx="161">
                  <c:v>2.8522894076265168E-2</c:v>
                </c:pt>
                <c:pt idx="162">
                  <c:v>2.9091064065769501E-2</c:v>
                </c:pt>
                <c:pt idx="163">
                  <c:v>2.9686970827376251E-2</c:v>
                </c:pt>
                <c:pt idx="164">
                  <c:v>3.0527345704463148E-2</c:v>
                </c:pt>
                <c:pt idx="165">
                  <c:v>3.1546656791889421E-2</c:v>
                </c:pt>
                <c:pt idx="166">
                  <c:v>3.2445326053528019E-2</c:v>
                </c:pt>
                <c:pt idx="167">
                  <c:v>3.3490999537926065E-2</c:v>
                </c:pt>
                <c:pt idx="168">
                  <c:v>3.4428747524988E-2</c:v>
                </c:pt>
                <c:pt idx="169">
                  <c:v>3.5392752455687668E-2</c:v>
                </c:pt>
                <c:pt idx="170">
                  <c:v>3.6383749524446923E-2</c:v>
                </c:pt>
                <c:pt idx="171">
                  <c:v>3.7402494511131437E-2</c:v>
                </c:pt>
                <c:pt idx="172">
                  <c:v>3.8449764357443114E-2</c:v>
                </c:pt>
                <c:pt idx="173">
                  <c:v>3.9526357759451528E-2</c:v>
                </c:pt>
                <c:pt idx="174">
                  <c:v>4.0633095776716172E-2</c:v>
                </c:pt>
                <c:pt idx="175">
                  <c:v>4.1770822458464217E-2</c:v>
                </c:pt>
                <c:pt idx="176">
                  <c:v>4.2940405487301221E-2</c:v>
                </c:pt>
                <c:pt idx="177">
                  <c:v>4.4142736840945655E-2</c:v>
                </c:pt>
                <c:pt idx="178">
                  <c:v>4.5378733472492126E-2</c:v>
                </c:pt>
                <c:pt idx="179">
                  <c:v>4.6649338009721902E-2</c:v>
                </c:pt>
                <c:pt idx="180">
                  <c:v>4.7955519473994117E-2</c:v>
                </c:pt>
                <c:pt idx="181">
                  <c:v>4.9298274019265953E-2</c:v>
                </c:pt>
                <c:pt idx="182">
                  <c:v>5.0678625691805403E-2</c:v>
                </c:pt>
                <c:pt idx="183">
                  <c:v>5.2097627211175952E-2</c:v>
                </c:pt>
                <c:pt idx="184">
                  <c:v>5.3556360773088868E-2</c:v>
                </c:pt>
                <c:pt idx="185">
                  <c:v>5.5055938874735359E-2</c:v>
                </c:pt>
                <c:pt idx="186">
                  <c:v>5.6597505163227937E-2</c:v>
                </c:pt>
                <c:pt idx="187">
                  <c:v>5.8182235307798334E-2</c:v>
                </c:pt>
                <c:pt idx="188">
                  <c:v>5.9811337896416683E-2</c:v>
                </c:pt>
                <c:pt idx="189">
                  <c:v>6.1486055357516348E-2</c:v>
                </c:pt>
                <c:pt idx="190">
                  <c:v>6.32076649075268E-2</c:v>
                </c:pt>
                <c:pt idx="191">
                  <c:v>6.4977479524937556E-2</c:v>
                </c:pt>
                <c:pt idx="192">
                  <c:v>6.6796848951635818E-2</c:v>
                </c:pt>
                <c:pt idx="193">
                  <c:v>6.8667160722281614E-2</c:v>
                </c:pt>
                <c:pt idx="194">
                  <c:v>7.0589841222505514E-2</c:v>
                </c:pt>
                <c:pt idx="195">
                  <c:v>7.256635677673566E-2</c:v>
                </c:pt>
                <c:pt idx="196">
                  <c:v>7.4598214766484261E-2</c:v>
                </c:pt>
                <c:pt idx="197">
                  <c:v>7.6686964779945826E-2</c:v>
                </c:pt>
                <c:pt idx="198">
                  <c:v>7.883419979378431E-2</c:v>
                </c:pt>
                <c:pt idx="199">
                  <c:v>8.1041557388010277E-2</c:v>
                </c:pt>
                <c:pt idx="200">
                  <c:v>8.3310720994874549E-2</c:v>
                </c:pt>
                <c:pt idx="201">
                  <c:v>8.5643421182731036E-2</c:v>
                </c:pt>
                <c:pt idx="202">
                  <c:v>8.8041436975847501E-2</c:v>
                </c:pt>
                <c:pt idx="203">
                  <c:v>9.0506597211171241E-2</c:v>
                </c:pt>
                <c:pt idx="204">
                  <c:v>9.3040781933084016E-2</c:v>
                </c:pt>
                <c:pt idx="205">
                  <c:v>9.5645923827210377E-2</c:v>
                </c:pt>
                <c:pt idx="206">
                  <c:v>9.8324009694372272E-2</c:v>
                </c:pt>
                <c:pt idx="207">
                  <c:v>0.10107708196581469</c:v>
                </c:pt>
                <c:pt idx="208">
                  <c:v>0.10390724026085749</c:v>
                </c:pt>
                <c:pt idx="209">
                  <c:v>0.10681664298816153</c:v>
                </c:pt>
                <c:pt idx="210">
                  <c:v>0.10980750899183005</c:v>
                </c:pt>
                <c:pt idx="211">
                  <c:v>0.11288211924360128</c:v>
                </c:pt>
                <c:pt idx="212">
                  <c:v>0.1160428185824221</c:v>
                </c:pt>
                <c:pt idx="213">
                  <c:v>0.11929201750272993</c:v>
                </c:pt>
                <c:pt idx="214">
                  <c:v>0.12263219399280639</c:v>
                </c:pt>
                <c:pt idx="215">
                  <c:v>0.12606589542460497</c:v>
                </c:pt>
                <c:pt idx="216">
                  <c:v>0.12959574049649392</c:v>
                </c:pt>
                <c:pt idx="217">
                  <c:v>0.13322442123039574</c:v>
                </c:pt>
                <c:pt idx="218">
                  <c:v>0.13695470502484683</c:v>
                </c:pt>
                <c:pt idx="219">
                  <c:v>0.14078943676554251</c:v>
                </c:pt>
                <c:pt idx="220">
                  <c:v>0.1447315409949777</c:v>
                </c:pt>
                <c:pt idx="221">
                  <c:v>0.14878402414283709</c:v>
                </c:pt>
                <c:pt idx="222">
                  <c:v>0.15294997681883651</c:v>
                </c:pt>
                <c:pt idx="223">
                  <c:v>0.15723257616976391</c:v>
                </c:pt>
                <c:pt idx="224">
                  <c:v>0.16163508830251733</c:v>
                </c:pt>
                <c:pt idx="225">
                  <c:v>0.16616087077498781</c:v>
                </c:pt>
                <c:pt idx="226">
                  <c:v>0.17081337515668746</c:v>
                </c:pt>
                <c:pt idx="227">
                  <c:v>0.1755961496610747</c:v>
                </c:pt>
                <c:pt idx="228">
                  <c:v>0.18051284185158481</c:v>
                </c:pt>
                <c:pt idx="229">
                  <c:v>0.18556720142342914</c:v>
                </c:pt>
                <c:pt idx="230">
                  <c:v>0.19076308306328515</c:v>
                </c:pt>
                <c:pt idx="231">
                  <c:v>0.19610444938905713</c:v>
                </c:pt>
                <c:pt idx="232">
                  <c:v>0.20159537397195076</c:v>
                </c:pt>
                <c:pt idx="233">
                  <c:v>0.20724004444316541</c:v>
                </c:pt>
                <c:pt idx="234">
                  <c:v>0.21304276568757402</c:v>
                </c:pt>
                <c:pt idx="235">
                  <c:v>0.21900796312682602</c:v>
                </c:pt>
                <c:pt idx="236">
                  <c:v>0.22514018609437711</c:v>
                </c:pt>
                <c:pt idx="237">
                  <c:v>0.23144411130501966</c:v>
                </c:pt>
                <c:pt idx="238">
                  <c:v>0.23792454642156025</c:v>
                </c:pt>
                <c:pt idx="239">
                  <c:v>0.24458643372136399</c:v>
                </c:pt>
                <c:pt idx="240">
                  <c:v>0.25143485386556219</c:v>
                </c:pt>
                <c:pt idx="241">
                  <c:v>0.25847502977379788</c:v>
                </c:pt>
                <c:pt idx="242">
                  <c:v>0.26571233060746419</c:v>
                </c:pt>
                <c:pt idx="243">
                  <c:v>0.27315227586447322</c:v>
                </c:pt>
                <c:pt idx="244">
                  <c:v>0.2808005395886784</c:v>
                </c:pt>
                <c:pt idx="245">
                  <c:v>0.28866295469716141</c:v>
                </c:pt>
                <c:pt idx="246">
                  <c:v>0.29674551742868194</c:v>
                </c:pt>
                <c:pt idx="247">
                  <c:v>0.30505439191668504</c:v>
                </c:pt>
                <c:pt idx="248">
                  <c:v>0.31359591489035227</c:v>
                </c:pt>
                <c:pt idx="249">
                  <c:v>0.32237660050728206</c:v>
                </c:pt>
                <c:pt idx="250">
                  <c:v>0.33140314532148601</c:v>
                </c:pt>
                <c:pt idx="251">
                  <c:v>0.34068243339048759</c:v>
                </c:pt>
                <c:pt idx="252">
                  <c:v>0.35022154152542129</c:v>
                </c:pt>
                <c:pt idx="253">
                  <c:v>0.36002774468813309</c:v>
                </c:pt>
                <c:pt idx="254">
                  <c:v>0.37010852153940083</c:v>
                </c:pt>
                <c:pt idx="255">
                  <c:v>0.380471560142504</c:v>
                </c:pt>
                <c:pt idx="256">
                  <c:v>0.39112476382649414</c:v>
                </c:pt>
                <c:pt idx="257">
                  <c:v>0.40207625721363599</c:v>
                </c:pt>
                <c:pt idx="258">
                  <c:v>0.41333439241561776</c:v>
                </c:pt>
                <c:pt idx="259">
                  <c:v>0.42490775540325504</c:v>
                </c:pt>
                <c:pt idx="260">
                  <c:v>0.43680517255454615</c:v>
                </c:pt>
                <c:pt idx="261">
                  <c:v>0.42955812571255653</c:v>
                </c:pt>
                <c:pt idx="262">
                  <c:v>0.41355976222792207</c:v>
                </c:pt>
                <c:pt idx="263">
                  <c:v>0.39711344456571784</c:v>
                </c:pt>
                <c:pt idx="264">
                  <c:v>0.38020663000897198</c:v>
                </c:pt>
                <c:pt idx="265">
                  <c:v>0.3628264246446371</c:v>
                </c:pt>
                <c:pt idx="266">
                  <c:v>0.34495957353010093</c:v>
                </c:pt>
                <c:pt idx="267">
                  <c:v>0.32659245058435771</c:v>
                </c:pt>
                <c:pt idx="268">
                  <c:v>0.30771104819613365</c:v>
                </c:pt>
                <c:pt idx="269">
                  <c:v>0.28830096654103937</c:v>
                </c:pt>
                <c:pt idx="270">
                  <c:v>0.26834740259960238</c:v>
                </c:pt>
                <c:pt idx="271">
                  <c:v>0.2478351388678052</c:v>
                </c:pt>
                <c:pt idx="272">
                  <c:v>0.22674853175151766</c:v>
                </c:pt>
                <c:pt idx="273">
                  <c:v>0.20507149963597418</c:v>
                </c:pt>
                <c:pt idx="274">
                  <c:v>0.18278751062119536</c:v>
                </c:pt>
                <c:pt idx="275">
                  <c:v>0.15987956991400282</c:v>
                </c:pt>
                <c:pt idx="276">
                  <c:v>0.13633020686700878</c:v>
                </c:pt>
                <c:pt idx="277">
                  <c:v>0.11212146165469904</c:v>
                </c:pt>
                <c:pt idx="278">
                  <c:v>8.7234871576444495E-2</c:v>
                </c:pt>
                <c:pt idx="279">
                  <c:v>6.1651456975998845E-2</c:v>
                </c:pt>
                <c:pt idx="280">
                  <c:v>3.5351706766740848E-2</c:v>
                </c:pt>
                <c:pt idx="281">
                  <c:v>8.3155635516234758E-3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D-4413-BB57-9A1ED68A378E}"/>
            </c:ext>
          </c:extLst>
        </c:ser>
        <c:ser>
          <c:idx val="2"/>
          <c:order val="2"/>
          <c:tx>
            <c:v>Pop. susceptible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Sheet1!$B$20:$B$503</c:f>
              <c:numCache>
                <c:formatCode>[$-409]mmmm\ d\,\ yyyy;@</c:formatCode>
                <c:ptCount val="4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</c:numCache>
            </c:numRef>
          </c:xVal>
          <c:yVal>
            <c:numRef>
              <c:f>Sheet1!$J$20:$J$503</c:f>
              <c:numCache>
                <c:formatCode>0%</c:formatCode>
                <c:ptCount val="4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0.99999963193887242</c:v>
                </c:pt>
                <c:pt idx="9">
                  <c:v>0.99999963193887242</c:v>
                </c:pt>
                <c:pt idx="10">
                  <c:v>0.99999963193887242</c:v>
                </c:pt>
                <c:pt idx="11">
                  <c:v>0.99999963193887242</c:v>
                </c:pt>
                <c:pt idx="12">
                  <c:v>0.99999963193887242</c:v>
                </c:pt>
                <c:pt idx="13">
                  <c:v>0.99999963193887242</c:v>
                </c:pt>
                <c:pt idx="14">
                  <c:v>0.99999963193887242</c:v>
                </c:pt>
                <c:pt idx="15">
                  <c:v>0.99999963193887242</c:v>
                </c:pt>
                <c:pt idx="16">
                  <c:v>0.99999926387774485</c:v>
                </c:pt>
                <c:pt idx="17">
                  <c:v>0.99999852775548959</c:v>
                </c:pt>
                <c:pt idx="18">
                  <c:v>0.99999484714421372</c:v>
                </c:pt>
                <c:pt idx="19">
                  <c:v>0.999991902655193</c:v>
                </c:pt>
                <c:pt idx="20">
                  <c:v>0.99998969428842743</c:v>
                </c:pt>
                <c:pt idx="21">
                  <c:v>0.99998012469911002</c:v>
                </c:pt>
                <c:pt idx="22">
                  <c:v>0.99997129123204787</c:v>
                </c:pt>
                <c:pt idx="23">
                  <c:v>0.99996356194836844</c:v>
                </c:pt>
                <c:pt idx="24">
                  <c:v>0.99995546460356133</c:v>
                </c:pt>
                <c:pt idx="25">
                  <c:v>0.99993669348605418</c:v>
                </c:pt>
                <c:pt idx="26">
                  <c:v>0.99990577635133648</c:v>
                </c:pt>
                <c:pt idx="27">
                  <c:v>0.99989179002848794</c:v>
                </c:pt>
                <c:pt idx="28">
                  <c:v>0.99985940064925982</c:v>
                </c:pt>
                <c:pt idx="29">
                  <c:v>0.99980419148012101</c:v>
                </c:pt>
                <c:pt idx="30">
                  <c:v>0.99974125302730277</c:v>
                </c:pt>
                <c:pt idx="31">
                  <c:v>0.99966911304629469</c:v>
                </c:pt>
                <c:pt idx="32">
                  <c:v>0.99957341715312076</c:v>
                </c:pt>
                <c:pt idx="33">
                  <c:v>0.99944643606410155</c:v>
                </c:pt>
                <c:pt idx="34">
                  <c:v>0.99935662914896906</c:v>
                </c:pt>
                <c:pt idx="35">
                  <c:v>0.99920388378101832</c:v>
                </c:pt>
                <c:pt idx="36">
                  <c:v>0.99911223656024795</c:v>
                </c:pt>
                <c:pt idx="37">
                  <c:v>0.99893225466885538</c:v>
                </c:pt>
                <c:pt idx="38">
                  <c:v>0.99874380737152824</c:v>
                </c:pt>
                <c:pt idx="39">
                  <c:v>0.99857265894719793</c:v>
                </c:pt>
                <c:pt idx="40">
                  <c:v>0.99847880335966199</c:v>
                </c:pt>
                <c:pt idx="41">
                  <c:v>0.9982977172848867</c:v>
                </c:pt>
                <c:pt idx="42">
                  <c:v>0.9981394510000221</c:v>
                </c:pt>
                <c:pt idx="43">
                  <c:v>0.99799001818221966</c:v>
                </c:pt>
                <c:pt idx="44">
                  <c:v>0.99786193290981762</c:v>
                </c:pt>
                <c:pt idx="45">
                  <c:v>0.99770403468608071</c:v>
                </c:pt>
                <c:pt idx="46">
                  <c:v>0.99754356003445055</c:v>
                </c:pt>
                <c:pt idx="47">
                  <c:v>0.99744050291872477</c:v>
                </c:pt>
                <c:pt idx="48">
                  <c:v>0.99730763285166402</c:v>
                </c:pt>
                <c:pt idx="49">
                  <c:v>0.99721267308074524</c:v>
                </c:pt>
                <c:pt idx="50">
                  <c:v>0.99708900454187432</c:v>
                </c:pt>
                <c:pt idx="51">
                  <c:v>0.99694362039647544</c:v>
                </c:pt>
                <c:pt idx="52">
                  <c:v>0.99679271533416269</c:v>
                </c:pt>
                <c:pt idx="53">
                  <c:v>0.99672094341428219</c:v>
                </c:pt>
                <c:pt idx="54">
                  <c:v>0.99660905283149426</c:v>
                </c:pt>
                <c:pt idx="55">
                  <c:v>0.9964990025543442</c:v>
                </c:pt>
                <c:pt idx="56">
                  <c:v>0.99636686860953871</c:v>
                </c:pt>
                <c:pt idx="57">
                  <c:v>0.99626086700479211</c:v>
                </c:pt>
                <c:pt idx="58">
                  <c:v>0.99613167754900733</c:v>
                </c:pt>
                <c:pt idx="59">
                  <c:v>0.99600543258224328</c:v>
                </c:pt>
                <c:pt idx="60">
                  <c:v>0.99586740965939624</c:v>
                </c:pt>
                <c:pt idx="61">
                  <c:v>0.99579122100598472</c:v>
                </c:pt>
                <c:pt idx="62">
                  <c:v>0.99568264297334497</c:v>
                </c:pt>
                <c:pt idx="63">
                  <c:v>0.9956480452273514</c:v>
                </c:pt>
                <c:pt idx="64">
                  <c:v>0.99560350983091273</c:v>
                </c:pt>
                <c:pt idx="65">
                  <c:v>0.9954849941478281</c:v>
                </c:pt>
                <c:pt idx="66">
                  <c:v>0.99539886784397158</c:v>
                </c:pt>
                <c:pt idx="67">
                  <c:v>0.99534586704159822</c:v>
                </c:pt>
                <c:pt idx="68">
                  <c:v>0.99523839319234142</c:v>
                </c:pt>
                <c:pt idx="69">
                  <c:v>0.99518281596207503</c:v>
                </c:pt>
                <c:pt idx="70">
                  <c:v>0.99512245393714993</c:v>
                </c:pt>
                <c:pt idx="71">
                  <c:v>0.99506650864575585</c:v>
                </c:pt>
                <c:pt idx="72">
                  <c:v>0.99503043865525187</c:v>
                </c:pt>
                <c:pt idx="73">
                  <c:v>0.9949697085691992</c:v>
                </c:pt>
                <c:pt idx="74">
                  <c:v>0.9948865267543634</c:v>
                </c:pt>
                <c:pt idx="75">
                  <c:v>0.99482874115733144</c:v>
                </c:pt>
                <c:pt idx="76">
                  <c:v>0.99476837913240634</c:v>
                </c:pt>
                <c:pt idx="77">
                  <c:v>0.99471243384101227</c:v>
                </c:pt>
                <c:pt idx="78">
                  <c:v>0.99461048090866933</c:v>
                </c:pt>
                <c:pt idx="79">
                  <c:v>0.99453171582736466</c:v>
                </c:pt>
                <c:pt idx="80">
                  <c:v>0.99446693706890843</c:v>
                </c:pt>
                <c:pt idx="81">
                  <c:v>0.99426818406000872</c:v>
                </c:pt>
                <c:pt idx="82">
                  <c:v>0.99421555131876305</c:v>
                </c:pt>
                <c:pt idx="83">
                  <c:v>0.9941706478611968</c:v>
                </c:pt>
                <c:pt idx="84">
                  <c:v>0.99414672388790326</c:v>
                </c:pt>
                <c:pt idx="85">
                  <c:v>0.99402599983805306</c:v>
                </c:pt>
                <c:pt idx="86">
                  <c:v>0.99395680434606581</c:v>
                </c:pt>
                <c:pt idx="87">
                  <c:v>0.99389791456565102</c:v>
                </c:pt>
                <c:pt idx="88">
                  <c:v>0.9938526430469572</c:v>
                </c:pt>
                <c:pt idx="89">
                  <c:v>0.99377166959888696</c:v>
                </c:pt>
                <c:pt idx="90">
                  <c:v>0.99373007869146912</c:v>
                </c:pt>
                <c:pt idx="91">
                  <c:v>0.99369400870096503</c:v>
                </c:pt>
                <c:pt idx="92">
                  <c:v>0.99364100789859178</c:v>
                </c:pt>
                <c:pt idx="93">
                  <c:v>0.99354568006654542</c:v>
                </c:pt>
                <c:pt idx="94">
                  <c:v>0.99348458191936517</c:v>
                </c:pt>
                <c:pt idx="95">
                  <c:v>0.99341060163271921</c:v>
                </c:pt>
                <c:pt idx="96">
                  <c:v>0.99335980919711142</c:v>
                </c:pt>
                <c:pt idx="97">
                  <c:v>0.9933292601235213</c:v>
                </c:pt>
                <c:pt idx="98">
                  <c:v>0.99323871708613365</c:v>
                </c:pt>
                <c:pt idx="99">
                  <c:v>0.99313786833717344</c:v>
                </c:pt>
                <c:pt idx="100">
                  <c:v>0.99305799907248593</c:v>
                </c:pt>
                <c:pt idx="101">
                  <c:v>0.99297592144103297</c:v>
                </c:pt>
                <c:pt idx="102">
                  <c:v>0.99285519739118278</c:v>
                </c:pt>
                <c:pt idx="103">
                  <c:v>0.99277127945409172</c:v>
                </c:pt>
                <c:pt idx="104">
                  <c:v>0.99268441702798005</c:v>
                </c:pt>
                <c:pt idx="105">
                  <c:v>0.99258761695142328</c:v>
                </c:pt>
                <c:pt idx="106">
                  <c:v>0.99247867085765606</c:v>
                </c:pt>
                <c:pt idx="107">
                  <c:v>0.99238334302560971</c:v>
                </c:pt>
                <c:pt idx="108">
                  <c:v>0.99211686676923305</c:v>
                </c:pt>
                <c:pt idx="109">
                  <c:v>0.99200792067546573</c:v>
                </c:pt>
                <c:pt idx="110">
                  <c:v>0.99191001641552634</c:v>
                </c:pt>
                <c:pt idx="111">
                  <c:v>0.99171788850692322</c:v>
                </c:pt>
                <c:pt idx="112">
                  <c:v>0.99153091345410649</c:v>
                </c:pt>
                <c:pt idx="113">
                  <c:v>0.99132443116152735</c:v>
                </c:pt>
                <c:pt idx="114">
                  <c:v>0.99112089335796894</c:v>
                </c:pt>
                <c:pt idx="115">
                  <c:v>0.99089269545886183</c:v>
                </c:pt>
                <c:pt idx="116">
                  <c:v>0.9905588640161358</c:v>
                </c:pt>
                <c:pt idx="117">
                  <c:v>0.99040022967014363</c:v>
                </c:pt>
                <c:pt idx="118">
                  <c:v>0.99015178840901896</c:v>
                </c:pt>
                <c:pt idx="119">
                  <c:v>0.98981169992712392</c:v>
                </c:pt>
                <c:pt idx="120">
                  <c:v>0.98948522970694974</c:v>
                </c:pt>
                <c:pt idx="121">
                  <c:v>0.98892062393722346</c:v>
                </c:pt>
                <c:pt idx="122">
                  <c:v>0.98841895662031554</c:v>
                </c:pt>
                <c:pt idx="123">
                  <c:v>0.98763130580726843</c:v>
                </c:pt>
                <c:pt idx="124">
                  <c:v>0.98706780422092499</c:v>
                </c:pt>
                <c:pt idx="125">
                  <c:v>0.98647853835565014</c:v>
                </c:pt>
                <c:pt idx="126">
                  <c:v>0.98605821254794002</c:v>
                </c:pt>
                <c:pt idx="127">
                  <c:v>0.98520983164884024</c:v>
                </c:pt>
                <c:pt idx="128">
                  <c:v>0.98445346603163852</c:v>
                </c:pt>
                <c:pt idx="129">
                  <c:v>0.98354913984114478</c:v>
                </c:pt>
                <c:pt idx="130">
                  <c:v>0.98270848822572454</c:v>
                </c:pt>
                <c:pt idx="131">
                  <c:v>0.98197862300970951</c:v>
                </c:pt>
                <c:pt idx="132">
                  <c:v>0.98122078514799738</c:v>
                </c:pt>
                <c:pt idx="133">
                  <c:v>0.98013426869934561</c:v>
                </c:pt>
                <c:pt idx="134">
                  <c:v>0.97939630613852346</c:v>
                </c:pt>
                <c:pt idx="135">
                  <c:v>0.9785251054495131</c:v>
                </c:pt>
                <c:pt idx="136">
                  <c:v>0.97758250090174981</c:v>
                </c:pt>
                <c:pt idx="137">
                  <c:v>0.9762600572703114</c:v>
                </c:pt>
                <c:pt idx="138">
                  <c:v>0.97506275442225443</c:v>
                </c:pt>
                <c:pt idx="139">
                  <c:v>0.97428982605431114</c:v>
                </c:pt>
                <c:pt idx="140">
                  <c:v>0.97336967323533097</c:v>
                </c:pt>
                <c:pt idx="141">
                  <c:v>0.97222868373979554</c:v>
                </c:pt>
                <c:pt idx="142">
                  <c:v>0.97134533703357451</c:v>
                </c:pt>
                <c:pt idx="143">
                  <c:v>0.97016754142527994</c:v>
                </c:pt>
                <c:pt idx="144">
                  <c:v>0.96898974581698527</c:v>
                </c:pt>
                <c:pt idx="145">
                  <c:v>0.96792236854696823</c:v>
                </c:pt>
                <c:pt idx="146">
                  <c:v>0.96699411838318106</c:v>
                </c:pt>
                <c:pt idx="147">
                  <c:v>0.96596796395945439</c:v>
                </c:pt>
                <c:pt idx="148">
                  <c:v>0.96496573350902115</c:v>
                </c:pt>
                <c:pt idx="149">
                  <c:v>0.96372831199805664</c:v>
                </c:pt>
                <c:pt idx="150">
                  <c:v>0.96246807069718143</c:v>
                </c:pt>
                <c:pt idx="151">
                  <c:v>0.96140032536603681</c:v>
                </c:pt>
                <c:pt idx="152">
                  <c:v>0.9604580888794011</c:v>
                </c:pt>
                <c:pt idx="153">
                  <c:v>0.95934028723490394</c:v>
                </c:pt>
                <c:pt idx="154">
                  <c:v>0.95831302862779455</c:v>
                </c:pt>
                <c:pt idx="155">
                  <c:v>0.95711980242478667</c:v>
                </c:pt>
                <c:pt idx="156">
                  <c:v>0.9558931658880947</c:v>
                </c:pt>
                <c:pt idx="157">
                  <c:v>0.95463218352837531</c:v>
                </c:pt>
                <c:pt idx="158">
                  <c:v>0.95333589366258376</c:v>
                </c:pt>
                <c:pt idx="159">
                  <c:v>0.95200330768055008</c:v>
                </c:pt>
                <c:pt idx="160">
                  <c:v>0.95063340929101936</c:v>
                </c:pt>
                <c:pt idx="161">
                  <c:v>0.9492251537465819</c:v>
                </c:pt>
                <c:pt idx="162">
                  <c:v>0.94777746704690002</c:v>
                </c:pt>
                <c:pt idx="163">
                  <c:v>0.94628924511962731</c:v>
                </c:pt>
                <c:pt idx="164">
                  <c:v>0.94475935297839075</c:v>
                </c:pt>
                <c:pt idx="165">
                  <c:v>0.94318662385719954</c:v>
                </c:pt>
                <c:pt idx="166">
                  <c:v>0.94156985832061524</c:v>
                </c:pt>
                <c:pt idx="167">
                  <c:v>0.93990782334900647</c:v>
                </c:pt>
                <c:pt idx="168">
                  <c:v>0.93819925139819249</c:v>
                </c:pt>
                <c:pt idx="169">
                  <c:v>0.93644283943275597</c:v>
                </c:pt>
                <c:pt idx="170">
                  <c:v>0.93463724793228709</c:v>
                </c:pt>
                <c:pt idx="171">
                  <c:v>0.93278109986980506</c:v>
                </c:pt>
                <c:pt idx="172">
                  <c:v>0.93087297966157356</c:v>
                </c:pt>
                <c:pt idx="173">
                  <c:v>0.92891143208751159</c:v>
                </c:pt>
                <c:pt idx="174">
                  <c:v>0.92689496118137571</c:v>
                </c:pt>
                <c:pt idx="175">
                  <c:v>0.92482202908986821</c:v>
                </c:pt>
                <c:pt idx="176">
                  <c:v>0.92269105489979863</c:v>
                </c:pt>
                <c:pt idx="177">
                  <c:v>0.92050041343240696</c:v>
                </c:pt>
                <c:pt idx="178">
                  <c:v>0.9182484340039283</c:v>
                </c:pt>
                <c:pt idx="179">
                  <c:v>0.91593339915145233</c:v>
                </c:pt>
                <c:pt idx="180">
                  <c:v>0.9135535433231069</c:v>
                </c:pt>
                <c:pt idx="181">
                  <c:v>0.9111070515315679</c:v>
                </c:pt>
                <c:pt idx="182">
                  <c:v>0.90859205796986564</c:v>
                </c:pt>
                <c:pt idx="183">
                  <c:v>0.90600664458843583</c:v>
                </c:pt>
                <c:pt idx="184">
                  <c:v>0.90334883963232593</c:v>
                </c:pt>
                <c:pt idx="185">
                  <c:v>0.90061661613744515</c:v>
                </c:pt>
                <c:pt idx="186">
                  <c:v>0.89780789038470754</c:v>
                </c:pt>
                <c:pt idx="187">
                  <c:v>0.8949205203108932</c:v>
                </c:pt>
                <c:pt idx="188">
                  <c:v>0.89195230387501212</c:v>
                </c:pt>
                <c:pt idx="189">
                  <c:v>0.88890097737892648</c:v>
                </c:pt>
                <c:pt idx="190">
                  <c:v>0.88576421374095038</c:v>
                </c:pt>
                <c:pt idx="191">
                  <c:v>0.88253962072111092</c:v>
                </c:pt>
                <c:pt idx="192">
                  <c:v>0.87922473909671595</c:v>
                </c:pt>
                <c:pt idx="193">
                  <c:v>0.87581704078683797</c:v>
                </c:pt>
                <c:pt idx="194">
                  <c:v>0.87231392692428344</c:v>
                </c:pt>
                <c:pt idx="195">
                  <c:v>0.86871272587357729</c:v>
                </c:pt>
                <c:pt idx="196">
                  <c:v>0.86501069119345142</c:v>
                </c:pt>
                <c:pt idx="197">
                  <c:v>0.86120499954228191</c:v>
                </c:pt>
                <c:pt idx="198">
                  <c:v>0.8572927485248798</c:v>
                </c:pt>
                <c:pt idx="199">
                  <c:v>0.85327095447899048</c:v>
                </c:pt>
                <c:pt idx="200">
                  <c:v>0.84913655019981615</c:v>
                </c:pt>
                <c:pt idx="201">
                  <c:v>0.84488638260082505</c:v>
                </c:pt>
                <c:pt idx="202">
                  <c:v>0.84051721030906223</c:v>
                </c:pt>
                <c:pt idx="203">
                  <c:v>0.83602570119312991</c:v>
                </c:pt>
                <c:pt idx="204">
                  <c:v>0.83140842982195151</c:v>
                </c:pt>
                <c:pt idx="205">
                  <c:v>0.82666187485238007</c:v>
                </c:pt>
                <c:pt idx="206">
                  <c:v>0.82178241634366078</c:v>
                </c:pt>
                <c:pt idx="207">
                  <c:v>0.81676633299669721</c:v>
                </c:pt>
                <c:pt idx="208">
                  <c:v>0.81160979931601862</c:v>
                </c:pt>
                <c:pt idx="209">
                  <c:v>0.80630888269228107</c:v>
                </c:pt>
                <c:pt idx="210">
                  <c:v>0.80085954040307894</c:v>
                </c:pt>
                <c:pt idx="211">
                  <c:v>0.79525761652977911</c:v>
                </c:pt>
                <c:pt idx="212">
                  <c:v>0.78949883878802696</c:v>
                </c:pt>
                <c:pt idx="213">
                  <c:v>0.78357881526950568</c:v>
                </c:pt>
                <c:pt idx="214">
                  <c:v>0.77749303109246581</c:v>
                </c:pt>
                <c:pt idx="215">
                  <c:v>0.77123684495846889</c:v>
                </c:pt>
                <c:pt idx="216">
                  <c:v>0.76480548561271999</c:v>
                </c:pt>
                <c:pt idx="217">
                  <c:v>0.75819404820529002</c:v>
                </c:pt>
                <c:pt idx="218">
                  <c:v>0.75139749055045213</c:v>
                </c:pt>
                <c:pt idx="219">
                  <c:v>0.74441062928127877</c:v>
                </c:pt>
                <c:pt idx="220">
                  <c:v>0.73722813589656844</c:v>
                </c:pt>
                <c:pt idx="221">
                  <c:v>0.72984453269708638</c:v>
                </c:pt>
                <c:pt idx="222">
                  <c:v>0.72225418860801882</c:v>
                </c:pt>
                <c:pt idx="223">
                  <c:v>0.71445131488445734</c:v>
                </c:pt>
                <c:pt idx="224">
                  <c:v>0.70642996069663611</c:v>
                </c:pt>
                <c:pt idx="225">
                  <c:v>0.69818400859155583</c:v>
                </c:pt>
                <c:pt idx="226">
                  <c:v>0.68970716982753344</c:v>
                </c:pt>
                <c:pt idx="227">
                  <c:v>0.68099297957811833</c:v>
                </c:pt>
                <c:pt idx="228">
                  <c:v>0.67203479200171967</c:v>
                </c:pt>
                <c:pt idx="229">
                  <c:v>0.66282577517318175</c:v>
                </c:pt>
                <c:pt idx="230">
                  <c:v>0.65335890587344481</c:v>
                </c:pt>
                <c:pt idx="231">
                  <c:v>0.64362696423331522</c:v>
                </c:pt>
                <c:pt idx="232">
                  <c:v>0.63362252822726206</c:v>
                </c:pt>
                <c:pt idx="233">
                  <c:v>0.62333796801303931</c:v>
                </c:pt>
                <c:pt idx="234">
                  <c:v>0.61276544011281842</c:v>
                </c:pt>
                <c:pt idx="235">
                  <c:v>0.60189688143139131</c:v>
                </c:pt>
                <c:pt idx="236">
                  <c:v>0.59072400310688422</c:v>
                </c:pt>
                <c:pt idx="237">
                  <c:v>0.57923828418929091</c:v>
                </c:pt>
                <c:pt idx="238">
                  <c:v>0.56743096514200508</c:v>
                </c:pt>
                <c:pt idx="239">
                  <c:v>0.55529304116139522</c:v>
                </c:pt>
                <c:pt idx="240">
                  <c:v>0.54281525530932817</c:v>
                </c:pt>
                <c:pt idx="241">
                  <c:v>0.52998809145340342</c:v>
                </c:pt>
                <c:pt idx="242">
                  <c:v>0.51680176700951264</c:v>
                </c:pt>
                <c:pt idx="243">
                  <c:v>0.50324622548119302</c:v>
                </c:pt>
                <c:pt idx="244">
                  <c:v>0.48931112879008037</c:v>
                </c:pt>
                <c:pt idx="245">
                  <c:v>0.47498584939161659</c:v>
                </c:pt>
                <c:pt idx="246">
                  <c:v>0.4602594621699958</c:v>
                </c:pt>
                <c:pt idx="247">
                  <c:v>0.44512073610616965</c:v>
                </c:pt>
                <c:pt idx="248">
                  <c:v>0.42955812571255636</c:v>
                </c:pt>
                <c:pt idx="249">
                  <c:v>0.4135597622279219</c:v>
                </c:pt>
                <c:pt idx="250">
                  <c:v>0.39711344456571768</c:v>
                </c:pt>
                <c:pt idx="251">
                  <c:v>0.38020663000897176</c:v>
                </c:pt>
                <c:pt idx="252">
                  <c:v>0.36282642464463694</c:v>
                </c:pt>
                <c:pt idx="253">
                  <c:v>0.3449595735301007</c:v>
                </c:pt>
                <c:pt idx="254">
                  <c:v>0.32659245058435749</c:v>
                </c:pt>
                <c:pt idx="255">
                  <c:v>0.30771104819613343</c:v>
                </c:pt>
                <c:pt idx="256">
                  <c:v>0.28830096654103915</c:v>
                </c:pt>
                <c:pt idx="257">
                  <c:v>0.26834740259960221</c:v>
                </c:pt>
                <c:pt idx="258">
                  <c:v>0.24783513886780503</c:v>
                </c:pt>
                <c:pt idx="259">
                  <c:v>0.22674853175151752</c:v>
                </c:pt>
                <c:pt idx="260">
                  <c:v>0.20507149963597396</c:v>
                </c:pt>
                <c:pt idx="261">
                  <c:v>0.18278751062119519</c:v>
                </c:pt>
                <c:pt idx="262">
                  <c:v>0.15987956991400262</c:v>
                </c:pt>
                <c:pt idx="263">
                  <c:v>0.13633020686700867</c:v>
                </c:pt>
                <c:pt idx="264">
                  <c:v>0.11212146165469887</c:v>
                </c:pt>
                <c:pt idx="265">
                  <c:v>8.7234871576444398E-2</c:v>
                </c:pt>
                <c:pt idx="266">
                  <c:v>6.1651456975998803E-2</c:v>
                </c:pt>
                <c:pt idx="267">
                  <c:v>3.5351706766740723E-2</c:v>
                </c:pt>
                <c:pt idx="268">
                  <c:v>8.3155635516234273E-3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D-4413-BB57-9A1ED68A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47808"/>
        <c:axId val="1742823664"/>
      </c:scatterChart>
      <c:valAx>
        <c:axId val="18791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23664"/>
        <c:crosses val="autoZero"/>
        <c:crossBetween val="midCat"/>
      </c:valAx>
      <c:valAx>
        <c:axId val="174282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4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9</xdr:row>
      <xdr:rowOff>123825</xdr:rowOff>
    </xdr:from>
    <xdr:to>
      <xdr:col>19</xdr:col>
      <xdr:colOff>695324</xdr:colOff>
      <xdr:row>30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A0318B-1F39-423D-97EB-BECE6CF7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22"/>
  <sheetViews>
    <sheetView tabSelected="1" workbookViewId="0">
      <selection activeCell="K168" sqref="K168"/>
    </sheetView>
  </sheetViews>
  <sheetFormatPr defaultRowHeight="15" x14ac:dyDescent="0.25"/>
  <cols>
    <col min="1" max="1" width="9.140625" style="17"/>
    <col min="2" max="2" width="18.5703125" bestFit="1" customWidth="1"/>
    <col min="3" max="3" width="13" customWidth="1"/>
    <col min="4" max="5" width="13" style="17" customWidth="1"/>
    <col min="6" max="9" width="13" customWidth="1"/>
    <col min="10" max="10" width="13" style="17" customWidth="1"/>
    <col min="11" max="12" width="13" customWidth="1"/>
    <col min="13" max="13" width="13" style="17" customWidth="1"/>
    <col min="14" max="17" width="13" customWidth="1"/>
    <col min="18" max="18" width="13" style="17" customWidth="1"/>
    <col min="19" max="24" width="13" customWidth="1"/>
  </cols>
  <sheetData>
    <row r="1" spans="2:17" x14ac:dyDescent="0.25">
      <c r="C1" t="s">
        <v>10</v>
      </c>
      <c r="Q1" t="s">
        <v>1</v>
      </c>
    </row>
    <row r="3" spans="2:17" x14ac:dyDescent="0.25">
      <c r="B3" t="s">
        <v>23</v>
      </c>
    </row>
    <row r="4" spans="2:17" x14ac:dyDescent="0.25">
      <c r="B4" t="s">
        <v>24</v>
      </c>
    </row>
    <row r="5" spans="2:17" x14ac:dyDescent="0.25">
      <c r="B5" t="s">
        <v>25</v>
      </c>
    </row>
    <row r="6" spans="2:17" x14ac:dyDescent="0.25">
      <c r="B6" t="s">
        <v>26</v>
      </c>
    </row>
    <row r="7" spans="2:17" x14ac:dyDescent="0.25">
      <c r="B7" t="s">
        <v>29</v>
      </c>
    </row>
    <row r="8" spans="2:17" x14ac:dyDescent="0.25">
      <c r="B8" t="s">
        <v>27</v>
      </c>
    </row>
    <row r="9" spans="2:17" x14ac:dyDescent="0.25">
      <c r="B9" t="s">
        <v>22</v>
      </c>
      <c r="J9" s="17" t="s">
        <v>33</v>
      </c>
    </row>
    <row r="10" spans="2:17" x14ac:dyDescent="0.25">
      <c r="J10" s="17" t="s">
        <v>30</v>
      </c>
      <c r="K10" t="s">
        <v>32</v>
      </c>
    </row>
    <row r="11" spans="2:17" x14ac:dyDescent="0.25">
      <c r="B11" t="s">
        <v>14</v>
      </c>
      <c r="I11" t="s">
        <v>31</v>
      </c>
      <c r="J11" s="17">
        <v>0.26</v>
      </c>
      <c r="K11">
        <v>0.94</v>
      </c>
      <c r="N11" s="17"/>
    </row>
    <row r="12" spans="2:17" x14ac:dyDescent="0.25">
      <c r="B12" t="s">
        <v>15</v>
      </c>
      <c r="I12" t="s">
        <v>34</v>
      </c>
      <c r="J12" s="17">
        <v>0.03</v>
      </c>
      <c r="K12">
        <v>0.95</v>
      </c>
      <c r="N12" s="17"/>
    </row>
    <row r="13" spans="2:17" s="17" customFormat="1" x14ac:dyDescent="0.25">
      <c r="I13" s="17" t="s">
        <v>35</v>
      </c>
      <c r="J13" s="17">
        <v>0.01</v>
      </c>
      <c r="K13" s="17">
        <v>0.99</v>
      </c>
    </row>
    <row r="14" spans="2:17" s="17" customFormat="1" x14ac:dyDescent="0.25">
      <c r="B14" s="17" t="s">
        <v>12</v>
      </c>
      <c r="I14" s="17" t="s">
        <v>36</v>
      </c>
      <c r="J14" s="17">
        <v>0.04</v>
      </c>
      <c r="K14" s="17">
        <v>1</v>
      </c>
    </row>
    <row r="16" spans="2:17" x14ac:dyDescent="0.25">
      <c r="C16" t="s">
        <v>8</v>
      </c>
      <c r="Q16" t="s">
        <v>9</v>
      </c>
    </row>
    <row r="18" spans="1:24" x14ac:dyDescent="0.25">
      <c r="C18">
        <v>1</v>
      </c>
      <c r="E18" s="31">
        <f>MAX(E47:E503)</f>
        <v>1</v>
      </c>
      <c r="F18">
        <v>1</v>
      </c>
      <c r="G18">
        <v>2716940</v>
      </c>
      <c r="J18" s="17" t="s">
        <v>28</v>
      </c>
      <c r="K18">
        <v>2.8000000000000001E-2</v>
      </c>
      <c r="L18" s="2">
        <v>1.2</v>
      </c>
      <c r="M18" s="38"/>
      <c r="Q18">
        <v>1</v>
      </c>
      <c r="R18" s="31">
        <f>MAX(R47:R503)</f>
        <v>0.27989113089218121</v>
      </c>
      <c r="T18">
        <v>2716940</v>
      </c>
      <c r="X18" s="2">
        <v>1.1000000000000001</v>
      </c>
    </row>
    <row r="19" spans="1:24" s="30" customFormat="1" ht="44.25" customHeight="1" x14ac:dyDescent="0.25">
      <c r="A19" s="30" t="s">
        <v>21</v>
      </c>
      <c r="B19" s="30" t="s">
        <v>17</v>
      </c>
      <c r="C19" s="30" t="s">
        <v>2</v>
      </c>
      <c r="E19" s="36" t="s">
        <v>18</v>
      </c>
      <c r="F19" s="37" t="s">
        <v>3</v>
      </c>
      <c r="G19" s="37" t="s">
        <v>19</v>
      </c>
      <c r="H19" s="30" t="s">
        <v>6</v>
      </c>
      <c r="I19" s="37" t="s">
        <v>6</v>
      </c>
      <c r="J19" s="37" t="s">
        <v>20</v>
      </c>
      <c r="K19" s="30" t="s">
        <v>5</v>
      </c>
      <c r="L19" s="30" t="s">
        <v>0</v>
      </c>
      <c r="N19" s="30" t="s">
        <v>7</v>
      </c>
      <c r="Q19" s="30" t="s">
        <v>2</v>
      </c>
      <c r="R19" s="30" t="s">
        <v>11</v>
      </c>
      <c r="S19" s="30" t="s">
        <v>3</v>
      </c>
      <c r="T19" s="30" t="s">
        <v>4</v>
      </c>
      <c r="U19" s="30" t="s">
        <v>6</v>
      </c>
      <c r="V19" s="30" t="s">
        <v>6</v>
      </c>
      <c r="W19" s="30" t="s">
        <v>5</v>
      </c>
      <c r="X19" s="30" t="s">
        <v>0</v>
      </c>
    </row>
    <row r="20" spans="1:24" s="17" customFormat="1" x14ac:dyDescent="0.25">
      <c r="A20" s="17">
        <v>1</v>
      </c>
      <c r="B20" s="34">
        <v>43894</v>
      </c>
      <c r="C20" s="18">
        <f>C18</f>
        <v>1</v>
      </c>
      <c r="D20" s="18"/>
      <c r="E20" s="26">
        <f>C20/G$18</f>
        <v>3.6806112759207051E-7</v>
      </c>
      <c r="F20" s="18">
        <f>C20</f>
        <v>1</v>
      </c>
      <c r="G20" s="26">
        <f t="shared" ref="G20:G51" si="0">MAX(0,MIN(F20/G$18,1))</f>
        <v>3.6806112759207051E-7</v>
      </c>
      <c r="H20" s="18">
        <f t="shared" ref="H20:H46" si="1">G$18-F$18*C20</f>
        <v>2716939</v>
      </c>
      <c r="I20" s="18">
        <f>MIN(G$18,MAX(G$18,0))</f>
        <v>2716940</v>
      </c>
      <c r="J20" s="33">
        <f>I20/G$18</f>
        <v>1</v>
      </c>
      <c r="K20" s="18">
        <v>1</v>
      </c>
      <c r="L20" s="18" t="s">
        <v>16</v>
      </c>
      <c r="M20" s="18"/>
      <c r="P20" s="1">
        <v>43894</v>
      </c>
      <c r="Q20" s="18">
        <f>C20</f>
        <v>1</v>
      </c>
      <c r="R20" s="26">
        <f t="shared" ref="R20:R83" si="2">Q20/T$18</f>
        <v>3.6806112759207051E-7</v>
      </c>
      <c r="S20" s="18">
        <f t="shared" ref="S20:S40" si="3">F20</f>
        <v>1</v>
      </c>
      <c r="T20" s="26">
        <f t="shared" ref="T20:T83" si="4">MAX(0,MIN(S20/T$18,1))</f>
        <v>3.6806112759207051E-7</v>
      </c>
      <c r="U20" s="18">
        <f t="shared" ref="U20:U47" si="5">T$18-S$18*Q20</f>
        <v>2716940</v>
      </c>
      <c r="V20" s="18">
        <f t="shared" ref="V20:V27" si="6">MIN(T$18,MAX(T$18,0))</f>
        <v>2716940</v>
      </c>
      <c r="W20" s="18">
        <f t="shared" ref="W20:W51" si="7">K20</f>
        <v>1</v>
      </c>
      <c r="X20" s="18" t="s">
        <v>16</v>
      </c>
    </row>
    <row r="21" spans="1:24" s="17" customFormat="1" x14ac:dyDescent="0.25">
      <c r="A21" s="17">
        <f>A20+1</f>
        <v>2</v>
      </c>
      <c r="B21" s="34">
        <v>43895</v>
      </c>
      <c r="C21" s="18">
        <f t="shared" ref="C21:C47" si="8">C20+K21</f>
        <v>1</v>
      </c>
      <c r="D21" s="18"/>
      <c r="E21" s="26">
        <f t="shared" ref="E21:E84" si="9">C21/G$18</f>
        <v>3.6806112759207051E-7</v>
      </c>
      <c r="F21" s="18">
        <f t="shared" ref="F21:F40" si="10">F20+K20</f>
        <v>2</v>
      </c>
      <c r="G21" s="26">
        <f t="shared" si="0"/>
        <v>7.3612225518414102E-7</v>
      </c>
      <c r="H21" s="18">
        <f t="shared" si="1"/>
        <v>2716939</v>
      </c>
      <c r="I21" s="18">
        <f>MIN(G$18,MAX(G$18,0))</f>
        <v>2716940</v>
      </c>
      <c r="J21" s="33">
        <f t="shared" ref="J21:J84" si="11">I21/G$18</f>
        <v>1</v>
      </c>
      <c r="K21" s="18">
        <v>0</v>
      </c>
      <c r="L21" s="18">
        <f>K21/K20</f>
        <v>0</v>
      </c>
      <c r="M21" s="18"/>
      <c r="P21" s="1">
        <v>43895</v>
      </c>
      <c r="Q21" s="18">
        <f>Q20+W21</f>
        <v>1</v>
      </c>
      <c r="R21" s="26">
        <f t="shared" si="2"/>
        <v>3.6806112759207051E-7</v>
      </c>
      <c r="S21" s="18">
        <f t="shared" si="3"/>
        <v>2</v>
      </c>
      <c r="T21" s="26">
        <f t="shared" si="4"/>
        <v>7.3612225518414102E-7</v>
      </c>
      <c r="U21" s="18">
        <f t="shared" si="5"/>
        <v>2716940</v>
      </c>
      <c r="V21" s="18">
        <f t="shared" si="6"/>
        <v>2716940</v>
      </c>
      <c r="W21" s="18">
        <f t="shared" si="7"/>
        <v>0</v>
      </c>
      <c r="X21" s="18">
        <f t="shared" ref="X21:X47" si="12">L21</f>
        <v>0</v>
      </c>
    </row>
    <row r="22" spans="1:24" s="17" customFormat="1" x14ac:dyDescent="0.25">
      <c r="A22" s="17">
        <f t="shared" ref="A22:A85" si="13">A21+1</f>
        <v>3</v>
      </c>
      <c r="B22" s="34">
        <v>43896</v>
      </c>
      <c r="C22" s="18">
        <f t="shared" si="8"/>
        <v>1</v>
      </c>
      <c r="D22" s="18"/>
      <c r="E22" s="26">
        <f t="shared" si="9"/>
        <v>3.6806112759207051E-7</v>
      </c>
      <c r="F22" s="18">
        <f t="shared" si="10"/>
        <v>2</v>
      </c>
      <c r="G22" s="26">
        <f t="shared" si="0"/>
        <v>7.3612225518414102E-7</v>
      </c>
      <c r="H22" s="18">
        <f t="shared" si="1"/>
        <v>2716939</v>
      </c>
      <c r="I22" s="18">
        <f t="shared" ref="I22:I26" si="14">MIN(G$18,MAX(G$18,0))</f>
        <v>2716940</v>
      </c>
      <c r="J22" s="33">
        <f t="shared" si="11"/>
        <v>1</v>
      </c>
      <c r="K22" s="18">
        <v>0</v>
      </c>
      <c r="L22" s="18" t="s">
        <v>16</v>
      </c>
      <c r="M22" s="18"/>
      <c r="P22" s="1">
        <v>43896</v>
      </c>
      <c r="Q22" s="18">
        <f t="shared" ref="Q22:Q85" si="15">Q21+W22</f>
        <v>1</v>
      </c>
      <c r="R22" s="26">
        <f t="shared" si="2"/>
        <v>3.6806112759207051E-7</v>
      </c>
      <c r="S22" s="18">
        <f t="shared" si="3"/>
        <v>2</v>
      </c>
      <c r="T22" s="26">
        <f t="shared" si="4"/>
        <v>7.3612225518414102E-7</v>
      </c>
      <c r="U22" s="18">
        <f t="shared" si="5"/>
        <v>2716940</v>
      </c>
      <c r="V22" s="18">
        <f t="shared" si="6"/>
        <v>2716940</v>
      </c>
      <c r="W22" s="18">
        <f t="shared" si="7"/>
        <v>0</v>
      </c>
      <c r="X22" s="18" t="s">
        <v>16</v>
      </c>
    </row>
    <row r="23" spans="1:24" s="17" customFormat="1" x14ac:dyDescent="0.25">
      <c r="A23" s="17">
        <f t="shared" si="13"/>
        <v>4</v>
      </c>
      <c r="B23" s="34">
        <v>43897</v>
      </c>
      <c r="C23" s="18">
        <f t="shared" si="8"/>
        <v>1</v>
      </c>
      <c r="D23" s="18"/>
      <c r="E23" s="26">
        <f t="shared" si="9"/>
        <v>3.6806112759207051E-7</v>
      </c>
      <c r="F23" s="18">
        <f t="shared" si="10"/>
        <v>2</v>
      </c>
      <c r="G23" s="26">
        <f t="shared" si="0"/>
        <v>7.3612225518414102E-7</v>
      </c>
      <c r="H23" s="18">
        <f t="shared" si="1"/>
        <v>2716939</v>
      </c>
      <c r="I23" s="18">
        <f t="shared" si="14"/>
        <v>2716940</v>
      </c>
      <c r="J23" s="33">
        <f t="shared" si="11"/>
        <v>1</v>
      </c>
      <c r="K23" s="18">
        <v>0</v>
      </c>
      <c r="L23" s="18" t="s">
        <v>16</v>
      </c>
      <c r="M23" s="18"/>
      <c r="P23" s="1">
        <v>43897</v>
      </c>
      <c r="Q23" s="18">
        <f t="shared" si="15"/>
        <v>1</v>
      </c>
      <c r="R23" s="26">
        <f t="shared" si="2"/>
        <v>3.6806112759207051E-7</v>
      </c>
      <c r="S23" s="18">
        <f t="shared" si="3"/>
        <v>2</v>
      </c>
      <c r="T23" s="26">
        <f t="shared" si="4"/>
        <v>7.3612225518414102E-7</v>
      </c>
      <c r="U23" s="18">
        <f t="shared" si="5"/>
        <v>2716940</v>
      </c>
      <c r="V23" s="18">
        <f t="shared" si="6"/>
        <v>2716940</v>
      </c>
      <c r="W23" s="18">
        <f t="shared" si="7"/>
        <v>0</v>
      </c>
      <c r="X23" s="18" t="s">
        <v>16</v>
      </c>
    </row>
    <row r="24" spans="1:24" s="17" customFormat="1" x14ac:dyDescent="0.25">
      <c r="A24" s="17">
        <f t="shared" si="13"/>
        <v>5</v>
      </c>
      <c r="B24" s="34">
        <v>43898</v>
      </c>
      <c r="C24" s="18">
        <f t="shared" si="8"/>
        <v>1</v>
      </c>
      <c r="D24" s="18"/>
      <c r="E24" s="26">
        <f t="shared" si="9"/>
        <v>3.6806112759207051E-7</v>
      </c>
      <c r="F24" s="18">
        <f t="shared" si="10"/>
        <v>2</v>
      </c>
      <c r="G24" s="26">
        <f t="shared" si="0"/>
        <v>7.3612225518414102E-7</v>
      </c>
      <c r="H24" s="18">
        <f t="shared" si="1"/>
        <v>2716939</v>
      </c>
      <c r="I24" s="18">
        <f t="shared" si="14"/>
        <v>2716940</v>
      </c>
      <c r="J24" s="33">
        <f t="shared" si="11"/>
        <v>1</v>
      </c>
      <c r="K24" s="18">
        <v>0</v>
      </c>
      <c r="L24" s="18" t="s">
        <v>16</v>
      </c>
      <c r="M24" s="18"/>
      <c r="P24" s="1">
        <v>43898</v>
      </c>
      <c r="Q24" s="18">
        <f t="shared" si="15"/>
        <v>1</v>
      </c>
      <c r="R24" s="26">
        <f t="shared" si="2"/>
        <v>3.6806112759207051E-7</v>
      </c>
      <c r="S24" s="18">
        <f t="shared" si="3"/>
        <v>2</v>
      </c>
      <c r="T24" s="26">
        <f t="shared" si="4"/>
        <v>7.3612225518414102E-7</v>
      </c>
      <c r="U24" s="18">
        <f t="shared" si="5"/>
        <v>2716940</v>
      </c>
      <c r="V24" s="18">
        <f t="shared" si="6"/>
        <v>2716940</v>
      </c>
      <c r="W24" s="18">
        <f t="shared" si="7"/>
        <v>0</v>
      </c>
      <c r="X24" s="18" t="s">
        <v>16</v>
      </c>
    </row>
    <row r="25" spans="1:24" s="17" customFormat="1" x14ac:dyDescent="0.25">
      <c r="A25" s="17">
        <f t="shared" si="13"/>
        <v>6</v>
      </c>
      <c r="B25" s="34">
        <v>43899</v>
      </c>
      <c r="C25" s="18">
        <f t="shared" si="8"/>
        <v>1</v>
      </c>
      <c r="D25" s="18"/>
      <c r="E25" s="26">
        <f t="shared" si="9"/>
        <v>3.6806112759207051E-7</v>
      </c>
      <c r="F25" s="18">
        <f t="shared" si="10"/>
        <v>2</v>
      </c>
      <c r="G25" s="26">
        <f t="shared" si="0"/>
        <v>7.3612225518414102E-7</v>
      </c>
      <c r="H25" s="18">
        <f t="shared" si="1"/>
        <v>2716939</v>
      </c>
      <c r="I25" s="18">
        <f t="shared" si="14"/>
        <v>2716940</v>
      </c>
      <c r="J25" s="33">
        <f t="shared" si="11"/>
        <v>1</v>
      </c>
      <c r="K25" s="18">
        <v>0</v>
      </c>
      <c r="L25" s="18" t="s">
        <v>16</v>
      </c>
      <c r="M25" s="18"/>
      <c r="P25" s="1">
        <v>43899</v>
      </c>
      <c r="Q25" s="18">
        <f t="shared" si="15"/>
        <v>1</v>
      </c>
      <c r="R25" s="26">
        <f t="shared" si="2"/>
        <v>3.6806112759207051E-7</v>
      </c>
      <c r="S25" s="18">
        <f t="shared" si="3"/>
        <v>2</v>
      </c>
      <c r="T25" s="26">
        <f t="shared" si="4"/>
        <v>7.3612225518414102E-7</v>
      </c>
      <c r="U25" s="18">
        <f t="shared" si="5"/>
        <v>2716940</v>
      </c>
      <c r="V25" s="18">
        <f t="shared" si="6"/>
        <v>2716940</v>
      </c>
      <c r="W25" s="18">
        <f t="shared" si="7"/>
        <v>0</v>
      </c>
      <c r="X25" s="18" t="s">
        <v>16</v>
      </c>
    </row>
    <row r="26" spans="1:24" s="17" customFormat="1" x14ac:dyDescent="0.25">
      <c r="A26" s="17">
        <f t="shared" si="13"/>
        <v>7</v>
      </c>
      <c r="B26" s="34">
        <v>43900</v>
      </c>
      <c r="C26" s="18">
        <f t="shared" si="8"/>
        <v>1</v>
      </c>
      <c r="D26" s="18"/>
      <c r="E26" s="26">
        <f t="shared" si="9"/>
        <v>3.6806112759207051E-7</v>
      </c>
      <c r="F26" s="18">
        <f t="shared" si="10"/>
        <v>2</v>
      </c>
      <c r="G26" s="26">
        <f t="shared" si="0"/>
        <v>7.3612225518414102E-7</v>
      </c>
      <c r="H26" s="18">
        <f t="shared" si="1"/>
        <v>2716939</v>
      </c>
      <c r="I26" s="18">
        <f t="shared" si="14"/>
        <v>2716940</v>
      </c>
      <c r="J26" s="33">
        <f t="shared" si="11"/>
        <v>1</v>
      </c>
      <c r="K26" s="18">
        <v>0</v>
      </c>
      <c r="L26" s="18" t="s">
        <v>16</v>
      </c>
      <c r="M26" s="18"/>
      <c r="P26" s="1">
        <v>43900</v>
      </c>
      <c r="Q26" s="18">
        <f t="shared" si="15"/>
        <v>1</v>
      </c>
      <c r="R26" s="26">
        <f t="shared" si="2"/>
        <v>3.6806112759207051E-7</v>
      </c>
      <c r="S26" s="18">
        <f t="shared" si="3"/>
        <v>2</v>
      </c>
      <c r="T26" s="26">
        <f t="shared" si="4"/>
        <v>7.3612225518414102E-7</v>
      </c>
      <c r="U26" s="18">
        <f t="shared" si="5"/>
        <v>2716940</v>
      </c>
      <c r="V26" s="18">
        <f t="shared" si="6"/>
        <v>2716940</v>
      </c>
      <c r="W26" s="18">
        <f t="shared" si="7"/>
        <v>0</v>
      </c>
      <c r="X26" s="18" t="s">
        <v>16</v>
      </c>
    </row>
    <row r="27" spans="1:24" s="17" customFormat="1" x14ac:dyDescent="0.25">
      <c r="A27" s="17">
        <f t="shared" si="13"/>
        <v>8</v>
      </c>
      <c r="B27" s="34">
        <v>43901</v>
      </c>
      <c r="C27" s="18">
        <f t="shared" si="8"/>
        <v>1</v>
      </c>
      <c r="D27" s="18"/>
      <c r="E27" s="26">
        <f t="shared" si="9"/>
        <v>3.6806112759207051E-7</v>
      </c>
      <c r="F27" s="18">
        <f t="shared" si="10"/>
        <v>2</v>
      </c>
      <c r="G27" s="26">
        <f t="shared" si="0"/>
        <v>7.3612225518414102E-7</v>
      </c>
      <c r="H27" s="18">
        <f t="shared" si="1"/>
        <v>2716939</v>
      </c>
      <c r="I27" s="18">
        <f>MIN(G$18,MAX(G$18,0))</f>
        <v>2716940</v>
      </c>
      <c r="J27" s="33">
        <f>I27/G$18</f>
        <v>1</v>
      </c>
      <c r="K27" s="18">
        <v>0</v>
      </c>
      <c r="L27" s="18" t="s">
        <v>16</v>
      </c>
      <c r="M27" s="18"/>
      <c r="P27" s="1">
        <v>43901</v>
      </c>
      <c r="Q27" s="18">
        <f t="shared" si="15"/>
        <v>1</v>
      </c>
      <c r="R27" s="26">
        <f t="shared" si="2"/>
        <v>3.6806112759207051E-7</v>
      </c>
      <c r="S27" s="18">
        <f t="shared" si="3"/>
        <v>2</v>
      </c>
      <c r="T27" s="26">
        <f t="shared" si="4"/>
        <v>7.3612225518414102E-7</v>
      </c>
      <c r="U27" s="18">
        <f t="shared" si="5"/>
        <v>2716940</v>
      </c>
      <c r="V27" s="18">
        <f t="shared" si="6"/>
        <v>2716940</v>
      </c>
      <c r="W27" s="18">
        <f t="shared" si="7"/>
        <v>0</v>
      </c>
      <c r="X27" s="18" t="s">
        <v>16</v>
      </c>
    </row>
    <row r="28" spans="1:24" s="17" customFormat="1" x14ac:dyDescent="0.25">
      <c r="A28" s="17">
        <f t="shared" si="13"/>
        <v>9</v>
      </c>
      <c r="B28" s="34">
        <v>43902</v>
      </c>
      <c r="C28" s="18">
        <f t="shared" si="8"/>
        <v>2</v>
      </c>
      <c r="D28" s="18"/>
      <c r="E28" s="26">
        <f t="shared" si="9"/>
        <v>7.3612225518414102E-7</v>
      </c>
      <c r="F28" s="18">
        <f t="shared" si="10"/>
        <v>2</v>
      </c>
      <c r="G28" s="26">
        <f t="shared" si="0"/>
        <v>7.3612225518414102E-7</v>
      </c>
      <c r="H28" s="18">
        <f t="shared" si="1"/>
        <v>2716938</v>
      </c>
      <c r="I28" s="24">
        <f t="shared" ref="I28:I91" si="16">MAX(0,I27-K20)</f>
        <v>2716939</v>
      </c>
      <c r="J28" s="33">
        <f>I28/G$18</f>
        <v>0.99999963193887242</v>
      </c>
      <c r="K28" s="18">
        <v>1</v>
      </c>
      <c r="L28" s="18" t="s">
        <v>16</v>
      </c>
      <c r="M28" s="18"/>
      <c r="P28" s="1">
        <v>43902</v>
      </c>
      <c r="Q28" s="18">
        <f t="shared" si="15"/>
        <v>2</v>
      </c>
      <c r="R28" s="26">
        <f t="shared" si="2"/>
        <v>7.3612225518414102E-7</v>
      </c>
      <c r="S28" s="18">
        <f t="shared" si="3"/>
        <v>2</v>
      </c>
      <c r="T28" s="26">
        <f t="shared" si="4"/>
        <v>7.3612225518414102E-7</v>
      </c>
      <c r="U28" s="18">
        <f t="shared" si="5"/>
        <v>2716940</v>
      </c>
      <c r="V28" s="24">
        <f t="shared" ref="V28:V57" si="17">MAX(0,V27-W20)</f>
        <v>2716939</v>
      </c>
      <c r="W28" s="18">
        <f t="shared" si="7"/>
        <v>1</v>
      </c>
      <c r="X28" s="18" t="s">
        <v>16</v>
      </c>
    </row>
    <row r="29" spans="1:24" s="17" customFormat="1" x14ac:dyDescent="0.25">
      <c r="A29" s="17">
        <f t="shared" si="13"/>
        <v>10</v>
      </c>
      <c r="B29" s="34">
        <v>43903</v>
      </c>
      <c r="C29" s="18">
        <f t="shared" si="8"/>
        <v>4</v>
      </c>
      <c r="D29" s="18"/>
      <c r="E29" s="26">
        <f t="shared" si="9"/>
        <v>1.472244510368282E-6</v>
      </c>
      <c r="F29" s="18">
        <f t="shared" si="10"/>
        <v>3</v>
      </c>
      <c r="G29" s="26">
        <f t="shared" si="0"/>
        <v>1.1041833827762115E-6</v>
      </c>
      <c r="H29" s="18">
        <f t="shared" si="1"/>
        <v>2716936</v>
      </c>
      <c r="I29" s="24">
        <f t="shared" si="16"/>
        <v>2716939</v>
      </c>
      <c r="J29" s="33">
        <f t="shared" si="11"/>
        <v>0.99999963193887242</v>
      </c>
      <c r="K29" s="18">
        <v>2</v>
      </c>
      <c r="L29" s="18">
        <f t="shared" ref="L29:L60" si="18">K29/K28</f>
        <v>2</v>
      </c>
      <c r="M29" s="18"/>
      <c r="P29" s="1">
        <v>43903</v>
      </c>
      <c r="Q29" s="18">
        <f t="shared" si="15"/>
        <v>4</v>
      </c>
      <c r="R29" s="26">
        <f t="shared" si="2"/>
        <v>1.472244510368282E-6</v>
      </c>
      <c r="S29" s="18">
        <f t="shared" si="3"/>
        <v>3</v>
      </c>
      <c r="T29" s="26">
        <f t="shared" si="4"/>
        <v>1.1041833827762115E-6</v>
      </c>
      <c r="U29" s="18">
        <f t="shared" si="5"/>
        <v>2716940</v>
      </c>
      <c r="V29" s="24">
        <f t="shared" si="17"/>
        <v>2716939</v>
      </c>
      <c r="W29" s="18">
        <f t="shared" si="7"/>
        <v>2</v>
      </c>
      <c r="X29" s="18">
        <f t="shared" si="12"/>
        <v>2</v>
      </c>
    </row>
    <row r="30" spans="1:24" s="17" customFormat="1" x14ac:dyDescent="0.25">
      <c r="A30" s="17">
        <f t="shared" si="13"/>
        <v>11</v>
      </c>
      <c r="B30" s="34">
        <v>43904</v>
      </c>
      <c r="C30" s="18">
        <f t="shared" si="8"/>
        <v>14</v>
      </c>
      <c r="D30" s="18"/>
      <c r="E30" s="26">
        <f t="shared" si="9"/>
        <v>5.1528557862889871E-6</v>
      </c>
      <c r="F30" s="18">
        <f t="shared" si="10"/>
        <v>5</v>
      </c>
      <c r="G30" s="26">
        <f t="shared" si="0"/>
        <v>1.8403056379603524E-6</v>
      </c>
      <c r="H30" s="18">
        <f t="shared" si="1"/>
        <v>2716926</v>
      </c>
      <c r="I30" s="24">
        <f t="shared" si="16"/>
        <v>2716939</v>
      </c>
      <c r="J30" s="33">
        <f t="shared" si="11"/>
        <v>0.99999963193887242</v>
      </c>
      <c r="K30" s="18">
        <v>10</v>
      </c>
      <c r="L30" s="18">
        <f t="shared" si="18"/>
        <v>5</v>
      </c>
      <c r="M30" s="18"/>
      <c r="P30" s="1">
        <v>43904</v>
      </c>
      <c r="Q30" s="18">
        <f t="shared" si="15"/>
        <v>14</v>
      </c>
      <c r="R30" s="26">
        <f t="shared" si="2"/>
        <v>5.1528557862889871E-6</v>
      </c>
      <c r="S30" s="18">
        <f t="shared" si="3"/>
        <v>5</v>
      </c>
      <c r="T30" s="26">
        <f t="shared" si="4"/>
        <v>1.8403056379603524E-6</v>
      </c>
      <c r="U30" s="18">
        <f t="shared" si="5"/>
        <v>2716940</v>
      </c>
      <c r="V30" s="24">
        <f t="shared" si="17"/>
        <v>2716939</v>
      </c>
      <c r="W30" s="18">
        <f t="shared" si="7"/>
        <v>10</v>
      </c>
      <c r="X30" s="18">
        <f t="shared" si="12"/>
        <v>5</v>
      </c>
    </row>
    <row r="31" spans="1:24" s="17" customFormat="1" x14ac:dyDescent="0.25">
      <c r="A31" s="17">
        <f t="shared" si="13"/>
        <v>12</v>
      </c>
      <c r="B31" s="34">
        <v>43905</v>
      </c>
      <c r="C31" s="18">
        <f t="shared" si="8"/>
        <v>22</v>
      </c>
      <c r="D31" s="18"/>
      <c r="E31" s="26">
        <f t="shared" si="9"/>
        <v>8.0973448070255516E-6</v>
      </c>
      <c r="F31" s="18">
        <f t="shared" si="10"/>
        <v>15</v>
      </c>
      <c r="G31" s="26">
        <f t="shared" si="0"/>
        <v>5.5209169138810572E-6</v>
      </c>
      <c r="H31" s="18">
        <f t="shared" si="1"/>
        <v>2716918</v>
      </c>
      <c r="I31" s="24">
        <f t="shared" si="16"/>
        <v>2716939</v>
      </c>
      <c r="J31" s="33">
        <f t="shared" si="11"/>
        <v>0.99999963193887242</v>
      </c>
      <c r="K31" s="18">
        <v>8</v>
      </c>
      <c r="L31" s="18">
        <f t="shared" si="18"/>
        <v>0.8</v>
      </c>
      <c r="M31" s="18"/>
      <c r="P31" s="1">
        <v>43905</v>
      </c>
      <c r="Q31" s="18">
        <f t="shared" si="15"/>
        <v>22</v>
      </c>
      <c r="R31" s="26">
        <f t="shared" si="2"/>
        <v>8.0973448070255516E-6</v>
      </c>
      <c r="S31" s="18">
        <f t="shared" si="3"/>
        <v>15</v>
      </c>
      <c r="T31" s="26">
        <f t="shared" si="4"/>
        <v>5.5209169138810572E-6</v>
      </c>
      <c r="U31" s="18">
        <f t="shared" si="5"/>
        <v>2716940</v>
      </c>
      <c r="V31" s="24">
        <f t="shared" si="17"/>
        <v>2716939</v>
      </c>
      <c r="W31" s="18">
        <f t="shared" si="7"/>
        <v>8</v>
      </c>
      <c r="X31" s="18">
        <f t="shared" si="12"/>
        <v>0.8</v>
      </c>
    </row>
    <row r="32" spans="1:24" s="17" customFormat="1" x14ac:dyDescent="0.25">
      <c r="A32" s="17">
        <f t="shared" si="13"/>
        <v>13</v>
      </c>
      <c r="B32" s="34">
        <v>43906</v>
      </c>
      <c r="C32" s="18">
        <f t="shared" si="8"/>
        <v>28</v>
      </c>
      <c r="D32" s="18"/>
      <c r="E32" s="26">
        <f t="shared" si="9"/>
        <v>1.0305711572577974E-5</v>
      </c>
      <c r="F32" s="18">
        <f t="shared" si="10"/>
        <v>23</v>
      </c>
      <c r="G32" s="26">
        <f t="shared" si="0"/>
        <v>8.4654059346176217E-6</v>
      </c>
      <c r="H32" s="18">
        <f t="shared" si="1"/>
        <v>2716912</v>
      </c>
      <c r="I32" s="24">
        <f t="shared" si="16"/>
        <v>2716939</v>
      </c>
      <c r="J32" s="33">
        <f t="shared" si="11"/>
        <v>0.99999963193887242</v>
      </c>
      <c r="K32" s="18">
        <v>6</v>
      </c>
      <c r="L32" s="18">
        <f t="shared" si="18"/>
        <v>0.75</v>
      </c>
      <c r="M32" s="18"/>
      <c r="P32" s="1">
        <v>43906</v>
      </c>
      <c r="Q32" s="18">
        <f t="shared" si="15"/>
        <v>28</v>
      </c>
      <c r="R32" s="26">
        <f t="shared" si="2"/>
        <v>1.0305711572577974E-5</v>
      </c>
      <c r="S32" s="18">
        <f t="shared" si="3"/>
        <v>23</v>
      </c>
      <c r="T32" s="26">
        <f t="shared" si="4"/>
        <v>8.4654059346176217E-6</v>
      </c>
      <c r="U32" s="18">
        <f t="shared" si="5"/>
        <v>2716940</v>
      </c>
      <c r="V32" s="24">
        <f t="shared" si="17"/>
        <v>2716939</v>
      </c>
      <c r="W32" s="18">
        <f t="shared" si="7"/>
        <v>6</v>
      </c>
      <c r="X32" s="18">
        <f t="shared" si="12"/>
        <v>0.75</v>
      </c>
    </row>
    <row r="33" spans="1:24" s="17" customFormat="1" x14ac:dyDescent="0.25">
      <c r="A33" s="17">
        <f t="shared" si="13"/>
        <v>14</v>
      </c>
      <c r="B33" s="34">
        <v>43907</v>
      </c>
      <c r="C33" s="18">
        <f t="shared" si="8"/>
        <v>54</v>
      </c>
      <c r="D33" s="18"/>
      <c r="E33" s="26">
        <f t="shared" si="9"/>
        <v>1.9875300889971808E-5</v>
      </c>
      <c r="F33" s="18">
        <f t="shared" si="10"/>
        <v>29</v>
      </c>
      <c r="G33" s="26">
        <f>MAX(0,MIN(F33/G$18,1))</f>
        <v>1.0673772700170044E-5</v>
      </c>
      <c r="H33" s="18">
        <f t="shared" si="1"/>
        <v>2716886</v>
      </c>
      <c r="I33" s="24">
        <f t="shared" si="16"/>
        <v>2716939</v>
      </c>
      <c r="J33" s="33">
        <f t="shared" si="11"/>
        <v>0.99999963193887242</v>
      </c>
      <c r="K33" s="18">
        <v>26</v>
      </c>
      <c r="L33" s="18">
        <f t="shared" si="18"/>
        <v>4.333333333333333</v>
      </c>
      <c r="M33" s="18"/>
      <c r="P33" s="1">
        <v>43907</v>
      </c>
      <c r="Q33" s="18">
        <f t="shared" si="15"/>
        <v>54</v>
      </c>
      <c r="R33" s="26">
        <f t="shared" si="2"/>
        <v>1.9875300889971808E-5</v>
      </c>
      <c r="S33" s="18">
        <f t="shared" si="3"/>
        <v>29</v>
      </c>
      <c r="T33" s="26">
        <f t="shared" si="4"/>
        <v>1.0673772700170044E-5</v>
      </c>
      <c r="U33" s="18">
        <f t="shared" si="5"/>
        <v>2716940</v>
      </c>
      <c r="V33" s="24">
        <f t="shared" si="17"/>
        <v>2716939</v>
      </c>
      <c r="W33" s="18">
        <f t="shared" si="7"/>
        <v>26</v>
      </c>
      <c r="X33" s="18">
        <f t="shared" si="12"/>
        <v>4.333333333333333</v>
      </c>
    </row>
    <row r="34" spans="1:24" s="17" customFormat="1" x14ac:dyDescent="0.25">
      <c r="A34" s="17">
        <f t="shared" si="13"/>
        <v>15</v>
      </c>
      <c r="B34" s="34">
        <v>43908</v>
      </c>
      <c r="C34" s="18">
        <f t="shared" si="8"/>
        <v>78</v>
      </c>
      <c r="D34" s="18"/>
      <c r="E34" s="26">
        <f t="shared" si="9"/>
        <v>2.8708767952181498E-5</v>
      </c>
      <c r="F34" s="18">
        <f t="shared" si="10"/>
        <v>55</v>
      </c>
      <c r="G34" s="26">
        <f t="shared" si="0"/>
        <v>2.0243362017563878E-5</v>
      </c>
      <c r="H34" s="18">
        <f t="shared" si="1"/>
        <v>2716862</v>
      </c>
      <c r="I34" s="24">
        <f t="shared" si="16"/>
        <v>2716939</v>
      </c>
      <c r="J34" s="33">
        <f t="shared" si="11"/>
        <v>0.99999963193887242</v>
      </c>
      <c r="K34" s="18">
        <v>24</v>
      </c>
      <c r="L34" s="18">
        <f t="shared" si="18"/>
        <v>0.92307692307692313</v>
      </c>
      <c r="M34" s="18"/>
      <c r="P34" s="1">
        <v>43908</v>
      </c>
      <c r="Q34" s="18">
        <f t="shared" si="15"/>
        <v>78</v>
      </c>
      <c r="R34" s="26">
        <f t="shared" si="2"/>
        <v>2.8708767952181498E-5</v>
      </c>
      <c r="S34" s="18">
        <f t="shared" si="3"/>
        <v>55</v>
      </c>
      <c r="T34" s="26">
        <f t="shared" si="4"/>
        <v>2.0243362017563878E-5</v>
      </c>
      <c r="U34" s="18">
        <f t="shared" si="5"/>
        <v>2716940</v>
      </c>
      <c r="V34" s="24">
        <f t="shared" si="17"/>
        <v>2716939</v>
      </c>
      <c r="W34" s="18">
        <f t="shared" si="7"/>
        <v>24</v>
      </c>
      <c r="X34" s="18">
        <f t="shared" si="12"/>
        <v>0.92307692307692313</v>
      </c>
    </row>
    <row r="35" spans="1:24" s="17" customFormat="1" x14ac:dyDescent="0.25">
      <c r="A35" s="17">
        <f t="shared" si="13"/>
        <v>16</v>
      </c>
      <c r="B35" s="34">
        <v>43909</v>
      </c>
      <c r="C35" s="18">
        <f t="shared" si="8"/>
        <v>99</v>
      </c>
      <c r="D35" s="18"/>
      <c r="E35" s="26">
        <f t="shared" si="9"/>
        <v>3.6438051631614978E-5</v>
      </c>
      <c r="F35" s="18">
        <f t="shared" si="10"/>
        <v>79</v>
      </c>
      <c r="G35" s="26">
        <f t="shared" si="0"/>
        <v>2.9076829079773568E-5</v>
      </c>
      <c r="H35" s="18">
        <f t="shared" si="1"/>
        <v>2716841</v>
      </c>
      <c r="I35" s="24">
        <f t="shared" si="16"/>
        <v>2716939</v>
      </c>
      <c r="J35" s="33">
        <f t="shared" si="11"/>
        <v>0.99999963193887242</v>
      </c>
      <c r="K35" s="18">
        <v>21</v>
      </c>
      <c r="L35" s="18">
        <f t="shared" si="18"/>
        <v>0.875</v>
      </c>
      <c r="M35" s="18"/>
      <c r="P35" s="1">
        <v>43909</v>
      </c>
      <c r="Q35" s="18">
        <f t="shared" si="15"/>
        <v>99</v>
      </c>
      <c r="R35" s="26">
        <f t="shared" si="2"/>
        <v>3.6438051631614978E-5</v>
      </c>
      <c r="S35" s="18">
        <f t="shared" si="3"/>
        <v>79</v>
      </c>
      <c r="T35" s="26">
        <f t="shared" si="4"/>
        <v>2.9076829079773568E-5</v>
      </c>
      <c r="U35" s="18">
        <f t="shared" si="5"/>
        <v>2716940</v>
      </c>
      <c r="V35" s="24">
        <f t="shared" si="17"/>
        <v>2716939</v>
      </c>
      <c r="W35" s="18">
        <f t="shared" si="7"/>
        <v>21</v>
      </c>
      <c r="X35" s="18">
        <f t="shared" si="12"/>
        <v>0.875</v>
      </c>
    </row>
    <row r="36" spans="1:24" s="17" customFormat="1" x14ac:dyDescent="0.25">
      <c r="A36" s="17">
        <f t="shared" si="13"/>
        <v>17</v>
      </c>
      <c r="B36" s="34">
        <v>43910</v>
      </c>
      <c r="C36" s="18">
        <f t="shared" si="8"/>
        <v>121</v>
      </c>
      <c r="D36" s="18"/>
      <c r="E36" s="26">
        <f t="shared" si="9"/>
        <v>4.4535396438640528E-5</v>
      </c>
      <c r="F36" s="18">
        <f t="shared" si="10"/>
        <v>100</v>
      </c>
      <c r="G36" s="26">
        <f t="shared" si="0"/>
        <v>3.6806112759207048E-5</v>
      </c>
      <c r="H36" s="18">
        <f t="shared" si="1"/>
        <v>2716819</v>
      </c>
      <c r="I36" s="24">
        <f t="shared" si="16"/>
        <v>2716938</v>
      </c>
      <c r="J36" s="33">
        <f t="shared" si="11"/>
        <v>0.99999926387774485</v>
      </c>
      <c r="K36" s="18">
        <v>22</v>
      </c>
      <c r="L36" s="18">
        <f t="shared" si="18"/>
        <v>1.0476190476190477</v>
      </c>
      <c r="M36" s="18"/>
      <c r="P36" s="1">
        <v>43910</v>
      </c>
      <c r="Q36" s="18">
        <f t="shared" si="15"/>
        <v>121</v>
      </c>
      <c r="R36" s="26">
        <f t="shared" si="2"/>
        <v>4.4535396438640528E-5</v>
      </c>
      <c r="S36" s="18">
        <f t="shared" si="3"/>
        <v>100</v>
      </c>
      <c r="T36" s="26">
        <f t="shared" si="4"/>
        <v>3.6806112759207048E-5</v>
      </c>
      <c r="U36" s="18">
        <f t="shared" si="5"/>
        <v>2716940</v>
      </c>
      <c r="V36" s="24">
        <f t="shared" si="17"/>
        <v>2716938</v>
      </c>
      <c r="W36" s="18">
        <f t="shared" si="7"/>
        <v>22</v>
      </c>
      <c r="X36" s="18">
        <f t="shared" si="12"/>
        <v>1.0476190476190477</v>
      </c>
    </row>
    <row r="37" spans="1:24" s="17" customFormat="1" x14ac:dyDescent="0.25">
      <c r="A37" s="17">
        <f t="shared" si="13"/>
        <v>18</v>
      </c>
      <c r="B37" s="34">
        <v>43911</v>
      </c>
      <c r="C37" s="18">
        <f t="shared" si="8"/>
        <v>172</v>
      </c>
      <c r="D37" s="18"/>
      <c r="E37" s="26">
        <f t="shared" si="9"/>
        <v>6.3306513945836118E-5</v>
      </c>
      <c r="F37" s="18">
        <f t="shared" si="10"/>
        <v>122</v>
      </c>
      <c r="G37" s="26">
        <f t="shared" si="0"/>
        <v>4.4903457566232598E-5</v>
      </c>
      <c r="H37" s="18">
        <f t="shared" si="1"/>
        <v>2716768</v>
      </c>
      <c r="I37" s="24">
        <f t="shared" si="16"/>
        <v>2716936</v>
      </c>
      <c r="J37" s="33">
        <f t="shared" si="11"/>
        <v>0.99999852775548959</v>
      </c>
      <c r="K37" s="18">
        <v>51</v>
      </c>
      <c r="L37" s="18">
        <f t="shared" si="18"/>
        <v>2.3181818181818183</v>
      </c>
      <c r="M37" s="18"/>
      <c r="P37" s="1">
        <v>43911</v>
      </c>
      <c r="Q37" s="18">
        <f t="shared" si="15"/>
        <v>172</v>
      </c>
      <c r="R37" s="26">
        <f t="shared" si="2"/>
        <v>6.3306513945836118E-5</v>
      </c>
      <c r="S37" s="18">
        <f t="shared" si="3"/>
        <v>122</v>
      </c>
      <c r="T37" s="26">
        <f t="shared" si="4"/>
        <v>4.4903457566232598E-5</v>
      </c>
      <c r="U37" s="18">
        <f t="shared" si="5"/>
        <v>2716940</v>
      </c>
      <c r="V37" s="24">
        <f t="shared" si="17"/>
        <v>2716936</v>
      </c>
      <c r="W37" s="18">
        <f t="shared" si="7"/>
        <v>51</v>
      </c>
      <c r="X37" s="18">
        <f t="shared" si="12"/>
        <v>2.3181818181818183</v>
      </c>
    </row>
    <row r="38" spans="1:24" s="17" customFormat="1" x14ac:dyDescent="0.25">
      <c r="A38" s="17">
        <f t="shared" si="13"/>
        <v>19</v>
      </c>
      <c r="B38" s="34">
        <v>43912</v>
      </c>
      <c r="C38" s="18">
        <f t="shared" si="8"/>
        <v>256</v>
      </c>
      <c r="D38" s="18"/>
      <c r="E38" s="26">
        <f t="shared" si="9"/>
        <v>9.4223648663570051E-5</v>
      </c>
      <c r="F38" s="18">
        <f t="shared" si="10"/>
        <v>173</v>
      </c>
      <c r="G38" s="26">
        <f t="shared" si="0"/>
        <v>6.3674575073428195E-5</v>
      </c>
      <c r="H38" s="18">
        <f t="shared" si="1"/>
        <v>2716684</v>
      </c>
      <c r="I38" s="24">
        <f t="shared" si="16"/>
        <v>2716926</v>
      </c>
      <c r="J38" s="33">
        <f t="shared" si="11"/>
        <v>0.99999484714421372</v>
      </c>
      <c r="K38" s="18">
        <v>84</v>
      </c>
      <c r="L38" s="18">
        <f t="shared" si="18"/>
        <v>1.6470588235294117</v>
      </c>
      <c r="M38" s="18"/>
      <c r="P38" s="1">
        <v>43912</v>
      </c>
      <c r="Q38" s="18">
        <f t="shared" si="15"/>
        <v>256</v>
      </c>
      <c r="R38" s="26">
        <f t="shared" si="2"/>
        <v>9.4223648663570051E-5</v>
      </c>
      <c r="S38" s="18">
        <f t="shared" si="3"/>
        <v>173</v>
      </c>
      <c r="T38" s="26">
        <f t="shared" si="4"/>
        <v>6.3674575073428195E-5</v>
      </c>
      <c r="U38" s="18">
        <f t="shared" si="5"/>
        <v>2716940</v>
      </c>
      <c r="V38" s="24">
        <f t="shared" si="17"/>
        <v>2716926</v>
      </c>
      <c r="W38" s="18">
        <f t="shared" si="7"/>
        <v>84</v>
      </c>
      <c r="X38" s="18">
        <f t="shared" si="12"/>
        <v>1.6470588235294117</v>
      </c>
    </row>
    <row r="39" spans="1:24" s="17" customFormat="1" x14ac:dyDescent="0.25">
      <c r="A39" s="17">
        <f t="shared" si="13"/>
        <v>20</v>
      </c>
      <c r="B39" s="34">
        <v>43913</v>
      </c>
      <c r="C39" s="18">
        <f t="shared" si="8"/>
        <v>294</v>
      </c>
      <c r="D39" s="18"/>
      <c r="E39" s="26">
        <f t="shared" si="9"/>
        <v>1.0820997151206873E-4</v>
      </c>
      <c r="F39" s="18">
        <f t="shared" si="10"/>
        <v>257</v>
      </c>
      <c r="G39" s="26">
        <f t="shared" si="0"/>
        <v>9.4591709791162114E-5</v>
      </c>
      <c r="H39" s="18">
        <f t="shared" si="1"/>
        <v>2716646</v>
      </c>
      <c r="I39" s="24">
        <f t="shared" si="16"/>
        <v>2716918</v>
      </c>
      <c r="J39" s="33">
        <f t="shared" si="11"/>
        <v>0.999991902655193</v>
      </c>
      <c r="K39" s="18">
        <v>38</v>
      </c>
      <c r="L39" s="18">
        <f t="shared" si="18"/>
        <v>0.45238095238095238</v>
      </c>
      <c r="M39" s="18"/>
      <c r="P39" s="1">
        <v>43913</v>
      </c>
      <c r="Q39" s="18">
        <f t="shared" si="15"/>
        <v>294</v>
      </c>
      <c r="R39" s="26">
        <f t="shared" si="2"/>
        <v>1.0820997151206873E-4</v>
      </c>
      <c r="S39" s="18">
        <f t="shared" si="3"/>
        <v>257</v>
      </c>
      <c r="T39" s="26">
        <f t="shared" si="4"/>
        <v>9.4591709791162114E-5</v>
      </c>
      <c r="U39" s="18">
        <f t="shared" si="5"/>
        <v>2716940</v>
      </c>
      <c r="V39" s="24">
        <f t="shared" si="17"/>
        <v>2716918</v>
      </c>
      <c r="W39" s="18">
        <f t="shared" si="7"/>
        <v>38</v>
      </c>
      <c r="X39" s="18">
        <f t="shared" si="12"/>
        <v>0.45238095238095238</v>
      </c>
    </row>
    <row r="40" spans="1:24" s="17" customFormat="1" x14ac:dyDescent="0.25">
      <c r="A40" s="17">
        <f t="shared" si="13"/>
        <v>21</v>
      </c>
      <c r="B40" s="34">
        <v>43914</v>
      </c>
      <c r="C40" s="18">
        <f t="shared" si="8"/>
        <v>382</v>
      </c>
      <c r="D40" s="18"/>
      <c r="E40" s="26">
        <f t="shared" si="9"/>
        <v>1.4059935074017092E-4</v>
      </c>
      <c r="F40" s="18">
        <f t="shared" si="10"/>
        <v>295</v>
      </c>
      <c r="G40" s="26">
        <f t="shared" si="0"/>
        <v>1.0857803263966079E-4</v>
      </c>
      <c r="H40" s="18">
        <f t="shared" si="1"/>
        <v>2716558</v>
      </c>
      <c r="I40" s="24">
        <f t="shared" si="16"/>
        <v>2716912</v>
      </c>
      <c r="J40" s="33">
        <f t="shared" si="11"/>
        <v>0.99998969428842743</v>
      </c>
      <c r="K40" s="18">
        <v>88</v>
      </c>
      <c r="L40" s="18">
        <f t="shared" si="18"/>
        <v>2.3157894736842106</v>
      </c>
      <c r="M40" s="18"/>
      <c r="P40" s="1">
        <v>43914</v>
      </c>
      <c r="Q40" s="18">
        <f t="shared" si="15"/>
        <v>382</v>
      </c>
      <c r="R40" s="26">
        <f t="shared" si="2"/>
        <v>1.4059935074017092E-4</v>
      </c>
      <c r="S40" s="18">
        <f t="shared" si="3"/>
        <v>295</v>
      </c>
      <c r="T40" s="26">
        <f t="shared" si="4"/>
        <v>1.0857803263966079E-4</v>
      </c>
      <c r="U40" s="18">
        <f t="shared" si="5"/>
        <v>2716940</v>
      </c>
      <c r="V40" s="24">
        <f t="shared" si="17"/>
        <v>2716912</v>
      </c>
      <c r="W40" s="18">
        <f t="shared" si="7"/>
        <v>88</v>
      </c>
      <c r="X40" s="18">
        <f t="shared" si="12"/>
        <v>2.3157894736842106</v>
      </c>
    </row>
    <row r="41" spans="1:24" s="17" customFormat="1" x14ac:dyDescent="0.25">
      <c r="A41" s="17">
        <f t="shared" si="13"/>
        <v>22</v>
      </c>
      <c r="B41" s="34">
        <v>43915</v>
      </c>
      <c r="C41" s="18">
        <f t="shared" si="8"/>
        <v>532</v>
      </c>
      <c r="D41" s="18"/>
      <c r="E41" s="26">
        <f t="shared" si="9"/>
        <v>1.958085198789815E-4</v>
      </c>
      <c r="F41" s="25">
        <f>MAX(0,MIN($G$18-SUM(K$20:K20),SUM(K21:K41)))</f>
        <v>531</v>
      </c>
      <c r="G41" s="26">
        <f t="shared" si="0"/>
        <v>1.9544045875138943E-4</v>
      </c>
      <c r="H41" s="18">
        <f t="shared" si="1"/>
        <v>2716408</v>
      </c>
      <c r="I41" s="24">
        <f t="shared" si="16"/>
        <v>2716886</v>
      </c>
      <c r="J41" s="33">
        <f t="shared" si="11"/>
        <v>0.99998012469911002</v>
      </c>
      <c r="K41" s="18">
        <v>150</v>
      </c>
      <c r="L41" s="18">
        <f t="shared" si="18"/>
        <v>1.7045454545454546</v>
      </c>
      <c r="M41" s="18"/>
      <c r="P41" s="1">
        <v>43915</v>
      </c>
      <c r="Q41" s="18">
        <f t="shared" si="15"/>
        <v>532</v>
      </c>
      <c r="R41" s="26">
        <f t="shared" si="2"/>
        <v>1.958085198789815E-4</v>
      </c>
      <c r="S41" s="25">
        <f>MAX(0,MIN(T$18-SUM(W$20:W20),SUM(W21:W41)))</f>
        <v>531</v>
      </c>
      <c r="T41" s="26">
        <f t="shared" si="4"/>
        <v>1.9544045875138943E-4</v>
      </c>
      <c r="U41" s="18">
        <f t="shared" si="5"/>
        <v>2716940</v>
      </c>
      <c r="V41" s="24">
        <f t="shared" si="17"/>
        <v>2716886</v>
      </c>
      <c r="W41" s="18">
        <f t="shared" si="7"/>
        <v>150</v>
      </c>
      <c r="X41" s="18">
        <f t="shared" si="12"/>
        <v>1.7045454545454546</v>
      </c>
    </row>
    <row r="42" spans="1:24" s="17" customFormat="1" x14ac:dyDescent="0.25">
      <c r="A42" s="17">
        <f t="shared" si="13"/>
        <v>23</v>
      </c>
      <c r="B42" s="34">
        <v>43916</v>
      </c>
      <c r="C42" s="18">
        <f t="shared" si="8"/>
        <v>703</v>
      </c>
      <c r="D42" s="18"/>
      <c r="E42" s="26">
        <f t="shared" si="9"/>
        <v>2.5874697269722557E-4</v>
      </c>
      <c r="F42" s="25">
        <f>MAX(0,MIN($G$18-SUM(K$20:K21),SUM(K22:K42)))</f>
        <v>702</v>
      </c>
      <c r="G42" s="26">
        <f t="shared" si="0"/>
        <v>2.583789115696335E-4</v>
      </c>
      <c r="H42" s="18">
        <f t="shared" si="1"/>
        <v>2716237</v>
      </c>
      <c r="I42" s="24">
        <f t="shared" si="16"/>
        <v>2716862</v>
      </c>
      <c r="J42" s="33">
        <f t="shared" si="11"/>
        <v>0.99997129123204787</v>
      </c>
      <c r="K42" s="18">
        <v>171</v>
      </c>
      <c r="L42" s="18">
        <f t="shared" si="18"/>
        <v>1.1399999999999999</v>
      </c>
      <c r="M42" s="18"/>
      <c r="P42" s="1">
        <v>43916</v>
      </c>
      <c r="Q42" s="18">
        <f t="shared" si="15"/>
        <v>703</v>
      </c>
      <c r="R42" s="26">
        <f t="shared" si="2"/>
        <v>2.5874697269722557E-4</v>
      </c>
      <c r="S42" s="25">
        <f>MAX(0,MIN(T$18-SUM(W$20:W21),SUM(W22:W42)))</f>
        <v>702</v>
      </c>
      <c r="T42" s="26">
        <f t="shared" si="4"/>
        <v>2.583789115696335E-4</v>
      </c>
      <c r="U42" s="18">
        <f t="shared" si="5"/>
        <v>2716940</v>
      </c>
      <c r="V42" s="24">
        <f t="shared" si="17"/>
        <v>2716862</v>
      </c>
      <c r="W42" s="18">
        <f t="shared" si="7"/>
        <v>171</v>
      </c>
      <c r="X42" s="18">
        <f t="shared" si="12"/>
        <v>1.1399999999999999</v>
      </c>
    </row>
    <row r="43" spans="1:24" s="17" customFormat="1" x14ac:dyDescent="0.25">
      <c r="A43" s="17">
        <f t="shared" si="13"/>
        <v>24</v>
      </c>
      <c r="B43" s="34">
        <v>43917</v>
      </c>
      <c r="C43" s="18">
        <f t="shared" si="8"/>
        <v>899</v>
      </c>
      <c r="D43" s="18"/>
      <c r="E43" s="26">
        <f t="shared" si="9"/>
        <v>3.3088695370527135E-4</v>
      </c>
      <c r="F43" s="25">
        <f>MAX(0,MIN($G$18-SUM(K$20:K22),SUM(K23:K43)))</f>
        <v>898</v>
      </c>
      <c r="G43" s="26">
        <f t="shared" si="0"/>
        <v>3.3051889257767933E-4</v>
      </c>
      <c r="H43" s="18">
        <f t="shared" si="1"/>
        <v>2716041</v>
      </c>
      <c r="I43" s="24">
        <f t="shared" si="16"/>
        <v>2716841</v>
      </c>
      <c r="J43" s="33">
        <f t="shared" si="11"/>
        <v>0.99996356194836844</v>
      </c>
      <c r="K43" s="18">
        <v>196</v>
      </c>
      <c r="L43" s="18">
        <f t="shared" si="18"/>
        <v>1.1461988304093567</v>
      </c>
      <c r="M43" s="18"/>
      <c r="P43" s="1">
        <v>43917</v>
      </c>
      <c r="Q43" s="18">
        <f t="shared" si="15"/>
        <v>899</v>
      </c>
      <c r="R43" s="26">
        <f t="shared" si="2"/>
        <v>3.3088695370527135E-4</v>
      </c>
      <c r="S43" s="25">
        <f>MAX(0,MIN(T$18-SUM(W$20:W22),SUM(W23:W43)))</f>
        <v>898</v>
      </c>
      <c r="T43" s="26">
        <f t="shared" si="4"/>
        <v>3.3051889257767933E-4</v>
      </c>
      <c r="U43" s="18">
        <f t="shared" si="5"/>
        <v>2716940</v>
      </c>
      <c r="V43" s="24">
        <f t="shared" si="17"/>
        <v>2716841</v>
      </c>
      <c r="W43" s="18">
        <f t="shared" si="7"/>
        <v>196</v>
      </c>
      <c r="X43" s="18">
        <f t="shared" si="12"/>
        <v>1.1461988304093567</v>
      </c>
    </row>
    <row r="44" spans="1:24" s="17" customFormat="1" x14ac:dyDescent="0.25">
      <c r="A44" s="17">
        <f t="shared" si="13"/>
        <v>25</v>
      </c>
      <c r="B44" s="34">
        <v>43918</v>
      </c>
      <c r="C44" s="18">
        <f t="shared" si="8"/>
        <v>1159</v>
      </c>
      <c r="D44" s="18"/>
      <c r="E44" s="26">
        <f t="shared" si="9"/>
        <v>4.2658284687920972E-4</v>
      </c>
      <c r="F44" s="25">
        <f>MAX(0,MIN($G$18-SUM(K$20:K23),SUM(K24:K44)))</f>
        <v>1158</v>
      </c>
      <c r="G44" s="26">
        <f t="shared" si="0"/>
        <v>4.2621478575161764E-4</v>
      </c>
      <c r="H44" s="18">
        <f t="shared" si="1"/>
        <v>2715781</v>
      </c>
      <c r="I44" s="24">
        <f t="shared" si="16"/>
        <v>2716819</v>
      </c>
      <c r="J44" s="33">
        <f t="shared" si="11"/>
        <v>0.99995546460356133</v>
      </c>
      <c r="K44" s="18">
        <v>260</v>
      </c>
      <c r="L44" s="18">
        <f t="shared" si="18"/>
        <v>1.3265306122448979</v>
      </c>
      <c r="M44" s="18"/>
      <c r="P44" s="1">
        <v>43918</v>
      </c>
      <c r="Q44" s="18">
        <f t="shared" si="15"/>
        <v>1159</v>
      </c>
      <c r="R44" s="26">
        <f t="shared" si="2"/>
        <v>4.2658284687920972E-4</v>
      </c>
      <c r="S44" s="25">
        <f>MAX(0,MIN(T$18-SUM(W$20:W23),SUM(W24:W44)))</f>
        <v>1158</v>
      </c>
      <c r="T44" s="26">
        <f t="shared" si="4"/>
        <v>4.2621478575161764E-4</v>
      </c>
      <c r="U44" s="18">
        <f t="shared" si="5"/>
        <v>2716940</v>
      </c>
      <c r="V44" s="24">
        <f t="shared" si="17"/>
        <v>2716819</v>
      </c>
      <c r="W44" s="18">
        <f t="shared" si="7"/>
        <v>260</v>
      </c>
      <c r="X44" s="18">
        <f t="shared" si="12"/>
        <v>1.3265306122448979</v>
      </c>
    </row>
    <row r="45" spans="1:24" s="17" customFormat="1" x14ac:dyDescent="0.25">
      <c r="A45" s="17">
        <f t="shared" si="13"/>
        <v>26</v>
      </c>
      <c r="B45" s="34">
        <v>43919</v>
      </c>
      <c r="C45" s="18">
        <f t="shared" si="8"/>
        <v>1504</v>
      </c>
      <c r="D45" s="18"/>
      <c r="E45" s="26">
        <f t="shared" si="9"/>
        <v>5.5356393589847403E-4</v>
      </c>
      <c r="F45" s="25">
        <f>MAX(0,MIN($G$18-SUM(K$20:K24),SUM(K25:K45)))</f>
        <v>1503</v>
      </c>
      <c r="G45" s="26">
        <f t="shared" si="0"/>
        <v>5.5319587477088196E-4</v>
      </c>
      <c r="H45" s="18">
        <f t="shared" si="1"/>
        <v>2715436</v>
      </c>
      <c r="I45" s="24">
        <f t="shared" si="16"/>
        <v>2716768</v>
      </c>
      <c r="J45" s="33">
        <f t="shared" si="11"/>
        <v>0.99993669348605418</v>
      </c>
      <c r="K45" s="18">
        <v>345</v>
      </c>
      <c r="L45" s="18">
        <f t="shared" si="18"/>
        <v>1.3269230769230769</v>
      </c>
      <c r="M45" s="18"/>
      <c r="P45" s="1">
        <v>43919</v>
      </c>
      <c r="Q45" s="18">
        <f t="shared" si="15"/>
        <v>1504</v>
      </c>
      <c r="R45" s="26">
        <f t="shared" si="2"/>
        <v>5.5356393589847403E-4</v>
      </c>
      <c r="S45" s="25">
        <f>MAX(0,MIN(T$18-SUM(W$20:W24),SUM(W25:W45)))</f>
        <v>1503</v>
      </c>
      <c r="T45" s="26">
        <f t="shared" si="4"/>
        <v>5.5319587477088196E-4</v>
      </c>
      <c r="U45" s="18">
        <f t="shared" si="5"/>
        <v>2716940</v>
      </c>
      <c r="V45" s="24">
        <f t="shared" si="17"/>
        <v>2716768</v>
      </c>
      <c r="W45" s="18">
        <f t="shared" si="7"/>
        <v>345</v>
      </c>
      <c r="X45" s="18">
        <f t="shared" si="12"/>
        <v>1.3269230769230769</v>
      </c>
    </row>
    <row r="46" spans="1:24" s="17" customFormat="1" x14ac:dyDescent="0.25">
      <c r="A46" s="17">
        <f t="shared" si="13"/>
        <v>27</v>
      </c>
      <c r="B46" s="34">
        <v>43920</v>
      </c>
      <c r="C46" s="18">
        <f t="shared" si="8"/>
        <v>1748</v>
      </c>
      <c r="D46" s="18"/>
      <c r="E46" s="26">
        <f t="shared" si="9"/>
        <v>6.4337085103093918E-4</v>
      </c>
      <c r="F46" s="25">
        <f>MAX(0,MIN($G$18-SUM(K$20:K25),SUM(K26:K46)))</f>
        <v>1747</v>
      </c>
      <c r="G46" s="26">
        <f t="shared" si="0"/>
        <v>6.430027899033471E-4</v>
      </c>
      <c r="H46" s="18">
        <f t="shared" si="1"/>
        <v>2715192</v>
      </c>
      <c r="I46" s="24">
        <f t="shared" si="16"/>
        <v>2716684</v>
      </c>
      <c r="J46" s="33">
        <f t="shared" si="11"/>
        <v>0.99990577635133648</v>
      </c>
      <c r="K46" s="18">
        <v>244</v>
      </c>
      <c r="L46" s="18">
        <f t="shared" si="18"/>
        <v>0.70724637681159419</v>
      </c>
      <c r="M46" s="18"/>
      <c r="P46" s="1">
        <v>43920</v>
      </c>
      <c r="Q46" s="18">
        <f t="shared" si="15"/>
        <v>1748</v>
      </c>
      <c r="R46" s="26">
        <f t="shared" si="2"/>
        <v>6.4337085103093918E-4</v>
      </c>
      <c r="S46" s="25">
        <f>MAX(0,MIN(T$18-SUM(W$20:W25),SUM(W26:W46)))</f>
        <v>1747</v>
      </c>
      <c r="T46" s="26">
        <f t="shared" si="4"/>
        <v>6.430027899033471E-4</v>
      </c>
      <c r="U46" s="18">
        <f t="shared" si="5"/>
        <v>2716940</v>
      </c>
      <c r="V46" s="24">
        <f t="shared" si="17"/>
        <v>2716684</v>
      </c>
      <c r="W46" s="18">
        <f t="shared" si="7"/>
        <v>244</v>
      </c>
      <c r="X46" s="18">
        <f t="shared" si="12"/>
        <v>0.70724637681159419</v>
      </c>
    </row>
    <row r="47" spans="1:24" ht="15.75" x14ac:dyDescent="0.25">
      <c r="A47" s="17">
        <f t="shared" si="13"/>
        <v>28</v>
      </c>
      <c r="B47" s="34">
        <v>43921</v>
      </c>
      <c r="C47" s="18">
        <f t="shared" si="8"/>
        <v>2163</v>
      </c>
      <c r="D47" s="18"/>
      <c r="E47" s="26">
        <f t="shared" si="9"/>
        <v>7.9611621898164849E-4</v>
      </c>
      <c r="F47" s="25">
        <f>MAX(0,MIN($G$18-SUM(K$20:K26),SUM(K27:K47)))</f>
        <v>2162</v>
      </c>
      <c r="G47" s="11">
        <f t="shared" si="0"/>
        <v>7.9574815785405642E-4</v>
      </c>
      <c r="H47" s="18">
        <f t="shared" ref="H47:H110" si="19">MAX(0,H46-K39)</f>
        <v>2715154</v>
      </c>
      <c r="I47" s="24">
        <f t="shared" si="16"/>
        <v>2716646</v>
      </c>
      <c r="J47" s="33">
        <f t="shared" si="11"/>
        <v>0.99989179002848794</v>
      </c>
      <c r="K47" s="6">
        <v>415</v>
      </c>
      <c r="L47" s="18">
        <f t="shared" si="18"/>
        <v>1.7008196721311475</v>
      </c>
      <c r="M47" s="18"/>
      <c r="P47" s="1">
        <v>43921</v>
      </c>
      <c r="Q47" s="18">
        <f t="shared" si="15"/>
        <v>2163</v>
      </c>
      <c r="R47" s="26">
        <f t="shared" si="2"/>
        <v>7.9611621898164849E-4</v>
      </c>
      <c r="S47" s="25">
        <f>MAX(0,MIN(T$18-SUM(W$20:W26),SUM(W27:W47)))</f>
        <v>2162</v>
      </c>
      <c r="T47" s="26">
        <f t="shared" si="4"/>
        <v>7.9574815785405642E-4</v>
      </c>
      <c r="U47" s="18">
        <f t="shared" si="5"/>
        <v>2716940</v>
      </c>
      <c r="V47" s="24">
        <f t="shared" si="17"/>
        <v>2716646</v>
      </c>
      <c r="W47" s="19">
        <f t="shared" si="7"/>
        <v>415</v>
      </c>
      <c r="X47" s="18">
        <f t="shared" si="12"/>
        <v>1.7008196721311475</v>
      </c>
    </row>
    <row r="48" spans="1:24" ht="15.75" x14ac:dyDescent="0.25">
      <c r="A48" s="17">
        <f t="shared" si="13"/>
        <v>29</v>
      </c>
      <c r="B48" s="34">
        <v>43922</v>
      </c>
      <c r="C48" s="5">
        <f t="shared" ref="C48:C79" si="20">MIN($G$18,C47+K48)</f>
        <v>2412</v>
      </c>
      <c r="D48" s="18"/>
      <c r="E48" s="26">
        <f t="shared" si="9"/>
        <v>8.8776343975207402E-4</v>
      </c>
      <c r="F48" s="25">
        <f>MAX(0,MIN($G$18-SUM(K$20:K27),SUM(K28:K48)))</f>
        <v>2411</v>
      </c>
      <c r="G48" s="11">
        <f t="shared" si="0"/>
        <v>8.8739537862448194E-4</v>
      </c>
      <c r="H48" s="18">
        <f t="shared" si="19"/>
        <v>2715066</v>
      </c>
      <c r="I48" s="24">
        <f t="shared" si="16"/>
        <v>2716558</v>
      </c>
      <c r="J48" s="33">
        <f t="shared" si="11"/>
        <v>0.99985940064925982</v>
      </c>
      <c r="K48" s="6">
        <v>249</v>
      </c>
      <c r="L48" s="5">
        <f t="shared" si="18"/>
        <v>0.6</v>
      </c>
      <c r="M48" s="18"/>
      <c r="P48" s="1">
        <v>43922</v>
      </c>
      <c r="Q48" s="18">
        <f t="shared" si="15"/>
        <v>2412</v>
      </c>
      <c r="R48" s="26">
        <f t="shared" si="2"/>
        <v>8.8776343975207402E-4</v>
      </c>
      <c r="S48" s="25">
        <f>MAX(0,MIN(T$18-SUM(W$20:W27),SUM(W28:W48)))</f>
        <v>2411</v>
      </c>
      <c r="T48" s="26">
        <f t="shared" si="4"/>
        <v>8.8739537862448194E-4</v>
      </c>
      <c r="U48" s="18">
        <v>2716090.8</v>
      </c>
      <c r="V48" s="24">
        <f t="shared" si="17"/>
        <v>2716558</v>
      </c>
      <c r="W48" s="19">
        <f t="shared" si="7"/>
        <v>249</v>
      </c>
      <c r="X48" s="5">
        <f>L48</f>
        <v>0.6</v>
      </c>
    </row>
    <row r="49" spans="1:24" ht="15.75" x14ac:dyDescent="0.25">
      <c r="A49" s="17">
        <f t="shared" si="13"/>
        <v>30</v>
      </c>
      <c r="B49" s="34">
        <v>43923</v>
      </c>
      <c r="C49" s="18">
        <f t="shared" si="20"/>
        <v>2901</v>
      </c>
      <c r="D49" s="18"/>
      <c r="E49" s="26">
        <f t="shared" si="9"/>
        <v>1.0677453311445965E-3</v>
      </c>
      <c r="F49" s="25">
        <f>MAX(0,MIN($G$18-SUM(K$20:K28),SUM(K29:K49)))</f>
        <v>2899</v>
      </c>
      <c r="G49" s="11">
        <f t="shared" si="0"/>
        <v>1.0670092088894123E-3</v>
      </c>
      <c r="H49" s="18">
        <f t="shared" si="19"/>
        <v>2714916</v>
      </c>
      <c r="I49" s="24">
        <f t="shared" si="16"/>
        <v>2716408</v>
      </c>
      <c r="J49" s="33">
        <f t="shared" si="11"/>
        <v>0.99980419148012101</v>
      </c>
      <c r="K49" s="6">
        <v>489</v>
      </c>
      <c r="L49" s="5">
        <f t="shared" si="18"/>
        <v>1.963855421686747</v>
      </c>
      <c r="M49" s="18"/>
      <c r="P49" s="1">
        <v>43923</v>
      </c>
      <c r="Q49" s="18">
        <f t="shared" si="15"/>
        <v>2901</v>
      </c>
      <c r="R49" s="26">
        <f t="shared" si="2"/>
        <v>1.0677453311445965E-3</v>
      </c>
      <c r="S49" s="25">
        <f>MAX(0,MIN(T$18-SUM(W$20:W28),SUM(W29:W49)))</f>
        <v>2899</v>
      </c>
      <c r="T49" s="26">
        <f t="shared" si="4"/>
        <v>1.0670092088894123E-3</v>
      </c>
      <c r="U49" s="18">
        <v>2716090.8</v>
      </c>
      <c r="V49" s="24">
        <f t="shared" si="17"/>
        <v>2716408</v>
      </c>
      <c r="W49" s="19">
        <f t="shared" si="7"/>
        <v>489</v>
      </c>
      <c r="X49" s="5">
        <f t="shared" ref="X49:X112" si="21">L49</f>
        <v>1.963855421686747</v>
      </c>
    </row>
    <row r="50" spans="1:24" ht="15.75" x14ac:dyDescent="0.25">
      <c r="A50" s="17">
        <f t="shared" si="13"/>
        <v>31</v>
      </c>
      <c r="B50" s="34">
        <v>43924</v>
      </c>
      <c r="C50" s="18">
        <f t="shared" si="20"/>
        <v>3413</v>
      </c>
      <c r="D50" s="18"/>
      <c r="E50" s="26">
        <f t="shared" si="9"/>
        <v>1.2561926284717366E-3</v>
      </c>
      <c r="F50" s="25">
        <f>MAX(0,MIN($G$18-SUM(K$20:K29),SUM(K30:K50)))</f>
        <v>3409</v>
      </c>
      <c r="G50" s="11">
        <f t="shared" si="0"/>
        <v>1.2547203839613683E-3</v>
      </c>
      <c r="H50" s="18">
        <f t="shared" si="19"/>
        <v>2714745</v>
      </c>
      <c r="I50" s="24">
        <f t="shared" si="16"/>
        <v>2716237</v>
      </c>
      <c r="J50" s="33">
        <f t="shared" si="11"/>
        <v>0.99974125302730277</v>
      </c>
      <c r="K50" s="6">
        <v>512</v>
      </c>
      <c r="L50" s="5">
        <f t="shared" si="18"/>
        <v>1.047034764826176</v>
      </c>
      <c r="M50" s="18"/>
      <c r="P50" s="1">
        <v>43924</v>
      </c>
      <c r="Q50" s="18">
        <f t="shared" si="15"/>
        <v>3413</v>
      </c>
      <c r="R50" s="26">
        <f t="shared" si="2"/>
        <v>1.2561926284717366E-3</v>
      </c>
      <c r="S50" s="25">
        <f>MAX(0,MIN(T$18-SUM(W$20:W29),SUM(W30:W50)))</f>
        <v>3409</v>
      </c>
      <c r="T50" s="26">
        <f t="shared" si="4"/>
        <v>1.2547203839613683E-3</v>
      </c>
      <c r="U50" s="18">
        <v>2716090.8</v>
      </c>
      <c r="V50" s="24">
        <f t="shared" si="17"/>
        <v>2716237</v>
      </c>
      <c r="W50" s="19">
        <f t="shared" si="7"/>
        <v>512</v>
      </c>
      <c r="X50" s="5">
        <f t="shared" si="21"/>
        <v>1.047034764826176</v>
      </c>
    </row>
    <row r="51" spans="1:24" ht="15.75" x14ac:dyDescent="0.25">
      <c r="A51" s="17">
        <f>A50+1</f>
        <v>32</v>
      </c>
      <c r="B51" s="35">
        <v>43925</v>
      </c>
      <c r="C51" s="18">
        <f t="shared" si="20"/>
        <v>3878</v>
      </c>
      <c r="D51" s="18"/>
      <c r="E51" s="26">
        <f t="shared" si="9"/>
        <v>1.4273410528020493E-3</v>
      </c>
      <c r="F51" s="25">
        <f>MAX(0,MIN($G$18-SUM(K$20:K30),SUM(K31:K51)))</f>
        <v>3864</v>
      </c>
      <c r="G51" s="11">
        <f t="shared" si="0"/>
        <v>1.4221881970157603E-3</v>
      </c>
      <c r="H51" s="18">
        <f t="shared" si="19"/>
        <v>2714549</v>
      </c>
      <c r="I51" s="24">
        <f t="shared" si="16"/>
        <v>2716041</v>
      </c>
      <c r="J51" s="33">
        <f t="shared" si="11"/>
        <v>0.99966911304629469</v>
      </c>
      <c r="K51" s="6">
        <v>465</v>
      </c>
      <c r="L51" s="5">
        <f t="shared" si="18"/>
        <v>0.908203125</v>
      </c>
      <c r="M51" s="18"/>
      <c r="P51" s="1">
        <v>43925</v>
      </c>
      <c r="Q51" s="18">
        <f t="shared" si="15"/>
        <v>3878</v>
      </c>
      <c r="R51" s="26">
        <f t="shared" si="2"/>
        <v>1.4273410528020493E-3</v>
      </c>
      <c r="S51" s="25">
        <f>MAX(0,MIN(T$18-SUM(W$20:W30),SUM(W31:W51)))</f>
        <v>3864</v>
      </c>
      <c r="T51" s="26">
        <f t="shared" si="4"/>
        <v>1.4221881970157603E-3</v>
      </c>
      <c r="U51" s="18">
        <v>2716090.8</v>
      </c>
      <c r="V51" s="24">
        <f t="shared" si="17"/>
        <v>2716041</v>
      </c>
      <c r="W51" s="19">
        <f t="shared" si="7"/>
        <v>465</v>
      </c>
      <c r="X51" s="5">
        <f t="shared" si="21"/>
        <v>0.908203125</v>
      </c>
    </row>
    <row r="52" spans="1:24" ht="15.75" x14ac:dyDescent="0.25">
      <c r="A52" s="17">
        <f t="shared" si="13"/>
        <v>33</v>
      </c>
      <c r="B52" s="34">
        <v>43926</v>
      </c>
      <c r="C52" s="18">
        <f t="shared" si="20"/>
        <v>4133</v>
      </c>
      <c r="D52" s="18"/>
      <c r="E52" s="26">
        <f t="shared" si="9"/>
        <v>1.5211966403380274E-3</v>
      </c>
      <c r="F52" s="25">
        <f>MAX(0,MIN($G$18-SUM(K$20:K31),SUM(K32:K52)))</f>
        <v>4111</v>
      </c>
      <c r="G52" s="11">
        <f t="shared" ref="G52:G83" si="22">MAX(0,MIN(F52/G$18,1))</f>
        <v>1.5130992955310018E-3</v>
      </c>
      <c r="H52" s="18">
        <f t="shared" si="19"/>
        <v>2714289</v>
      </c>
      <c r="I52" s="24">
        <f t="shared" si="16"/>
        <v>2715781</v>
      </c>
      <c r="J52" s="33">
        <f t="shared" si="11"/>
        <v>0.99957341715312076</v>
      </c>
      <c r="K52" s="6">
        <v>255</v>
      </c>
      <c r="L52" s="5">
        <f t="shared" si="18"/>
        <v>0.54838709677419351</v>
      </c>
      <c r="M52" s="18"/>
      <c r="P52" s="1">
        <v>43926</v>
      </c>
      <c r="Q52" s="18">
        <f t="shared" si="15"/>
        <v>4133</v>
      </c>
      <c r="R52" s="26">
        <f t="shared" si="2"/>
        <v>1.5211966403380274E-3</v>
      </c>
      <c r="S52" s="25">
        <f>MAX(0,MIN(T$18-SUM(W$20:W31),SUM(W32:W52)))</f>
        <v>4111</v>
      </c>
      <c r="T52" s="26">
        <f t="shared" si="4"/>
        <v>1.5130992955310018E-3</v>
      </c>
      <c r="U52" s="18">
        <v>2716090.8</v>
      </c>
      <c r="V52" s="24">
        <f t="shared" si="17"/>
        <v>2715781</v>
      </c>
      <c r="W52" s="19">
        <f t="shared" ref="W52:W83" si="23">K52</f>
        <v>255</v>
      </c>
      <c r="X52" s="5">
        <f t="shared" si="21"/>
        <v>0.54838709677419351</v>
      </c>
    </row>
    <row r="53" spans="1:24" ht="15.75" x14ac:dyDescent="0.25">
      <c r="A53" s="17">
        <f t="shared" si="13"/>
        <v>34</v>
      </c>
      <c r="B53" s="34">
        <v>43927</v>
      </c>
      <c r="C53" s="18">
        <f t="shared" si="20"/>
        <v>4625</v>
      </c>
      <c r="D53" s="18"/>
      <c r="E53" s="26">
        <f t="shared" si="9"/>
        <v>1.702282715113326E-3</v>
      </c>
      <c r="F53" s="25">
        <f>MAX(0,MIN($G$18-SUM(K$20:K32),SUM(K33:K53)))</f>
        <v>4597</v>
      </c>
      <c r="G53" s="11">
        <f t="shared" si="22"/>
        <v>1.6919770035407481E-3</v>
      </c>
      <c r="H53" s="18">
        <f t="shared" si="19"/>
        <v>2713944</v>
      </c>
      <c r="I53" s="24">
        <f t="shared" si="16"/>
        <v>2715436</v>
      </c>
      <c r="J53" s="33">
        <f t="shared" si="11"/>
        <v>0.99944643606410155</v>
      </c>
      <c r="K53" s="6">
        <v>492</v>
      </c>
      <c r="L53" s="5">
        <f t="shared" si="18"/>
        <v>1.9294117647058824</v>
      </c>
      <c r="M53" s="18"/>
      <c r="P53" s="1">
        <v>43927</v>
      </c>
      <c r="Q53" s="18">
        <f t="shared" si="15"/>
        <v>4625</v>
      </c>
      <c r="R53" s="26">
        <f t="shared" si="2"/>
        <v>1.702282715113326E-3</v>
      </c>
      <c r="S53" s="25">
        <f>MAX(0,MIN(T$18-SUM(W$20:W32),SUM(W33:W53)))</f>
        <v>4597</v>
      </c>
      <c r="T53" s="26">
        <f t="shared" si="4"/>
        <v>1.6919770035407481E-3</v>
      </c>
      <c r="U53" s="18">
        <v>2716090.8</v>
      </c>
      <c r="V53" s="24">
        <f t="shared" si="17"/>
        <v>2715436</v>
      </c>
      <c r="W53" s="19">
        <f t="shared" si="23"/>
        <v>492</v>
      </c>
      <c r="X53" s="5">
        <f t="shared" si="21"/>
        <v>1.9294117647058824</v>
      </c>
    </row>
    <row r="54" spans="1:24" ht="15.75" x14ac:dyDescent="0.25">
      <c r="A54" s="17">
        <f t="shared" si="13"/>
        <v>35</v>
      </c>
      <c r="B54" s="34">
        <v>43928</v>
      </c>
      <c r="C54" s="18">
        <f t="shared" si="20"/>
        <v>5055</v>
      </c>
      <c r="D54" s="18"/>
      <c r="E54" s="26">
        <f t="shared" si="9"/>
        <v>1.8605489999779163E-3</v>
      </c>
      <c r="F54" s="25">
        <f>MAX(0,MIN($G$18-SUM(K$20:K33),SUM(K34:K54)))</f>
        <v>5001</v>
      </c>
      <c r="G54" s="11">
        <f t="shared" si="22"/>
        <v>1.8406736990879446E-3</v>
      </c>
      <c r="H54" s="18">
        <f t="shared" si="19"/>
        <v>2713700</v>
      </c>
      <c r="I54" s="24">
        <f t="shared" si="16"/>
        <v>2715192</v>
      </c>
      <c r="J54" s="33">
        <f t="shared" si="11"/>
        <v>0.99935662914896906</v>
      </c>
      <c r="K54" s="6">
        <v>430</v>
      </c>
      <c r="L54" s="5">
        <f t="shared" si="18"/>
        <v>0.87398373983739841</v>
      </c>
      <c r="M54" s="18"/>
      <c r="P54" s="1">
        <v>43928</v>
      </c>
      <c r="Q54" s="18">
        <f t="shared" si="15"/>
        <v>5055</v>
      </c>
      <c r="R54" s="26">
        <f t="shared" si="2"/>
        <v>1.8605489999779163E-3</v>
      </c>
      <c r="S54" s="25">
        <f>MAX(0,MIN(T$18-SUM(W$20:W33),SUM(W34:W54)))</f>
        <v>5001</v>
      </c>
      <c r="T54" s="26">
        <f t="shared" si="4"/>
        <v>1.8406736990879446E-3</v>
      </c>
      <c r="U54" s="18">
        <v>2716090.8</v>
      </c>
      <c r="V54" s="24">
        <f t="shared" si="17"/>
        <v>2715192</v>
      </c>
      <c r="W54" s="19">
        <f t="shared" si="23"/>
        <v>430</v>
      </c>
      <c r="X54" s="5">
        <f t="shared" si="21"/>
        <v>0.87398373983739841</v>
      </c>
    </row>
    <row r="55" spans="1:24" ht="15.75" x14ac:dyDescent="0.25">
      <c r="A55" s="17">
        <f t="shared" si="13"/>
        <v>36</v>
      </c>
      <c r="B55" s="34">
        <v>43929</v>
      </c>
      <c r="C55" s="18">
        <f t="shared" si="20"/>
        <v>5461</v>
      </c>
      <c r="D55" s="18"/>
      <c r="E55" s="26">
        <f t="shared" si="9"/>
        <v>2.0099818177802971E-3</v>
      </c>
      <c r="F55" s="25">
        <f>MAX(0,MIN($G$18-SUM(K$20:K34),SUM(K35:K55)))</f>
        <v>5383</v>
      </c>
      <c r="G55" s="11">
        <f t="shared" si="22"/>
        <v>1.9812730498281156E-3</v>
      </c>
      <c r="H55" s="18">
        <f t="shared" si="19"/>
        <v>2713285</v>
      </c>
      <c r="I55" s="24">
        <f t="shared" si="16"/>
        <v>2714777</v>
      </c>
      <c r="J55" s="33">
        <f t="shared" si="11"/>
        <v>0.99920388378101832</v>
      </c>
      <c r="K55" s="6">
        <v>406</v>
      </c>
      <c r="L55" s="5">
        <f t="shared" si="18"/>
        <v>0.94418604651162785</v>
      </c>
      <c r="M55" s="18"/>
      <c r="P55" s="1">
        <v>43929</v>
      </c>
      <c r="Q55" s="18">
        <f t="shared" si="15"/>
        <v>5461</v>
      </c>
      <c r="R55" s="26">
        <f t="shared" si="2"/>
        <v>2.0099818177802971E-3</v>
      </c>
      <c r="S55" s="25">
        <f>MAX(0,MIN(T$18-SUM(W$20:W34),SUM(W35:W55)))</f>
        <v>5383</v>
      </c>
      <c r="T55" s="26">
        <f t="shared" si="4"/>
        <v>1.9812730498281156E-3</v>
      </c>
      <c r="U55" s="18">
        <f>MAX(0,U54-W47)</f>
        <v>2715675.8</v>
      </c>
      <c r="V55" s="24">
        <f t="shared" si="17"/>
        <v>2714777</v>
      </c>
      <c r="W55" s="19">
        <f t="shared" si="23"/>
        <v>406</v>
      </c>
      <c r="X55" s="5">
        <f t="shared" si="21"/>
        <v>0.94418604651162785</v>
      </c>
    </row>
    <row r="56" spans="1:24" ht="15.75" x14ac:dyDescent="0.25">
      <c r="A56" s="17">
        <f t="shared" si="13"/>
        <v>37</v>
      </c>
      <c r="B56" s="34">
        <v>43930</v>
      </c>
      <c r="C56" s="18">
        <f t="shared" si="20"/>
        <v>5809</v>
      </c>
      <c r="D56" s="18"/>
      <c r="E56" s="26">
        <f t="shared" si="9"/>
        <v>2.1380670901823373E-3</v>
      </c>
      <c r="F56" s="25">
        <f>MAX(0,MIN($G$18-SUM(K$20:K35),SUM(K36:K56)))</f>
        <v>5710</v>
      </c>
      <c r="G56" s="11">
        <f t="shared" si="22"/>
        <v>2.1016290385507223E-3</v>
      </c>
      <c r="H56" s="18">
        <f t="shared" si="19"/>
        <v>2713036</v>
      </c>
      <c r="I56" s="24">
        <f t="shared" si="16"/>
        <v>2714528</v>
      </c>
      <c r="J56" s="33">
        <f t="shared" si="11"/>
        <v>0.99911223656024795</v>
      </c>
      <c r="K56" s="6">
        <v>348</v>
      </c>
      <c r="L56" s="5">
        <f t="shared" si="18"/>
        <v>0.8571428571428571</v>
      </c>
      <c r="M56" s="18"/>
      <c r="P56" s="1">
        <v>43930</v>
      </c>
      <c r="Q56" s="18">
        <f t="shared" si="15"/>
        <v>5809</v>
      </c>
      <c r="R56" s="26">
        <f t="shared" si="2"/>
        <v>2.1380670901823373E-3</v>
      </c>
      <c r="S56" s="25">
        <f>MAX(0,MIN(T$18-SUM(W$20:W35),SUM(W36:W56)))</f>
        <v>5710</v>
      </c>
      <c r="T56" s="26">
        <f t="shared" si="4"/>
        <v>2.1016290385507223E-3</v>
      </c>
      <c r="U56" s="18">
        <f t="shared" ref="U56:U119" si="24">MAX(0,U55-W48)</f>
        <v>2715426.8</v>
      </c>
      <c r="V56" s="24">
        <f t="shared" si="17"/>
        <v>2714528</v>
      </c>
      <c r="W56" s="19">
        <f t="shared" si="23"/>
        <v>348</v>
      </c>
      <c r="X56" s="5">
        <f t="shared" si="21"/>
        <v>0.8571428571428571</v>
      </c>
    </row>
    <row r="57" spans="1:24" ht="15.75" x14ac:dyDescent="0.25">
      <c r="A57" s="17">
        <f t="shared" si="13"/>
        <v>38</v>
      </c>
      <c r="B57" s="34">
        <v>43931</v>
      </c>
      <c r="C57" s="18">
        <f t="shared" si="20"/>
        <v>6238</v>
      </c>
      <c r="D57" s="18"/>
      <c r="E57" s="26">
        <f t="shared" si="9"/>
        <v>2.2959653139193359E-3</v>
      </c>
      <c r="F57" s="25">
        <f>MAX(0,MIN($G$18-SUM(K$20:K36),SUM(K37:K57)))</f>
        <v>6117</v>
      </c>
      <c r="G57" s="11">
        <f t="shared" si="22"/>
        <v>2.2514299174806953E-3</v>
      </c>
      <c r="H57" s="18">
        <f t="shared" si="19"/>
        <v>2712547</v>
      </c>
      <c r="I57" s="24">
        <f t="shared" si="16"/>
        <v>2714039</v>
      </c>
      <c r="J57" s="33">
        <f t="shared" si="11"/>
        <v>0.99893225466885538</v>
      </c>
      <c r="K57" s="6">
        <v>429</v>
      </c>
      <c r="L57" s="5">
        <f t="shared" si="18"/>
        <v>1.2327586206896552</v>
      </c>
      <c r="M57" s="18"/>
      <c r="P57" s="1">
        <v>43931</v>
      </c>
      <c r="Q57" s="18">
        <f t="shared" si="15"/>
        <v>6238</v>
      </c>
      <c r="R57" s="26">
        <f t="shared" si="2"/>
        <v>2.2959653139193359E-3</v>
      </c>
      <c r="S57" s="25">
        <f>MAX(0,MIN(T$18-SUM(W$20:W36),SUM(W37:W57)))</f>
        <v>6117</v>
      </c>
      <c r="T57" s="26">
        <f t="shared" si="4"/>
        <v>2.2514299174806953E-3</v>
      </c>
      <c r="U57" s="18">
        <f t="shared" si="24"/>
        <v>2714937.8</v>
      </c>
      <c r="V57" s="24">
        <f t="shared" si="17"/>
        <v>2714039</v>
      </c>
      <c r="W57" s="19">
        <f t="shared" si="23"/>
        <v>429</v>
      </c>
      <c r="X57" s="5">
        <f t="shared" si="21"/>
        <v>1.2327586206896552</v>
      </c>
    </row>
    <row r="58" spans="1:24" ht="15.75" x14ac:dyDescent="0.25">
      <c r="A58" s="17">
        <f t="shared" si="13"/>
        <v>39</v>
      </c>
      <c r="B58" s="34">
        <v>43932</v>
      </c>
      <c r="C58" s="18">
        <f t="shared" si="20"/>
        <v>6674</v>
      </c>
      <c r="D58" s="18"/>
      <c r="E58" s="26">
        <f t="shared" si="9"/>
        <v>2.4564399655494784E-3</v>
      </c>
      <c r="F58" s="25">
        <f>MAX(0,MIN($G$18-SUM(K$20:K37),SUM(K38:K58)))</f>
        <v>6502</v>
      </c>
      <c r="G58" s="11">
        <f t="shared" si="22"/>
        <v>2.3931334516036425E-3</v>
      </c>
      <c r="H58" s="18">
        <f t="shared" si="19"/>
        <v>2712035</v>
      </c>
      <c r="I58" s="24">
        <f t="shared" si="16"/>
        <v>2713527</v>
      </c>
      <c r="J58" s="33">
        <f t="shared" si="11"/>
        <v>0.99874380737152824</v>
      </c>
      <c r="K58" s="6">
        <v>436</v>
      </c>
      <c r="L58" s="5">
        <f t="shared" si="18"/>
        <v>1.0163170163170163</v>
      </c>
      <c r="M58" s="18"/>
      <c r="P58" s="1">
        <v>43932</v>
      </c>
      <c r="Q58" s="18">
        <f t="shared" si="15"/>
        <v>6674</v>
      </c>
      <c r="R58" s="26">
        <f t="shared" si="2"/>
        <v>2.4564399655494784E-3</v>
      </c>
      <c r="S58" s="25">
        <f>MAX(0,MIN(T$18-SUM(W$20:W37),SUM(W38:W58)))</f>
        <v>6502</v>
      </c>
      <c r="T58" s="26">
        <f t="shared" si="4"/>
        <v>2.3931334516036425E-3</v>
      </c>
      <c r="U58" s="18">
        <f t="shared" si="24"/>
        <v>2714425.8</v>
      </c>
      <c r="V58" s="24">
        <f t="shared" ref="V58:V119" si="25">MAX(0,V57-W50)</f>
        <v>2713527</v>
      </c>
      <c r="W58" s="19">
        <f t="shared" si="23"/>
        <v>436</v>
      </c>
      <c r="X58" s="5">
        <f t="shared" si="21"/>
        <v>1.0163170163170163</v>
      </c>
    </row>
    <row r="59" spans="1:24" ht="15.75" x14ac:dyDescent="0.25">
      <c r="A59" s="17">
        <f t="shared" si="13"/>
        <v>40</v>
      </c>
      <c r="B59" s="34">
        <v>43933</v>
      </c>
      <c r="C59" s="18">
        <f t="shared" si="20"/>
        <v>6954</v>
      </c>
      <c r="D59" s="18"/>
      <c r="E59" s="26">
        <f t="shared" si="9"/>
        <v>2.5594970812752582E-3</v>
      </c>
      <c r="F59" s="25">
        <f>MAX(0,MIN($G$18-SUM(K$20:K38),SUM(K39:K59)))</f>
        <v>6698</v>
      </c>
      <c r="G59" s="11">
        <f t="shared" si="22"/>
        <v>2.4652734326116883E-3</v>
      </c>
      <c r="H59" s="18">
        <f t="shared" si="19"/>
        <v>2711570</v>
      </c>
      <c r="I59" s="24">
        <f t="shared" si="16"/>
        <v>2713062</v>
      </c>
      <c r="J59" s="33">
        <f t="shared" si="11"/>
        <v>0.99857265894719793</v>
      </c>
      <c r="K59" s="6">
        <v>280</v>
      </c>
      <c r="L59" s="5">
        <f t="shared" si="18"/>
        <v>0.64220183486238536</v>
      </c>
      <c r="M59" s="18"/>
      <c r="P59" s="1">
        <v>43933</v>
      </c>
      <c r="Q59" s="18">
        <f t="shared" si="15"/>
        <v>6954</v>
      </c>
      <c r="R59" s="26">
        <f t="shared" si="2"/>
        <v>2.5594970812752582E-3</v>
      </c>
      <c r="S59" s="25">
        <f>MAX(0,MIN(T$18-SUM(W$20:W38),SUM(W39:W59)))</f>
        <v>6698</v>
      </c>
      <c r="T59" s="26">
        <f t="shared" si="4"/>
        <v>2.4652734326116883E-3</v>
      </c>
      <c r="U59" s="18">
        <f t="shared" si="24"/>
        <v>2713960.8</v>
      </c>
      <c r="V59" s="24">
        <f t="shared" si="25"/>
        <v>2713062</v>
      </c>
      <c r="W59" s="19">
        <f t="shared" si="23"/>
        <v>280</v>
      </c>
      <c r="X59" s="5">
        <f t="shared" si="21"/>
        <v>0.64220183486238536</v>
      </c>
    </row>
    <row r="60" spans="1:24" ht="15.75" x14ac:dyDescent="0.25">
      <c r="A60" s="17">
        <f t="shared" si="13"/>
        <v>41</v>
      </c>
      <c r="B60" s="34">
        <v>43934</v>
      </c>
      <c r="C60" s="18">
        <f t="shared" si="20"/>
        <v>7315</v>
      </c>
      <c r="D60" s="18"/>
      <c r="E60" s="26">
        <f t="shared" si="9"/>
        <v>2.6923671483359956E-3</v>
      </c>
      <c r="F60" s="25">
        <f>MAX(0,MIN($G$18-SUM(K$20:K39),SUM(K40:K60)))</f>
        <v>7021</v>
      </c>
      <c r="G60" s="11">
        <f t="shared" si="22"/>
        <v>2.5841571768239267E-3</v>
      </c>
      <c r="H60" s="18">
        <f t="shared" si="19"/>
        <v>2711315</v>
      </c>
      <c r="I60" s="24">
        <f t="shared" si="16"/>
        <v>2712807</v>
      </c>
      <c r="J60" s="33">
        <f t="shared" si="11"/>
        <v>0.99847880335966199</v>
      </c>
      <c r="K60" s="6">
        <v>361</v>
      </c>
      <c r="L60" s="5">
        <f t="shared" si="18"/>
        <v>1.2892857142857144</v>
      </c>
      <c r="M60" s="18"/>
      <c r="P60" s="1">
        <v>43934</v>
      </c>
      <c r="Q60" s="18">
        <f t="shared" si="15"/>
        <v>7315</v>
      </c>
      <c r="R60" s="26">
        <f t="shared" si="2"/>
        <v>2.6923671483359956E-3</v>
      </c>
      <c r="S60" s="25">
        <f>MAX(0,MIN(T$18-SUM(W$20:W39),SUM(W40:W60)))</f>
        <v>7021</v>
      </c>
      <c r="T60" s="26">
        <f t="shared" si="4"/>
        <v>2.5841571768239267E-3</v>
      </c>
      <c r="U60" s="18">
        <f t="shared" si="24"/>
        <v>2713705.8</v>
      </c>
      <c r="V60" s="24">
        <f t="shared" si="25"/>
        <v>2712807</v>
      </c>
      <c r="W60" s="19">
        <f t="shared" si="23"/>
        <v>361</v>
      </c>
      <c r="X60" s="5">
        <f t="shared" si="21"/>
        <v>1.2892857142857144</v>
      </c>
    </row>
    <row r="61" spans="1:24" ht="15.75" x14ac:dyDescent="0.25">
      <c r="A61" s="17">
        <f t="shared" si="13"/>
        <v>42</v>
      </c>
      <c r="B61" s="34">
        <v>43935</v>
      </c>
      <c r="C61" s="18">
        <f t="shared" si="20"/>
        <v>7573</v>
      </c>
      <c r="D61" s="18"/>
      <c r="E61" s="26">
        <f t="shared" si="9"/>
        <v>2.7873269192547497E-3</v>
      </c>
      <c r="F61" s="25">
        <f>MAX(0,MIN($G$18-SUM(K$20:K40),SUM(K41:K61)))</f>
        <v>7191</v>
      </c>
      <c r="G61" s="11">
        <f t="shared" si="22"/>
        <v>2.6467275685145789E-3</v>
      </c>
      <c r="H61" s="18">
        <f t="shared" si="19"/>
        <v>2710823</v>
      </c>
      <c r="I61" s="24">
        <f t="shared" si="16"/>
        <v>2712315</v>
      </c>
      <c r="J61" s="33">
        <f t="shared" si="11"/>
        <v>0.9982977172848867</v>
      </c>
      <c r="K61" s="6">
        <v>258</v>
      </c>
      <c r="L61" s="5">
        <f t="shared" ref="L61:L92" si="26">K61/K60</f>
        <v>0.71468144044321325</v>
      </c>
      <c r="M61" s="18"/>
      <c r="P61" s="1">
        <v>43935</v>
      </c>
      <c r="Q61" s="18">
        <f t="shared" si="15"/>
        <v>7573</v>
      </c>
      <c r="R61" s="26">
        <f t="shared" si="2"/>
        <v>2.7873269192547497E-3</v>
      </c>
      <c r="S61" s="25">
        <f>MAX(0,MIN(T$18-SUM(W$20:W40),SUM(W41:W61)))</f>
        <v>7191</v>
      </c>
      <c r="T61" s="26">
        <f t="shared" si="4"/>
        <v>2.6467275685145789E-3</v>
      </c>
      <c r="U61" s="18">
        <f t="shared" si="24"/>
        <v>2713213.8</v>
      </c>
      <c r="V61" s="24">
        <f t="shared" si="25"/>
        <v>2712315</v>
      </c>
      <c r="W61" s="19">
        <f t="shared" si="23"/>
        <v>258</v>
      </c>
      <c r="X61" s="5">
        <f t="shared" si="21"/>
        <v>0.71468144044321325</v>
      </c>
    </row>
    <row r="62" spans="1:24" ht="15.75" x14ac:dyDescent="0.25">
      <c r="A62" s="17">
        <f t="shared" si="13"/>
        <v>43</v>
      </c>
      <c r="B62" s="34">
        <v>43936</v>
      </c>
      <c r="C62" s="18">
        <f t="shared" si="20"/>
        <v>7909</v>
      </c>
      <c r="D62" s="18"/>
      <c r="E62" s="26">
        <f t="shared" si="9"/>
        <v>2.9109954581256854E-3</v>
      </c>
      <c r="F62" s="25">
        <f>MAX(0,MIN($G$18-SUM(K$20:K41),SUM(K42:K62)))</f>
        <v>7377</v>
      </c>
      <c r="G62" s="11">
        <f t="shared" si="22"/>
        <v>2.7151869382467039E-3</v>
      </c>
      <c r="H62" s="18">
        <f t="shared" si="19"/>
        <v>2710393</v>
      </c>
      <c r="I62" s="24">
        <f t="shared" si="16"/>
        <v>2711885</v>
      </c>
      <c r="J62" s="33">
        <f t="shared" si="11"/>
        <v>0.9981394510000221</v>
      </c>
      <c r="K62" s="6">
        <v>336</v>
      </c>
      <c r="L62" s="5">
        <f t="shared" si="26"/>
        <v>1.3023255813953489</v>
      </c>
      <c r="M62" s="18"/>
      <c r="P62" s="1">
        <v>43936</v>
      </c>
      <c r="Q62" s="18">
        <f t="shared" si="15"/>
        <v>7909</v>
      </c>
      <c r="R62" s="26">
        <f t="shared" si="2"/>
        <v>2.9109954581256854E-3</v>
      </c>
      <c r="S62" s="25">
        <f>MAX(0,MIN(T$18-SUM(W$20:W41),SUM(W42:W62)))</f>
        <v>7377</v>
      </c>
      <c r="T62" s="26">
        <f t="shared" si="4"/>
        <v>2.7151869382467039E-3</v>
      </c>
      <c r="U62" s="18">
        <f t="shared" si="24"/>
        <v>2712783.8</v>
      </c>
      <c r="V62" s="24">
        <f t="shared" si="25"/>
        <v>2711885</v>
      </c>
      <c r="W62" s="19">
        <f t="shared" si="23"/>
        <v>336</v>
      </c>
      <c r="X62" s="5">
        <f t="shared" si="21"/>
        <v>1.3023255813953489</v>
      </c>
    </row>
    <row r="63" spans="1:24" ht="15.75" x14ac:dyDescent="0.25">
      <c r="A63" s="17">
        <f t="shared" si="13"/>
        <v>44</v>
      </c>
      <c r="B63" s="34">
        <v>43937</v>
      </c>
      <c r="C63" s="18">
        <f t="shared" si="20"/>
        <v>8304</v>
      </c>
      <c r="D63" s="18"/>
      <c r="E63" s="26">
        <f t="shared" si="9"/>
        <v>3.0563796035245534E-3</v>
      </c>
      <c r="F63" s="25">
        <f>MAX(0,MIN($G$18-SUM(K$20:K42),SUM(K43:K63)))</f>
        <v>7601</v>
      </c>
      <c r="G63" s="11">
        <f t="shared" si="22"/>
        <v>2.7976326308273279E-3</v>
      </c>
      <c r="H63" s="18">
        <f t="shared" si="19"/>
        <v>2709987</v>
      </c>
      <c r="I63" s="24">
        <f t="shared" si="16"/>
        <v>2711479</v>
      </c>
      <c r="J63" s="33">
        <f t="shared" si="11"/>
        <v>0.99799001818221966</v>
      </c>
      <c r="K63" s="6">
        <v>395</v>
      </c>
      <c r="L63" s="5">
        <f t="shared" si="26"/>
        <v>1.1755952380952381</v>
      </c>
      <c r="M63" s="18"/>
      <c r="P63" s="1">
        <v>43937</v>
      </c>
      <c r="Q63" s="18">
        <f t="shared" si="15"/>
        <v>8304</v>
      </c>
      <c r="R63" s="26">
        <f t="shared" si="2"/>
        <v>3.0563796035245534E-3</v>
      </c>
      <c r="S63" s="25">
        <f>MAX(0,MIN(T$18-SUM(W$20:W42),SUM(W43:W63)))</f>
        <v>7601</v>
      </c>
      <c r="T63" s="26">
        <f t="shared" si="4"/>
        <v>2.7976326308273279E-3</v>
      </c>
      <c r="U63" s="18">
        <f t="shared" si="24"/>
        <v>2712377.8</v>
      </c>
      <c r="V63" s="24">
        <f t="shared" si="25"/>
        <v>2711479</v>
      </c>
      <c r="W63" s="19">
        <f t="shared" si="23"/>
        <v>395</v>
      </c>
      <c r="X63" s="5">
        <f t="shared" si="21"/>
        <v>1.1755952380952381</v>
      </c>
    </row>
    <row r="64" spans="1:24" ht="15.75" x14ac:dyDescent="0.25">
      <c r="A64" s="17">
        <f t="shared" si="13"/>
        <v>45</v>
      </c>
      <c r="B64" s="34">
        <v>43938</v>
      </c>
      <c r="C64" s="18">
        <f t="shared" si="20"/>
        <v>8714</v>
      </c>
      <c r="D64" s="18"/>
      <c r="E64" s="26">
        <f t="shared" si="9"/>
        <v>3.2072846658373023E-3</v>
      </c>
      <c r="F64" s="25">
        <f>MAX(0,MIN($G$18-SUM(K$20:K43),SUM(K44:K64)))</f>
        <v>7815</v>
      </c>
      <c r="G64" s="11">
        <f t="shared" si="22"/>
        <v>2.876397712132031E-3</v>
      </c>
      <c r="H64" s="18">
        <f t="shared" si="19"/>
        <v>2709639</v>
      </c>
      <c r="I64" s="24">
        <f t="shared" si="16"/>
        <v>2711131</v>
      </c>
      <c r="J64" s="33">
        <f t="shared" si="11"/>
        <v>0.99786193290981762</v>
      </c>
      <c r="K64" s="6">
        <v>410</v>
      </c>
      <c r="L64" s="5">
        <f t="shared" si="26"/>
        <v>1.0379746835443038</v>
      </c>
      <c r="M64" s="18"/>
      <c r="P64" s="1">
        <v>43938</v>
      </c>
      <c r="Q64" s="18">
        <f t="shared" si="15"/>
        <v>8714</v>
      </c>
      <c r="R64" s="26">
        <f t="shared" si="2"/>
        <v>3.2072846658373023E-3</v>
      </c>
      <c r="S64" s="25">
        <f>MAX(0,MIN(T$18-SUM(W$20:W43),SUM(W44:W64)))</f>
        <v>7815</v>
      </c>
      <c r="T64" s="26">
        <f t="shared" si="4"/>
        <v>2.876397712132031E-3</v>
      </c>
      <c r="U64" s="18">
        <f t="shared" si="24"/>
        <v>2712029.8</v>
      </c>
      <c r="V64" s="24">
        <f t="shared" si="25"/>
        <v>2711131</v>
      </c>
      <c r="W64" s="19">
        <f t="shared" si="23"/>
        <v>410</v>
      </c>
      <c r="X64" s="5">
        <f t="shared" si="21"/>
        <v>1.0379746835443038</v>
      </c>
    </row>
    <row r="65" spans="1:24" ht="15.75" x14ac:dyDescent="0.25">
      <c r="A65" s="17">
        <f t="shared" si="13"/>
        <v>46</v>
      </c>
      <c r="B65" s="34">
        <v>43939</v>
      </c>
      <c r="C65" s="18">
        <f t="shared" si="20"/>
        <v>8909</v>
      </c>
      <c r="D65" s="18"/>
      <c r="E65" s="26">
        <f t="shared" si="9"/>
        <v>3.2790565857177558E-3</v>
      </c>
      <c r="F65" s="25">
        <f>MAX(0,MIN($G$18-SUM(K$20:K44),SUM(K45:K65)))</f>
        <v>7750</v>
      </c>
      <c r="G65" s="11">
        <f t="shared" si="22"/>
        <v>2.8524737388385462E-3</v>
      </c>
      <c r="H65" s="18">
        <f t="shared" si="19"/>
        <v>2709210</v>
      </c>
      <c r="I65" s="24">
        <f t="shared" si="16"/>
        <v>2710702</v>
      </c>
      <c r="J65" s="33">
        <f t="shared" si="11"/>
        <v>0.99770403468608071</v>
      </c>
      <c r="K65" s="6">
        <v>195</v>
      </c>
      <c r="L65" s="5">
        <f t="shared" si="26"/>
        <v>0.47560975609756095</v>
      </c>
      <c r="M65" s="18"/>
      <c r="P65" s="1">
        <v>43939</v>
      </c>
      <c r="Q65" s="18">
        <f t="shared" si="15"/>
        <v>8909</v>
      </c>
      <c r="R65" s="26">
        <f t="shared" si="2"/>
        <v>3.2790565857177558E-3</v>
      </c>
      <c r="S65" s="25">
        <f>MAX(0,MIN(T$18-SUM(W$20:W44),SUM(W45:W65)))</f>
        <v>7750</v>
      </c>
      <c r="T65" s="26">
        <f t="shared" si="4"/>
        <v>2.8524737388385462E-3</v>
      </c>
      <c r="U65" s="18">
        <f t="shared" si="24"/>
        <v>2711600.8</v>
      </c>
      <c r="V65" s="24">
        <f t="shared" si="25"/>
        <v>2710702</v>
      </c>
      <c r="W65" s="19">
        <f t="shared" si="23"/>
        <v>195</v>
      </c>
      <c r="X65" s="5">
        <f t="shared" si="21"/>
        <v>0.47560975609756095</v>
      </c>
    </row>
    <row r="66" spans="1:24" ht="15.75" x14ac:dyDescent="0.25">
      <c r="A66" s="17">
        <f t="shared" si="13"/>
        <v>47</v>
      </c>
      <c r="B66" s="34">
        <v>43940</v>
      </c>
      <c r="C66" s="18">
        <f t="shared" si="20"/>
        <v>9213</v>
      </c>
      <c r="D66" s="18"/>
      <c r="E66" s="26">
        <f t="shared" si="9"/>
        <v>3.3909471685057454E-3</v>
      </c>
      <c r="F66" s="25">
        <f>MAX(0,MIN($G$18-SUM(K$20:K45),SUM(K46:K66)))</f>
        <v>7709</v>
      </c>
      <c r="G66" s="11">
        <f t="shared" si="22"/>
        <v>2.8373832326072713E-3</v>
      </c>
      <c r="H66" s="18">
        <f t="shared" si="19"/>
        <v>2708774</v>
      </c>
      <c r="I66" s="24">
        <f t="shared" si="16"/>
        <v>2710266</v>
      </c>
      <c r="J66" s="33">
        <f t="shared" si="11"/>
        <v>0.99754356003445055</v>
      </c>
      <c r="K66" s="6">
        <v>304</v>
      </c>
      <c r="L66" s="5">
        <f t="shared" si="26"/>
        <v>1.558974358974359</v>
      </c>
      <c r="M66" s="18"/>
      <c r="P66" s="1">
        <v>43940</v>
      </c>
      <c r="Q66" s="18">
        <f t="shared" si="15"/>
        <v>9213</v>
      </c>
      <c r="R66" s="26">
        <f t="shared" si="2"/>
        <v>3.3909471685057454E-3</v>
      </c>
      <c r="S66" s="25">
        <f>MAX(0,MIN(T$18-SUM(W$20:W45),SUM(W46:W66)))</f>
        <v>7709</v>
      </c>
      <c r="T66" s="26">
        <f t="shared" si="4"/>
        <v>2.8373832326072713E-3</v>
      </c>
      <c r="U66" s="18">
        <f t="shared" si="24"/>
        <v>2711164.8</v>
      </c>
      <c r="V66" s="24">
        <f t="shared" si="25"/>
        <v>2710266</v>
      </c>
      <c r="W66" s="19">
        <f t="shared" si="23"/>
        <v>304</v>
      </c>
      <c r="X66" s="5">
        <f t="shared" si="21"/>
        <v>1.558974358974359</v>
      </c>
    </row>
    <row r="67" spans="1:24" ht="15.75" x14ac:dyDescent="0.25">
      <c r="A67" s="17">
        <f t="shared" si="13"/>
        <v>48</v>
      </c>
      <c r="B67" s="34">
        <v>43941</v>
      </c>
      <c r="C67" s="18">
        <f t="shared" si="20"/>
        <v>9512</v>
      </c>
      <c r="D67" s="18"/>
      <c r="E67" s="26">
        <f t="shared" si="9"/>
        <v>3.5009974456557745E-3</v>
      </c>
      <c r="F67" s="25">
        <f>MAX(0,MIN($G$18-SUM(K$20:K46),SUM(K47:K67)))</f>
        <v>7764</v>
      </c>
      <c r="G67" s="11">
        <f t="shared" si="22"/>
        <v>2.8576265946248353E-3</v>
      </c>
      <c r="H67" s="18">
        <f t="shared" si="19"/>
        <v>2708494</v>
      </c>
      <c r="I67" s="24">
        <f t="shared" si="16"/>
        <v>2709986</v>
      </c>
      <c r="J67" s="33">
        <f t="shared" si="11"/>
        <v>0.99744050291872477</v>
      </c>
      <c r="K67" s="6">
        <v>299</v>
      </c>
      <c r="L67" s="5">
        <f t="shared" si="26"/>
        <v>0.98355263157894735</v>
      </c>
      <c r="M67" s="18"/>
      <c r="P67" s="1">
        <v>43941</v>
      </c>
      <c r="Q67" s="18">
        <f t="shared" si="15"/>
        <v>9512</v>
      </c>
      <c r="R67" s="26">
        <f t="shared" si="2"/>
        <v>3.5009974456557745E-3</v>
      </c>
      <c r="S67" s="25">
        <f>MAX(0,MIN(T$18-SUM(W$20:W46),SUM(W47:W67)))</f>
        <v>7764</v>
      </c>
      <c r="T67" s="26">
        <f t="shared" si="4"/>
        <v>2.8576265946248353E-3</v>
      </c>
      <c r="U67" s="18">
        <f t="shared" si="24"/>
        <v>2710884.8</v>
      </c>
      <c r="V67" s="24">
        <f t="shared" si="25"/>
        <v>2709986</v>
      </c>
      <c r="W67" s="19">
        <f t="shared" si="23"/>
        <v>299</v>
      </c>
      <c r="X67" s="5">
        <f t="shared" si="21"/>
        <v>0.98355263157894735</v>
      </c>
    </row>
    <row r="68" spans="1:24" ht="15.75" x14ac:dyDescent="0.25">
      <c r="A68" s="17">
        <f t="shared" si="13"/>
        <v>49</v>
      </c>
      <c r="B68" s="34">
        <v>43942</v>
      </c>
      <c r="C68" s="18">
        <f t="shared" si="20"/>
        <v>9871</v>
      </c>
      <c r="D68" s="18"/>
      <c r="E68" s="26">
        <f t="shared" si="9"/>
        <v>3.6331313904613277E-3</v>
      </c>
      <c r="F68" s="25">
        <f>MAX(0,MIN($G$18-SUM(K$20:K47),SUM(K48:K68)))</f>
        <v>7708</v>
      </c>
      <c r="G68" s="11">
        <f t="shared" si="22"/>
        <v>2.8370151714796794E-3</v>
      </c>
      <c r="H68" s="18">
        <f t="shared" si="19"/>
        <v>2708133</v>
      </c>
      <c r="I68" s="24">
        <f t="shared" si="16"/>
        <v>2709625</v>
      </c>
      <c r="J68" s="33">
        <f t="shared" si="11"/>
        <v>0.99730763285166402</v>
      </c>
      <c r="K68" s="6">
        <v>359</v>
      </c>
      <c r="L68" s="5">
        <f t="shared" si="26"/>
        <v>1.2006688963210703</v>
      </c>
      <c r="M68" s="18"/>
      <c r="P68" s="1">
        <v>43942</v>
      </c>
      <c r="Q68" s="18">
        <f t="shared" si="15"/>
        <v>9871</v>
      </c>
      <c r="R68" s="26">
        <f t="shared" si="2"/>
        <v>3.6331313904613277E-3</v>
      </c>
      <c r="S68" s="25">
        <f>MAX(0,MIN(T$18-SUM(W$20:W47),SUM(W48:W68)))</f>
        <v>7708</v>
      </c>
      <c r="T68" s="26">
        <f t="shared" si="4"/>
        <v>2.8370151714796794E-3</v>
      </c>
      <c r="U68" s="18">
        <f t="shared" si="24"/>
        <v>2710523.8</v>
      </c>
      <c r="V68" s="24">
        <f t="shared" si="25"/>
        <v>2709625</v>
      </c>
      <c r="W68" s="19">
        <f t="shared" si="23"/>
        <v>359</v>
      </c>
      <c r="X68" s="5">
        <f t="shared" si="21"/>
        <v>1.2006688963210703</v>
      </c>
    </row>
    <row r="69" spans="1:24" ht="15.75" x14ac:dyDescent="0.25">
      <c r="A69" s="17">
        <f t="shared" si="13"/>
        <v>50</v>
      </c>
      <c r="B69" s="34">
        <v>43943</v>
      </c>
      <c r="C69" s="18">
        <f t="shared" si="20"/>
        <v>10159</v>
      </c>
      <c r="D69" s="18"/>
      <c r="E69" s="26">
        <f t="shared" si="9"/>
        <v>3.7391329952078441E-3</v>
      </c>
      <c r="F69" s="25">
        <f>MAX(0,MIN($G$18-SUM(K$20:K48),SUM(K49:K69)))</f>
        <v>7747</v>
      </c>
      <c r="G69" s="11">
        <f t="shared" si="22"/>
        <v>2.8513695554557702E-3</v>
      </c>
      <c r="H69" s="18">
        <f t="shared" si="19"/>
        <v>2707875</v>
      </c>
      <c r="I69" s="24">
        <f t="shared" si="16"/>
        <v>2709367</v>
      </c>
      <c r="J69" s="33">
        <f t="shared" si="11"/>
        <v>0.99721267308074524</v>
      </c>
      <c r="K69" s="6">
        <v>288</v>
      </c>
      <c r="L69" s="5">
        <f t="shared" si="26"/>
        <v>0.8022284122562674</v>
      </c>
      <c r="M69" s="18"/>
      <c r="P69" s="1">
        <v>43943</v>
      </c>
      <c r="Q69" s="18">
        <f t="shared" si="15"/>
        <v>10159</v>
      </c>
      <c r="R69" s="26">
        <f t="shared" si="2"/>
        <v>3.7391329952078441E-3</v>
      </c>
      <c r="S69" s="25">
        <f>MAX(0,MIN(T$18-SUM(W$20:W48),SUM(W49:W69)))</f>
        <v>7747</v>
      </c>
      <c r="T69" s="26">
        <f t="shared" si="4"/>
        <v>2.8513695554557702E-3</v>
      </c>
      <c r="U69" s="18">
        <f t="shared" si="24"/>
        <v>2710265.8</v>
      </c>
      <c r="V69" s="24">
        <f t="shared" si="25"/>
        <v>2709367</v>
      </c>
      <c r="W69" s="19">
        <f t="shared" si="23"/>
        <v>288</v>
      </c>
      <c r="X69" s="5">
        <f t="shared" si="21"/>
        <v>0.8022284122562674</v>
      </c>
    </row>
    <row r="70" spans="1:24" ht="15.75" x14ac:dyDescent="0.25">
      <c r="A70" s="17">
        <f t="shared" si="13"/>
        <v>51</v>
      </c>
      <c r="B70" s="34">
        <v>43944</v>
      </c>
      <c r="C70" s="18">
        <f t="shared" si="20"/>
        <v>10510</v>
      </c>
      <c r="D70" s="18"/>
      <c r="E70" s="26">
        <f t="shared" si="9"/>
        <v>3.8683224509926607E-3</v>
      </c>
      <c r="F70" s="25">
        <f>MAX(0,MIN($G$18-SUM(K$20:K49),SUM(K50:K70)))</f>
        <v>7609</v>
      </c>
      <c r="G70" s="11">
        <f t="shared" si="22"/>
        <v>2.8005771198480645E-3</v>
      </c>
      <c r="H70" s="18">
        <f t="shared" si="19"/>
        <v>2707539</v>
      </c>
      <c r="I70" s="24">
        <f t="shared" si="16"/>
        <v>2709031</v>
      </c>
      <c r="J70" s="33">
        <f t="shared" si="11"/>
        <v>0.99708900454187432</v>
      </c>
      <c r="K70" s="6">
        <v>351</v>
      </c>
      <c r="L70" s="5">
        <f t="shared" si="26"/>
        <v>1.21875</v>
      </c>
      <c r="M70" s="18"/>
      <c r="P70" s="1">
        <v>43944</v>
      </c>
      <c r="Q70" s="18">
        <f t="shared" si="15"/>
        <v>10510</v>
      </c>
      <c r="R70" s="26">
        <f t="shared" si="2"/>
        <v>3.8683224509926607E-3</v>
      </c>
      <c r="S70" s="25">
        <f>MAX(0,MIN(T$18-SUM(W$20:W49),SUM(W50:W70)))</f>
        <v>7609</v>
      </c>
      <c r="T70" s="26">
        <f t="shared" si="4"/>
        <v>2.8005771198480645E-3</v>
      </c>
      <c r="U70" s="18">
        <f t="shared" si="24"/>
        <v>2709929.8</v>
      </c>
      <c r="V70" s="24">
        <f t="shared" si="25"/>
        <v>2709031</v>
      </c>
      <c r="W70" s="19">
        <f t="shared" si="23"/>
        <v>351</v>
      </c>
      <c r="X70" s="5">
        <f t="shared" si="21"/>
        <v>1.21875</v>
      </c>
    </row>
    <row r="71" spans="1:24" ht="15.75" x14ac:dyDescent="0.25">
      <c r="A71" s="17">
        <f t="shared" si="13"/>
        <v>52</v>
      </c>
      <c r="B71" s="34">
        <v>43945</v>
      </c>
      <c r="C71" s="18">
        <f t="shared" si="20"/>
        <v>10853</v>
      </c>
      <c r="D71" s="18"/>
      <c r="E71" s="26">
        <f t="shared" si="9"/>
        <v>3.9945674177567407E-3</v>
      </c>
      <c r="F71" s="25">
        <f>MAX(0,MIN($G$18-SUM(K$20:K50),SUM(K51:K71)))</f>
        <v>7440</v>
      </c>
      <c r="G71" s="11">
        <f t="shared" si="22"/>
        <v>2.7383747892850046E-3</v>
      </c>
      <c r="H71" s="18">
        <f t="shared" si="19"/>
        <v>2707144</v>
      </c>
      <c r="I71" s="24">
        <f t="shared" si="16"/>
        <v>2708636</v>
      </c>
      <c r="J71" s="33">
        <f t="shared" si="11"/>
        <v>0.99694362039647544</v>
      </c>
      <c r="K71" s="6">
        <v>343</v>
      </c>
      <c r="L71" s="5">
        <f t="shared" si="26"/>
        <v>0.97720797720797725</v>
      </c>
      <c r="M71" s="18"/>
      <c r="P71" s="1">
        <v>43945</v>
      </c>
      <c r="Q71" s="18">
        <f t="shared" si="15"/>
        <v>10853</v>
      </c>
      <c r="R71" s="26">
        <f t="shared" si="2"/>
        <v>3.9945674177567407E-3</v>
      </c>
      <c r="S71" s="25">
        <f>MAX(0,MIN(T$18-SUM(W$20:W50),SUM(W51:W71)))</f>
        <v>7440</v>
      </c>
      <c r="T71" s="26">
        <f t="shared" si="4"/>
        <v>2.7383747892850046E-3</v>
      </c>
      <c r="U71" s="18">
        <f t="shared" si="24"/>
        <v>2709534.8</v>
      </c>
      <c r="V71" s="24">
        <f t="shared" si="25"/>
        <v>2708636</v>
      </c>
      <c r="W71" s="19">
        <f t="shared" si="23"/>
        <v>343</v>
      </c>
      <c r="X71" s="5">
        <f t="shared" si="21"/>
        <v>0.97720797720797725</v>
      </c>
    </row>
    <row r="72" spans="1:24" ht="15.75" x14ac:dyDescent="0.25">
      <c r="A72" s="17">
        <f t="shared" si="13"/>
        <v>53</v>
      </c>
      <c r="B72" s="34">
        <v>43946</v>
      </c>
      <c r="C72" s="18">
        <f t="shared" si="20"/>
        <v>11228</v>
      </c>
      <c r="D72" s="18"/>
      <c r="E72" s="26">
        <f t="shared" si="9"/>
        <v>4.1325903406037676E-3</v>
      </c>
      <c r="F72" s="25">
        <f>MAX(0,MIN($G$18-SUM(K$20:K51),SUM(K52:K72)))</f>
        <v>7350</v>
      </c>
      <c r="G72" s="11">
        <f t="shared" si="22"/>
        <v>2.7052492878017181E-3</v>
      </c>
      <c r="H72" s="18">
        <f t="shared" si="19"/>
        <v>2706734</v>
      </c>
      <c r="I72" s="24">
        <f t="shared" si="16"/>
        <v>2708226</v>
      </c>
      <c r="J72" s="33">
        <f t="shared" si="11"/>
        <v>0.99679271533416269</v>
      </c>
      <c r="K72" s="6">
        <v>375</v>
      </c>
      <c r="L72" s="5">
        <f t="shared" si="26"/>
        <v>1.0932944606413995</v>
      </c>
      <c r="M72" s="18"/>
      <c r="P72" s="1">
        <v>43946</v>
      </c>
      <c r="Q72" s="18">
        <f t="shared" si="15"/>
        <v>11228</v>
      </c>
      <c r="R72" s="26">
        <f t="shared" si="2"/>
        <v>4.1325903406037676E-3</v>
      </c>
      <c r="S72" s="25">
        <f>MAX(0,MIN(T$18-SUM(W$20:W51),SUM(W52:W72)))</f>
        <v>7350</v>
      </c>
      <c r="T72" s="26">
        <f t="shared" si="4"/>
        <v>2.7052492878017181E-3</v>
      </c>
      <c r="U72" s="18">
        <f t="shared" si="24"/>
        <v>2709124.8</v>
      </c>
      <c r="V72" s="24">
        <f t="shared" si="25"/>
        <v>2708226</v>
      </c>
      <c r="W72" s="19">
        <f t="shared" si="23"/>
        <v>375</v>
      </c>
      <c r="X72" s="5">
        <f t="shared" si="21"/>
        <v>1.0932944606413995</v>
      </c>
    </row>
    <row r="73" spans="1:24" ht="15.75" x14ac:dyDescent="0.25">
      <c r="A73" s="17">
        <f t="shared" si="13"/>
        <v>54</v>
      </c>
      <c r="B73" s="34">
        <v>43947</v>
      </c>
      <c r="C73" s="18">
        <f t="shared" si="20"/>
        <v>11435</v>
      </c>
      <c r="D73" s="18"/>
      <c r="E73" s="26">
        <f t="shared" si="9"/>
        <v>4.2087789940153265E-3</v>
      </c>
      <c r="F73" s="25">
        <f>MAX(0,MIN($G$18-SUM(K$20:K52),SUM(K53:K73)))</f>
        <v>7302</v>
      </c>
      <c r="G73" s="11">
        <f t="shared" si="22"/>
        <v>2.6875823536772988E-3</v>
      </c>
      <c r="H73" s="18">
        <f t="shared" si="19"/>
        <v>2706539</v>
      </c>
      <c r="I73" s="24">
        <f t="shared" si="16"/>
        <v>2708031</v>
      </c>
      <c r="J73" s="33">
        <f t="shared" si="11"/>
        <v>0.99672094341428219</v>
      </c>
      <c r="K73" s="6">
        <v>207</v>
      </c>
      <c r="L73" s="5">
        <f t="shared" si="26"/>
        <v>0.55200000000000005</v>
      </c>
      <c r="M73" s="18"/>
      <c r="P73" s="1">
        <v>43947</v>
      </c>
      <c r="Q73" s="18">
        <f t="shared" si="15"/>
        <v>11435</v>
      </c>
      <c r="R73" s="26">
        <f t="shared" si="2"/>
        <v>4.2087789940153265E-3</v>
      </c>
      <c r="S73" s="25">
        <f>MAX(0,MIN(T$18-SUM(W$20:W52),SUM(W53:W73)))</f>
        <v>7302</v>
      </c>
      <c r="T73" s="26">
        <f t="shared" si="4"/>
        <v>2.6875823536772988E-3</v>
      </c>
      <c r="U73" s="18">
        <f t="shared" si="24"/>
        <v>2708929.8</v>
      </c>
      <c r="V73" s="24">
        <f t="shared" si="25"/>
        <v>2708031</v>
      </c>
      <c r="W73" s="19">
        <f t="shared" si="23"/>
        <v>207</v>
      </c>
      <c r="X73" s="5">
        <f t="shared" si="21"/>
        <v>0.55200000000000005</v>
      </c>
    </row>
    <row r="74" spans="1:24" ht="15.75" x14ac:dyDescent="0.25">
      <c r="A74" s="17">
        <f t="shared" si="13"/>
        <v>55</v>
      </c>
      <c r="B74" s="34">
        <v>43948</v>
      </c>
      <c r="C74" s="18">
        <f t="shared" si="20"/>
        <v>11730</v>
      </c>
      <c r="D74" s="18"/>
      <c r="E74" s="26">
        <f t="shared" si="9"/>
        <v>4.3173570266549872E-3</v>
      </c>
      <c r="F74" s="25">
        <f>MAX(0,MIN($G$18-SUM(K$20:K53),SUM(K54:K74)))</f>
        <v>7105</v>
      </c>
      <c r="G74" s="11">
        <f t="shared" si="22"/>
        <v>2.6150743115416607E-3</v>
      </c>
      <c r="H74" s="18">
        <f t="shared" si="19"/>
        <v>2706235</v>
      </c>
      <c r="I74" s="24">
        <f t="shared" si="16"/>
        <v>2707727</v>
      </c>
      <c r="J74" s="33">
        <f t="shared" si="11"/>
        <v>0.99660905283149426</v>
      </c>
      <c r="K74" s="6">
        <v>295</v>
      </c>
      <c r="L74" s="5">
        <f t="shared" si="26"/>
        <v>1.4251207729468598</v>
      </c>
      <c r="M74" s="18"/>
      <c r="P74" s="1">
        <v>43948</v>
      </c>
      <c r="Q74" s="18">
        <f t="shared" si="15"/>
        <v>11730</v>
      </c>
      <c r="R74" s="26">
        <f t="shared" si="2"/>
        <v>4.3173570266549872E-3</v>
      </c>
      <c r="S74" s="25">
        <f>MAX(0,MIN(T$18-SUM(W$20:W53),SUM(W54:W74)))</f>
        <v>7105</v>
      </c>
      <c r="T74" s="26">
        <f t="shared" si="4"/>
        <v>2.6150743115416607E-3</v>
      </c>
      <c r="U74" s="18">
        <f t="shared" si="24"/>
        <v>2708625.8</v>
      </c>
      <c r="V74" s="24">
        <f t="shared" si="25"/>
        <v>2707727</v>
      </c>
      <c r="W74" s="19">
        <f t="shared" si="23"/>
        <v>295</v>
      </c>
      <c r="X74" s="5">
        <f t="shared" si="21"/>
        <v>1.4251207729468598</v>
      </c>
    </row>
    <row r="75" spans="1:24" ht="15.75" x14ac:dyDescent="0.25">
      <c r="A75" s="17">
        <f t="shared" si="13"/>
        <v>56</v>
      </c>
      <c r="B75" s="34">
        <v>43949</v>
      </c>
      <c r="C75" s="18">
        <f t="shared" si="20"/>
        <v>11824</v>
      </c>
      <c r="D75" s="18"/>
      <c r="E75" s="26">
        <f t="shared" si="9"/>
        <v>4.3519547726486411E-3</v>
      </c>
      <c r="F75" s="25">
        <f>MAX(0,MIN($G$18-SUM(K$20:K54),SUM(K55:K75)))</f>
        <v>6769</v>
      </c>
      <c r="G75" s="11">
        <f t="shared" si="22"/>
        <v>2.4914057726707251E-3</v>
      </c>
      <c r="H75" s="18">
        <f t="shared" si="19"/>
        <v>2705936</v>
      </c>
      <c r="I75" s="24">
        <f t="shared" si="16"/>
        <v>2707428</v>
      </c>
      <c r="J75" s="33">
        <f t="shared" si="11"/>
        <v>0.9964990025543442</v>
      </c>
      <c r="K75" s="6">
        <v>94</v>
      </c>
      <c r="L75" s="5">
        <f t="shared" si="26"/>
        <v>0.31864406779661014</v>
      </c>
      <c r="M75" s="18"/>
      <c r="P75" s="1">
        <v>43949</v>
      </c>
      <c r="Q75" s="18">
        <f t="shared" si="15"/>
        <v>11824</v>
      </c>
      <c r="R75" s="26">
        <f t="shared" si="2"/>
        <v>4.3519547726486411E-3</v>
      </c>
      <c r="S75" s="25">
        <f>MAX(0,MIN(T$18-SUM(W$20:W54),SUM(W55:W75)))</f>
        <v>6769</v>
      </c>
      <c r="T75" s="26">
        <f t="shared" si="4"/>
        <v>2.4914057726707251E-3</v>
      </c>
      <c r="U75" s="18">
        <f t="shared" si="24"/>
        <v>2708326.8</v>
      </c>
      <c r="V75" s="24">
        <f t="shared" si="25"/>
        <v>2707428</v>
      </c>
      <c r="W75" s="19">
        <f t="shared" si="23"/>
        <v>94</v>
      </c>
      <c r="X75" s="5">
        <f t="shared" si="21"/>
        <v>0.31864406779661014</v>
      </c>
    </row>
    <row r="76" spans="1:24" ht="15.75" x14ac:dyDescent="0.25">
      <c r="A76" s="17">
        <f t="shared" si="13"/>
        <v>57</v>
      </c>
      <c r="B76" s="34">
        <v>43950</v>
      </c>
      <c r="C76" s="18">
        <f t="shared" si="20"/>
        <v>11945</v>
      </c>
      <c r="D76" s="18"/>
      <c r="E76" s="26">
        <f t="shared" si="9"/>
        <v>4.3964901690872818E-3</v>
      </c>
      <c r="F76" s="25">
        <f>MAX(0,MIN($G$18-SUM(K$20:K55),SUM(K56:K76)))</f>
        <v>6484</v>
      </c>
      <c r="G76" s="11">
        <f t="shared" si="22"/>
        <v>2.3865083513069851E-3</v>
      </c>
      <c r="H76" s="18">
        <f t="shared" si="19"/>
        <v>2705577</v>
      </c>
      <c r="I76" s="24">
        <f t="shared" si="16"/>
        <v>2707069</v>
      </c>
      <c r="J76" s="33">
        <f t="shared" si="11"/>
        <v>0.99636686860953871</v>
      </c>
      <c r="K76" s="6">
        <v>121</v>
      </c>
      <c r="L76" s="5">
        <f t="shared" si="26"/>
        <v>1.2872340425531914</v>
      </c>
      <c r="M76" s="18"/>
      <c r="P76" s="1">
        <v>43950</v>
      </c>
      <c r="Q76" s="18">
        <f t="shared" si="15"/>
        <v>11945</v>
      </c>
      <c r="R76" s="26">
        <f t="shared" si="2"/>
        <v>4.3964901690872818E-3</v>
      </c>
      <c r="S76" s="25">
        <f>MAX(0,MIN(T$18-SUM(W$20:W55),SUM(W56:W76)))</f>
        <v>6484</v>
      </c>
      <c r="T76" s="26">
        <f t="shared" si="4"/>
        <v>2.3865083513069851E-3</v>
      </c>
      <c r="U76" s="18">
        <f t="shared" si="24"/>
        <v>2707967.8</v>
      </c>
      <c r="V76" s="24">
        <f t="shared" si="25"/>
        <v>2707069</v>
      </c>
      <c r="W76" s="19">
        <f t="shared" si="23"/>
        <v>121</v>
      </c>
      <c r="X76" s="5">
        <f t="shared" si="21"/>
        <v>1.2872340425531914</v>
      </c>
    </row>
    <row r="77" spans="1:24" ht="15.75" x14ac:dyDescent="0.25">
      <c r="A77" s="17">
        <f t="shared" si="13"/>
        <v>58</v>
      </c>
      <c r="B77" s="34">
        <v>43951</v>
      </c>
      <c r="C77" s="18">
        <f t="shared" si="20"/>
        <v>12267</v>
      </c>
      <c r="D77" s="18"/>
      <c r="E77" s="26">
        <f t="shared" si="9"/>
        <v>4.5150058521719284E-3</v>
      </c>
      <c r="F77" s="25">
        <f>MAX(0,MIN($G$18-SUM(K$20:K56),SUM(K57:K77)))</f>
        <v>6458</v>
      </c>
      <c r="G77" s="11">
        <f t="shared" si="22"/>
        <v>2.3769387619895911E-3</v>
      </c>
      <c r="H77" s="18">
        <f t="shared" si="19"/>
        <v>2705289</v>
      </c>
      <c r="I77" s="24">
        <f t="shared" si="16"/>
        <v>2706781</v>
      </c>
      <c r="J77" s="33">
        <f t="shared" si="11"/>
        <v>0.99626086700479211</v>
      </c>
      <c r="K77" s="6">
        <v>322</v>
      </c>
      <c r="L77" s="5">
        <f t="shared" si="26"/>
        <v>2.6611570247933884</v>
      </c>
      <c r="M77" s="18"/>
      <c r="N77" s="18">
        <f>AVERAGE(L29:L77)</f>
        <v>1.3092345253501352</v>
      </c>
      <c r="P77" s="1">
        <v>43951</v>
      </c>
      <c r="Q77" s="18">
        <f t="shared" si="15"/>
        <v>12267</v>
      </c>
      <c r="R77" s="26">
        <f t="shared" si="2"/>
        <v>4.5150058521719284E-3</v>
      </c>
      <c r="S77" s="25">
        <f>MAX(0,MIN(T$18-SUM(W$20:W56),SUM(W57:W77)))</f>
        <v>6458</v>
      </c>
      <c r="T77" s="26">
        <f t="shared" si="4"/>
        <v>2.3769387619895911E-3</v>
      </c>
      <c r="U77" s="18">
        <f t="shared" si="24"/>
        <v>2707679.8</v>
      </c>
      <c r="V77" s="24">
        <f t="shared" si="25"/>
        <v>2706781</v>
      </c>
      <c r="W77" s="19">
        <f t="shared" si="23"/>
        <v>322</v>
      </c>
      <c r="X77" s="5">
        <f t="shared" si="21"/>
        <v>2.6611570247933884</v>
      </c>
    </row>
    <row r="78" spans="1:24" ht="15.75" x14ac:dyDescent="0.25">
      <c r="A78" s="17">
        <f t="shared" si="13"/>
        <v>59</v>
      </c>
      <c r="B78" s="34">
        <v>43952</v>
      </c>
      <c r="C78" s="18">
        <f t="shared" si="20"/>
        <v>12501</v>
      </c>
      <c r="D78" s="18"/>
      <c r="E78" s="26">
        <f t="shared" si="9"/>
        <v>4.6011321560284731E-3</v>
      </c>
      <c r="F78" s="25">
        <f>MAX(0,MIN($G$18-SUM(K$20:K57),SUM(K58:K78)))</f>
        <v>6263</v>
      </c>
      <c r="G78" s="11">
        <f t="shared" si="22"/>
        <v>2.3051668421091376E-3</v>
      </c>
      <c r="H78" s="18">
        <f t="shared" si="19"/>
        <v>2704938</v>
      </c>
      <c r="I78" s="24">
        <f t="shared" si="16"/>
        <v>2706430</v>
      </c>
      <c r="J78" s="33">
        <f t="shared" si="11"/>
        <v>0.99613167754900733</v>
      </c>
      <c r="K78" s="6">
        <v>234</v>
      </c>
      <c r="L78" s="5">
        <f t="shared" si="26"/>
        <v>0.72670807453416153</v>
      </c>
      <c r="M78" s="18"/>
      <c r="P78" s="1">
        <v>43952</v>
      </c>
      <c r="Q78" s="18">
        <f t="shared" si="15"/>
        <v>12501</v>
      </c>
      <c r="R78" s="26">
        <f t="shared" si="2"/>
        <v>4.6011321560284731E-3</v>
      </c>
      <c r="S78" s="25">
        <f>MAX(0,MIN(T$18-SUM(W$20:W57),SUM(W58:W78)))</f>
        <v>6263</v>
      </c>
      <c r="T78" s="26">
        <f t="shared" si="4"/>
        <v>2.3051668421091376E-3</v>
      </c>
      <c r="U78" s="18">
        <f t="shared" si="24"/>
        <v>2707328.8</v>
      </c>
      <c r="V78" s="24">
        <f t="shared" si="25"/>
        <v>2706430</v>
      </c>
      <c r="W78" s="19">
        <f t="shared" si="23"/>
        <v>234</v>
      </c>
      <c r="X78" s="5">
        <f t="shared" si="21"/>
        <v>0.72670807453416153</v>
      </c>
    </row>
    <row r="79" spans="1:24" ht="15.75" x14ac:dyDescent="0.25">
      <c r="A79" s="17">
        <f t="shared" si="13"/>
        <v>60</v>
      </c>
      <c r="B79" s="34">
        <v>43953</v>
      </c>
      <c r="C79" s="18">
        <f t="shared" si="20"/>
        <v>12645</v>
      </c>
      <c r="D79" s="18"/>
      <c r="E79" s="26">
        <f t="shared" si="9"/>
        <v>4.6541329584017313E-3</v>
      </c>
      <c r="F79" s="25">
        <f>MAX(0,MIN($G$18-SUM(K$20:K58),SUM(K59:K79)))</f>
        <v>5971</v>
      </c>
      <c r="G79" s="11">
        <f t="shared" si="22"/>
        <v>2.1976929928522529E-3</v>
      </c>
      <c r="H79" s="18">
        <f t="shared" si="19"/>
        <v>2704595</v>
      </c>
      <c r="I79" s="24">
        <f t="shared" si="16"/>
        <v>2706087</v>
      </c>
      <c r="J79" s="33">
        <f t="shared" si="11"/>
        <v>0.99600543258224328</v>
      </c>
      <c r="K79" s="6">
        <v>144</v>
      </c>
      <c r="L79" s="5">
        <f t="shared" si="26"/>
        <v>0.61538461538461542</v>
      </c>
      <c r="M79" s="18"/>
      <c r="P79" s="1">
        <v>43953</v>
      </c>
      <c r="Q79" s="18">
        <f t="shared" si="15"/>
        <v>12645</v>
      </c>
      <c r="R79" s="26">
        <f t="shared" si="2"/>
        <v>4.6541329584017313E-3</v>
      </c>
      <c r="S79" s="25">
        <f>MAX(0,MIN(T$18-SUM(W$20:W58),SUM(W59:W79)))</f>
        <v>5971</v>
      </c>
      <c r="T79" s="26">
        <f t="shared" si="4"/>
        <v>2.1976929928522529E-3</v>
      </c>
      <c r="U79" s="18">
        <f t="shared" si="24"/>
        <v>2706985.8</v>
      </c>
      <c r="V79" s="24">
        <f t="shared" si="25"/>
        <v>2706087</v>
      </c>
      <c r="W79" s="19">
        <f t="shared" si="23"/>
        <v>144</v>
      </c>
      <c r="X79" s="5">
        <f t="shared" si="21"/>
        <v>0.61538461538461542</v>
      </c>
    </row>
    <row r="80" spans="1:24" ht="15.75" x14ac:dyDescent="0.25">
      <c r="A80" s="17">
        <f t="shared" si="13"/>
        <v>61</v>
      </c>
      <c r="B80" s="34">
        <v>43954</v>
      </c>
      <c r="C80" s="18">
        <f t="shared" ref="C80:C111" si="27">MIN($G$18,C79+K80)</f>
        <v>12937</v>
      </c>
      <c r="D80" s="18"/>
      <c r="E80" s="26">
        <f t="shared" si="9"/>
        <v>4.761606807658616E-3</v>
      </c>
      <c r="F80" s="25">
        <f>MAX(0,MIN($G$18-SUM(K$20:K59),SUM(K60:K80)))</f>
        <v>5983</v>
      </c>
      <c r="G80" s="11">
        <f t="shared" si="22"/>
        <v>2.2021097263833578E-3</v>
      </c>
      <c r="H80" s="18">
        <f t="shared" si="19"/>
        <v>2704220</v>
      </c>
      <c r="I80" s="24">
        <f t="shared" si="16"/>
        <v>2705712</v>
      </c>
      <c r="J80" s="33">
        <f t="shared" si="11"/>
        <v>0.99586740965939624</v>
      </c>
      <c r="K80" s="6">
        <v>292</v>
      </c>
      <c r="L80" s="5">
        <f t="shared" si="26"/>
        <v>2.0277777777777777</v>
      </c>
      <c r="M80" s="18"/>
      <c r="P80" s="1">
        <v>43954</v>
      </c>
      <c r="Q80" s="18">
        <f t="shared" si="15"/>
        <v>12937</v>
      </c>
      <c r="R80" s="26">
        <f t="shared" si="2"/>
        <v>4.761606807658616E-3</v>
      </c>
      <c r="S80" s="25">
        <f>MAX(0,MIN(T$18-SUM(W$20:W59),SUM(W60:W80)))</f>
        <v>5983</v>
      </c>
      <c r="T80" s="26">
        <f t="shared" si="4"/>
        <v>2.2021097263833578E-3</v>
      </c>
      <c r="U80" s="18">
        <f t="shared" si="24"/>
        <v>2706610.8</v>
      </c>
      <c r="V80" s="24">
        <f t="shared" si="25"/>
        <v>2705712</v>
      </c>
      <c r="W80" s="19">
        <f t="shared" si="23"/>
        <v>292</v>
      </c>
      <c r="X80" s="5">
        <f t="shared" si="21"/>
        <v>2.0277777777777777</v>
      </c>
    </row>
    <row r="81" spans="1:24" ht="15.75" x14ac:dyDescent="0.25">
      <c r="A81" s="17">
        <f t="shared" si="13"/>
        <v>62</v>
      </c>
      <c r="B81" s="34">
        <v>43955</v>
      </c>
      <c r="C81" s="18">
        <f t="shared" si="27"/>
        <v>13088</v>
      </c>
      <c r="D81" s="18"/>
      <c r="E81" s="26">
        <f t="shared" si="9"/>
        <v>4.8171840379250186E-3</v>
      </c>
      <c r="F81" s="25">
        <f>MAX(0,MIN($G$18-SUM(K$20:K60),SUM(K61:K81)))</f>
        <v>5773</v>
      </c>
      <c r="G81" s="11">
        <f t="shared" si="22"/>
        <v>2.124816889589023E-3</v>
      </c>
      <c r="H81" s="18">
        <f t="shared" si="19"/>
        <v>2704013</v>
      </c>
      <c r="I81" s="24">
        <f t="shared" si="16"/>
        <v>2705505</v>
      </c>
      <c r="J81" s="33">
        <f t="shared" si="11"/>
        <v>0.99579122100598472</v>
      </c>
      <c r="K81" s="6">
        <v>151</v>
      </c>
      <c r="L81" s="5">
        <f t="shared" si="26"/>
        <v>0.51712328767123283</v>
      </c>
      <c r="M81" s="18"/>
      <c r="P81" s="1">
        <v>43955</v>
      </c>
      <c r="Q81" s="18">
        <f t="shared" si="15"/>
        <v>13088</v>
      </c>
      <c r="R81" s="26">
        <f t="shared" si="2"/>
        <v>4.8171840379250186E-3</v>
      </c>
      <c r="S81" s="25">
        <f>MAX(0,MIN(T$18-SUM(W$20:W60),SUM(W61:W81)))</f>
        <v>5773</v>
      </c>
      <c r="T81" s="26">
        <f t="shared" si="4"/>
        <v>2.124816889589023E-3</v>
      </c>
      <c r="U81" s="18">
        <f t="shared" si="24"/>
        <v>2706403.8</v>
      </c>
      <c r="V81" s="24">
        <f t="shared" si="25"/>
        <v>2705505</v>
      </c>
      <c r="W81" s="19">
        <f t="shared" si="23"/>
        <v>151</v>
      </c>
      <c r="X81" s="5">
        <f t="shared" si="21"/>
        <v>0.51712328767123283</v>
      </c>
    </row>
    <row r="82" spans="1:24" ht="15.75" x14ac:dyDescent="0.25">
      <c r="A82" s="17">
        <f t="shared" si="13"/>
        <v>63</v>
      </c>
      <c r="B82" s="34">
        <v>43956</v>
      </c>
      <c r="C82" s="18">
        <f t="shared" si="27"/>
        <v>13252</v>
      </c>
      <c r="D82" s="18"/>
      <c r="E82" s="26">
        <f t="shared" si="9"/>
        <v>4.8775460628501183E-3</v>
      </c>
      <c r="F82" s="25">
        <f>MAX(0,MIN($G$18-SUM(K$20:K61),SUM(K62:K82)))</f>
        <v>5679</v>
      </c>
      <c r="G82" s="11">
        <f t="shared" si="22"/>
        <v>2.0902191435953682E-3</v>
      </c>
      <c r="H82" s="18">
        <f t="shared" si="19"/>
        <v>2703718</v>
      </c>
      <c r="I82" s="24">
        <f t="shared" si="16"/>
        <v>2705210</v>
      </c>
      <c r="J82" s="33">
        <f t="shared" si="11"/>
        <v>0.99568264297334497</v>
      </c>
      <c r="K82" s="6">
        <v>164</v>
      </c>
      <c r="L82" s="5">
        <f t="shared" si="26"/>
        <v>1.0860927152317881</v>
      </c>
      <c r="M82" s="18"/>
      <c r="P82" s="1">
        <v>43956</v>
      </c>
      <c r="Q82" s="18">
        <f t="shared" si="15"/>
        <v>13252</v>
      </c>
      <c r="R82" s="26">
        <f t="shared" si="2"/>
        <v>4.8775460628501183E-3</v>
      </c>
      <c r="S82" s="25">
        <f>MAX(0,MIN(T$18-SUM(W$20:W61),SUM(W62:W82)))</f>
        <v>5679</v>
      </c>
      <c r="T82" s="26">
        <f t="shared" si="4"/>
        <v>2.0902191435953682E-3</v>
      </c>
      <c r="U82" s="18">
        <f t="shared" si="24"/>
        <v>2706108.8</v>
      </c>
      <c r="V82" s="24">
        <f t="shared" si="25"/>
        <v>2705210</v>
      </c>
      <c r="W82" s="19">
        <f t="shared" si="23"/>
        <v>164</v>
      </c>
      <c r="X82" s="5">
        <f t="shared" si="21"/>
        <v>1.0860927152317881</v>
      </c>
    </row>
    <row r="83" spans="1:24" ht="15.75" x14ac:dyDescent="0.25">
      <c r="A83" s="17">
        <f t="shared" si="13"/>
        <v>64</v>
      </c>
      <c r="B83" s="34">
        <v>43957</v>
      </c>
      <c r="C83" s="18">
        <f t="shared" si="27"/>
        <v>13404</v>
      </c>
      <c r="D83" s="18"/>
      <c r="E83" s="26">
        <f t="shared" si="9"/>
        <v>4.9334913542441131E-3</v>
      </c>
      <c r="F83" s="25">
        <f>MAX(0,MIN($G$18-SUM(K$20:K62),SUM(K63:K83)))</f>
        <v>5495</v>
      </c>
      <c r="G83" s="11">
        <f t="shared" si="22"/>
        <v>2.0224958961184273E-3</v>
      </c>
      <c r="H83" s="18">
        <f t="shared" si="19"/>
        <v>2703624</v>
      </c>
      <c r="I83" s="24">
        <f t="shared" si="16"/>
        <v>2705116</v>
      </c>
      <c r="J83" s="33">
        <f t="shared" si="11"/>
        <v>0.9956480452273514</v>
      </c>
      <c r="K83" s="6">
        <v>152</v>
      </c>
      <c r="L83" s="5">
        <f t="shared" si="26"/>
        <v>0.92682926829268297</v>
      </c>
      <c r="M83" s="18"/>
      <c r="P83" s="1">
        <v>43957</v>
      </c>
      <c r="Q83" s="18">
        <f t="shared" si="15"/>
        <v>13404</v>
      </c>
      <c r="R83" s="26">
        <f t="shared" si="2"/>
        <v>4.9334913542441131E-3</v>
      </c>
      <c r="S83" s="25">
        <f>MAX(0,MIN(T$18-SUM(W$20:W62),SUM(W63:W83)))</f>
        <v>5495</v>
      </c>
      <c r="T83" s="26">
        <f t="shared" si="4"/>
        <v>2.0224958961184273E-3</v>
      </c>
      <c r="U83" s="18">
        <f t="shared" si="24"/>
        <v>2706014.8</v>
      </c>
      <c r="V83" s="24">
        <f t="shared" si="25"/>
        <v>2705116</v>
      </c>
      <c r="W83" s="19">
        <f t="shared" si="23"/>
        <v>152</v>
      </c>
      <c r="X83" s="5">
        <f t="shared" si="21"/>
        <v>0.92682926829268297</v>
      </c>
    </row>
    <row r="84" spans="1:24" ht="15.75" x14ac:dyDescent="0.25">
      <c r="A84" s="17">
        <f t="shared" si="13"/>
        <v>65</v>
      </c>
      <c r="B84" s="34">
        <v>43958</v>
      </c>
      <c r="C84" s="18">
        <f t="shared" si="27"/>
        <v>13502</v>
      </c>
      <c r="D84" s="18"/>
      <c r="E84" s="26">
        <f t="shared" si="9"/>
        <v>4.9695613447481354E-3</v>
      </c>
      <c r="F84" s="25">
        <f>MAX(0,MIN($G$18-SUM(K$20:K63),SUM(K64:K84)))</f>
        <v>5198</v>
      </c>
      <c r="G84" s="11">
        <f t="shared" ref="G84:G115" si="28">MAX(0,MIN(F84/G$18,1))</f>
        <v>1.9131817412235824E-3</v>
      </c>
      <c r="H84" s="18">
        <f t="shared" si="19"/>
        <v>2703503</v>
      </c>
      <c r="I84" s="24">
        <f t="shared" si="16"/>
        <v>2704995</v>
      </c>
      <c r="J84" s="33">
        <f t="shared" si="11"/>
        <v>0.99560350983091273</v>
      </c>
      <c r="K84" s="6">
        <v>98</v>
      </c>
      <c r="L84" s="5">
        <f t="shared" si="26"/>
        <v>0.64473684210526316</v>
      </c>
      <c r="M84" s="18"/>
      <c r="P84" s="1">
        <v>43958</v>
      </c>
      <c r="Q84" s="18">
        <f t="shared" si="15"/>
        <v>13502</v>
      </c>
      <c r="R84" s="26">
        <f t="shared" ref="R84:R147" si="29">Q84/T$18</f>
        <v>4.9695613447481354E-3</v>
      </c>
      <c r="S84" s="25">
        <f>MAX(0,MIN(T$18-SUM(W$20:W63),SUM(W64:W84)))</f>
        <v>5198</v>
      </c>
      <c r="T84" s="26">
        <f t="shared" ref="T84:T147" si="30">MAX(0,MIN(S84/T$18,1))</f>
        <v>1.9131817412235824E-3</v>
      </c>
      <c r="U84" s="18">
        <f t="shared" si="24"/>
        <v>2705893.8</v>
      </c>
      <c r="V84" s="24">
        <f t="shared" si="25"/>
        <v>2704995</v>
      </c>
      <c r="W84" s="19">
        <f t="shared" ref="W84:W115" si="31">K84</f>
        <v>98</v>
      </c>
      <c r="X84" s="5">
        <f t="shared" si="21"/>
        <v>0.64473684210526316</v>
      </c>
    </row>
    <row r="85" spans="1:24" ht="15.75" x14ac:dyDescent="0.25">
      <c r="A85" s="17">
        <f t="shared" si="13"/>
        <v>66</v>
      </c>
      <c r="B85" s="34">
        <v>43959</v>
      </c>
      <c r="C85" s="18">
        <f t="shared" si="27"/>
        <v>13667</v>
      </c>
      <c r="D85" s="18"/>
      <c r="E85" s="26">
        <f t="shared" ref="E85:E148" si="32">C85/G$18</f>
        <v>5.0302914308008274E-3</v>
      </c>
      <c r="F85" s="25">
        <f>MAX(0,MIN($G$18-SUM(K$20:K64),SUM(K65:K85)))</f>
        <v>4953</v>
      </c>
      <c r="G85" s="11">
        <f t="shared" si="28"/>
        <v>1.8230067649635251E-3</v>
      </c>
      <c r="H85" s="18">
        <f t="shared" si="19"/>
        <v>2703181</v>
      </c>
      <c r="I85" s="24">
        <f t="shared" si="16"/>
        <v>2704673</v>
      </c>
      <c r="J85" s="33">
        <f t="shared" ref="J85:J148" si="33">I85/G$18</f>
        <v>0.9954849941478281</v>
      </c>
      <c r="K85" s="6">
        <v>165</v>
      </c>
      <c r="L85" s="5">
        <f t="shared" si="26"/>
        <v>1.6836734693877551</v>
      </c>
      <c r="M85" s="18"/>
      <c r="P85" s="1">
        <v>43959</v>
      </c>
      <c r="Q85" s="18">
        <f t="shared" si="15"/>
        <v>13667</v>
      </c>
      <c r="R85" s="26">
        <f t="shared" si="29"/>
        <v>5.0302914308008274E-3</v>
      </c>
      <c r="S85" s="25">
        <f>MAX(0,MIN(T$18-SUM(W$20:W64),SUM(W65:W85)))</f>
        <v>4953</v>
      </c>
      <c r="T85" s="26">
        <f t="shared" si="30"/>
        <v>1.8230067649635251E-3</v>
      </c>
      <c r="U85" s="18">
        <f t="shared" si="24"/>
        <v>2705571.8</v>
      </c>
      <c r="V85" s="24">
        <f t="shared" si="25"/>
        <v>2704673</v>
      </c>
      <c r="W85" s="19">
        <f t="shared" si="31"/>
        <v>165</v>
      </c>
      <c r="X85" s="5">
        <f t="shared" si="21"/>
        <v>1.6836734693877551</v>
      </c>
    </row>
    <row r="86" spans="1:24" ht="15.75" x14ac:dyDescent="0.25">
      <c r="A86" s="17">
        <f t="shared" ref="A86:A149" si="34">A85+1</f>
        <v>67</v>
      </c>
      <c r="B86" s="34">
        <v>43960</v>
      </c>
      <c r="C86" s="18">
        <f t="shared" si="27"/>
        <v>13893</v>
      </c>
      <c r="D86" s="18"/>
      <c r="E86" s="26">
        <f t="shared" si="32"/>
        <v>5.1134732456366355E-3</v>
      </c>
      <c r="F86" s="25">
        <f>MAX(0,MIN($G$18-SUM(K$20:K65),SUM(K66:K86)))</f>
        <v>4984</v>
      </c>
      <c r="G86" s="11">
        <f t="shared" si="28"/>
        <v>1.8344166599188793E-3</v>
      </c>
      <c r="H86" s="18">
        <f t="shared" si="19"/>
        <v>2702947</v>
      </c>
      <c r="I86" s="24">
        <f t="shared" si="16"/>
        <v>2704439</v>
      </c>
      <c r="J86" s="33">
        <f t="shared" si="33"/>
        <v>0.99539886784397158</v>
      </c>
      <c r="K86" s="6">
        <v>226</v>
      </c>
      <c r="L86" s="5">
        <f t="shared" si="26"/>
        <v>1.3696969696969696</v>
      </c>
      <c r="M86" s="18"/>
      <c r="P86" s="1">
        <v>43960</v>
      </c>
      <c r="Q86" s="18">
        <f t="shared" ref="Q86:Q149" si="35">Q85+W86</f>
        <v>13893</v>
      </c>
      <c r="R86" s="26">
        <f t="shared" si="29"/>
        <v>5.1134732456366355E-3</v>
      </c>
      <c r="S86" s="25">
        <f>MAX(0,MIN(T$18-SUM(W$20:W65),SUM(W66:W86)))</f>
        <v>4984</v>
      </c>
      <c r="T86" s="26">
        <f t="shared" si="30"/>
        <v>1.8344166599188793E-3</v>
      </c>
      <c r="U86" s="18">
        <f t="shared" si="24"/>
        <v>2705337.8</v>
      </c>
      <c r="V86" s="24">
        <f t="shared" si="25"/>
        <v>2704439</v>
      </c>
      <c r="W86" s="19">
        <f t="shared" si="31"/>
        <v>226</v>
      </c>
      <c r="X86" s="5">
        <f t="shared" si="21"/>
        <v>1.3696969696969696</v>
      </c>
    </row>
    <row r="87" spans="1:24" ht="15.75" x14ac:dyDescent="0.25">
      <c r="A87" s="17">
        <f t="shared" si="34"/>
        <v>68</v>
      </c>
      <c r="B87" s="34">
        <v>43961</v>
      </c>
      <c r="C87" s="18">
        <f t="shared" si="27"/>
        <v>14050</v>
      </c>
      <c r="D87" s="18"/>
      <c r="E87" s="26">
        <f t="shared" si="32"/>
        <v>5.17125884266859E-3</v>
      </c>
      <c r="F87" s="25">
        <f>MAX(0,MIN($G$18-SUM(K$20:K66),SUM(K67:K87)))</f>
        <v>4837</v>
      </c>
      <c r="G87" s="11">
        <f t="shared" si="28"/>
        <v>1.780311674162845E-3</v>
      </c>
      <c r="H87" s="18">
        <f t="shared" si="19"/>
        <v>2702803</v>
      </c>
      <c r="I87" s="24">
        <f t="shared" si="16"/>
        <v>2704295</v>
      </c>
      <c r="J87" s="33">
        <f t="shared" si="33"/>
        <v>0.99534586704159822</v>
      </c>
      <c r="K87" s="6">
        <v>157</v>
      </c>
      <c r="L87" s="5">
        <f t="shared" si="26"/>
        <v>0.69469026548672563</v>
      </c>
      <c r="M87" s="18"/>
      <c r="P87" s="1">
        <v>43961</v>
      </c>
      <c r="Q87" s="18">
        <f t="shared" si="35"/>
        <v>14050</v>
      </c>
      <c r="R87" s="26">
        <f t="shared" si="29"/>
        <v>5.17125884266859E-3</v>
      </c>
      <c r="S87" s="25">
        <f>MAX(0,MIN(T$18-SUM(W$20:W66),SUM(W67:W87)))</f>
        <v>4837</v>
      </c>
      <c r="T87" s="26">
        <f t="shared" si="30"/>
        <v>1.780311674162845E-3</v>
      </c>
      <c r="U87" s="18">
        <f t="shared" si="24"/>
        <v>2705193.8</v>
      </c>
      <c r="V87" s="24">
        <f t="shared" si="25"/>
        <v>2704295</v>
      </c>
      <c r="W87" s="19">
        <f t="shared" si="31"/>
        <v>157</v>
      </c>
      <c r="X87" s="5">
        <f t="shared" si="21"/>
        <v>0.69469026548672563</v>
      </c>
    </row>
    <row r="88" spans="1:24" ht="15.75" x14ac:dyDescent="0.25">
      <c r="A88" s="17">
        <f t="shared" si="34"/>
        <v>69</v>
      </c>
      <c r="B88" s="34">
        <v>43962</v>
      </c>
      <c r="C88" s="18">
        <f t="shared" si="27"/>
        <v>14214</v>
      </c>
      <c r="D88" s="18"/>
      <c r="E88" s="26">
        <f t="shared" si="32"/>
        <v>5.2316208675936898E-3</v>
      </c>
      <c r="F88" s="25">
        <f>MAX(0,MIN($G$18-SUM(K$20:K67),SUM(K68:K88)))</f>
        <v>4702</v>
      </c>
      <c r="G88" s="11">
        <f t="shared" si="28"/>
        <v>1.7306234219379155E-3</v>
      </c>
      <c r="H88" s="18">
        <f t="shared" si="19"/>
        <v>2702511</v>
      </c>
      <c r="I88" s="24">
        <f t="shared" si="16"/>
        <v>2704003</v>
      </c>
      <c r="J88" s="33">
        <f t="shared" si="33"/>
        <v>0.99523839319234142</v>
      </c>
      <c r="K88" s="6">
        <v>164</v>
      </c>
      <c r="L88" s="5">
        <f t="shared" si="26"/>
        <v>1.0445859872611465</v>
      </c>
      <c r="M88" s="18"/>
      <c r="P88" s="1">
        <v>43962</v>
      </c>
      <c r="Q88" s="18">
        <f t="shared" si="35"/>
        <v>14214</v>
      </c>
      <c r="R88" s="26">
        <f t="shared" si="29"/>
        <v>5.2316208675936898E-3</v>
      </c>
      <c r="S88" s="25">
        <f>MAX(0,MIN(T$18-SUM(W$20:W67),SUM(W68:W88)))</f>
        <v>4702</v>
      </c>
      <c r="T88" s="26">
        <f t="shared" si="30"/>
        <v>1.7306234219379155E-3</v>
      </c>
      <c r="U88" s="18">
        <f t="shared" si="24"/>
        <v>2704901.8</v>
      </c>
      <c r="V88" s="24">
        <f t="shared" si="25"/>
        <v>2704003</v>
      </c>
      <c r="W88" s="19">
        <f t="shared" si="31"/>
        <v>164</v>
      </c>
      <c r="X88" s="5">
        <f t="shared" si="21"/>
        <v>1.0445859872611465</v>
      </c>
    </row>
    <row r="89" spans="1:24" ht="15.75" x14ac:dyDescent="0.25">
      <c r="A89" s="17">
        <f t="shared" si="34"/>
        <v>70</v>
      </c>
      <c r="B89" s="34">
        <v>43963</v>
      </c>
      <c r="C89" s="18">
        <f t="shared" si="27"/>
        <v>14366</v>
      </c>
      <c r="D89" s="18"/>
      <c r="E89" s="26">
        <f t="shared" si="32"/>
        <v>5.2875661589876846E-3</v>
      </c>
      <c r="F89" s="25">
        <f>MAX(0,MIN($G$18-SUM(K$20:K68),SUM(K69:K89)))</f>
        <v>4495</v>
      </c>
      <c r="G89" s="11">
        <f t="shared" si="28"/>
        <v>1.6544347685263569E-3</v>
      </c>
      <c r="H89" s="18">
        <f t="shared" si="19"/>
        <v>2702360</v>
      </c>
      <c r="I89" s="24">
        <f t="shared" si="16"/>
        <v>2703852</v>
      </c>
      <c r="J89" s="33">
        <f t="shared" si="33"/>
        <v>0.99518281596207503</v>
      </c>
      <c r="K89" s="6">
        <v>152</v>
      </c>
      <c r="L89" s="5">
        <f t="shared" si="26"/>
        <v>0.92682926829268297</v>
      </c>
      <c r="M89" s="18"/>
      <c r="P89" s="1">
        <v>43963</v>
      </c>
      <c r="Q89" s="18">
        <f t="shared" si="35"/>
        <v>14366</v>
      </c>
      <c r="R89" s="26">
        <f t="shared" si="29"/>
        <v>5.2875661589876846E-3</v>
      </c>
      <c r="S89" s="25">
        <f>MAX(0,MIN(T$18-SUM(W$20:W68),SUM(W69:W89)))</f>
        <v>4495</v>
      </c>
      <c r="T89" s="26">
        <f t="shared" si="30"/>
        <v>1.6544347685263569E-3</v>
      </c>
      <c r="U89" s="18">
        <f t="shared" si="24"/>
        <v>2704750.8</v>
      </c>
      <c r="V89" s="24">
        <f t="shared" si="25"/>
        <v>2703852</v>
      </c>
      <c r="W89" s="19">
        <f t="shared" si="31"/>
        <v>152</v>
      </c>
      <c r="X89" s="5">
        <f t="shared" si="21"/>
        <v>0.92682926829268297</v>
      </c>
    </row>
    <row r="90" spans="1:24" ht="15.75" x14ac:dyDescent="0.25">
      <c r="A90" s="17">
        <f t="shared" si="34"/>
        <v>71</v>
      </c>
      <c r="B90" s="34">
        <v>43964</v>
      </c>
      <c r="C90" s="18">
        <f t="shared" si="27"/>
        <v>14643</v>
      </c>
      <c r="D90" s="18"/>
      <c r="E90" s="26">
        <f t="shared" si="32"/>
        <v>5.3895190913306884E-3</v>
      </c>
      <c r="F90" s="25">
        <f>MAX(0,MIN($G$18-SUM(K$20:K69),SUM(K70:K90)))</f>
        <v>4484</v>
      </c>
      <c r="G90" s="11">
        <f t="shared" si="28"/>
        <v>1.6503860961228441E-3</v>
      </c>
      <c r="H90" s="18">
        <f t="shared" si="19"/>
        <v>2702196</v>
      </c>
      <c r="I90" s="24">
        <f t="shared" si="16"/>
        <v>2703688</v>
      </c>
      <c r="J90" s="33">
        <f t="shared" si="33"/>
        <v>0.99512245393714993</v>
      </c>
      <c r="K90" s="6">
        <v>277</v>
      </c>
      <c r="L90" s="5">
        <f t="shared" si="26"/>
        <v>1.8223684210526316</v>
      </c>
      <c r="M90" s="18"/>
      <c r="P90" s="1">
        <v>43964</v>
      </c>
      <c r="Q90" s="18">
        <f t="shared" si="35"/>
        <v>14643</v>
      </c>
      <c r="R90" s="26">
        <f t="shared" si="29"/>
        <v>5.3895190913306884E-3</v>
      </c>
      <c r="S90" s="25">
        <f>MAX(0,MIN(T$18-SUM(W$20:W69),SUM(W70:W90)))</f>
        <v>4484</v>
      </c>
      <c r="T90" s="26">
        <f t="shared" si="30"/>
        <v>1.6503860961228441E-3</v>
      </c>
      <c r="U90" s="18">
        <f t="shared" si="24"/>
        <v>2704586.8</v>
      </c>
      <c r="V90" s="24">
        <f t="shared" si="25"/>
        <v>2703688</v>
      </c>
      <c r="W90" s="19">
        <f t="shared" si="31"/>
        <v>277</v>
      </c>
      <c r="X90" s="5">
        <f t="shared" si="21"/>
        <v>1.8223684210526316</v>
      </c>
    </row>
    <row r="91" spans="1:24" ht="15.75" x14ac:dyDescent="0.25">
      <c r="A91" s="17">
        <f t="shared" si="34"/>
        <v>72</v>
      </c>
      <c r="B91" s="34">
        <v>43965</v>
      </c>
      <c r="C91" s="18">
        <f t="shared" si="27"/>
        <v>14857</v>
      </c>
      <c r="D91" s="18"/>
      <c r="E91" s="26">
        <f t="shared" si="32"/>
        <v>5.4682841726353916E-3</v>
      </c>
      <c r="F91" s="25">
        <f>MAX(0,MIN($G$18-SUM(K$20:K70),SUM(K71:K91)))</f>
        <v>4347</v>
      </c>
      <c r="G91" s="11">
        <f t="shared" si="28"/>
        <v>1.5999617216427304E-3</v>
      </c>
      <c r="H91" s="18">
        <f t="shared" si="19"/>
        <v>2702044</v>
      </c>
      <c r="I91" s="24">
        <f t="shared" si="16"/>
        <v>2703536</v>
      </c>
      <c r="J91" s="33">
        <f t="shared" si="33"/>
        <v>0.99506650864575585</v>
      </c>
      <c r="K91" s="6">
        <v>214</v>
      </c>
      <c r="L91" s="5">
        <f t="shared" si="26"/>
        <v>0.77256317689530685</v>
      </c>
      <c r="M91" s="18"/>
      <c r="P91" s="1">
        <v>43965</v>
      </c>
      <c r="Q91" s="18">
        <f t="shared" si="35"/>
        <v>14857</v>
      </c>
      <c r="R91" s="26">
        <f t="shared" si="29"/>
        <v>5.4682841726353916E-3</v>
      </c>
      <c r="S91" s="25">
        <f>MAX(0,MIN(T$18-SUM(W$20:W70),SUM(W71:W91)))</f>
        <v>4347</v>
      </c>
      <c r="T91" s="26">
        <f t="shared" si="30"/>
        <v>1.5999617216427304E-3</v>
      </c>
      <c r="U91" s="18">
        <f t="shared" si="24"/>
        <v>2704434.8</v>
      </c>
      <c r="V91" s="24">
        <f t="shared" si="25"/>
        <v>2703536</v>
      </c>
      <c r="W91" s="19">
        <f t="shared" si="31"/>
        <v>214</v>
      </c>
      <c r="X91" s="5">
        <f t="shared" si="21"/>
        <v>0.77256317689530685</v>
      </c>
    </row>
    <row r="92" spans="1:24" ht="15.75" x14ac:dyDescent="0.25">
      <c r="A92" s="17">
        <f t="shared" si="34"/>
        <v>73</v>
      </c>
      <c r="B92" s="34">
        <v>43966</v>
      </c>
      <c r="C92" s="18">
        <f t="shared" si="27"/>
        <v>15033</v>
      </c>
      <c r="D92" s="18"/>
      <c r="E92" s="26">
        <f t="shared" si="32"/>
        <v>5.5330629310915954E-3</v>
      </c>
      <c r="F92" s="25">
        <f>MAX(0,MIN($G$18-SUM(K$20:K71),SUM(K72:K92)))</f>
        <v>4180</v>
      </c>
      <c r="G92" s="11">
        <f t="shared" si="28"/>
        <v>1.5384955133348546E-3</v>
      </c>
      <c r="H92" s="18">
        <f t="shared" si="19"/>
        <v>2701946</v>
      </c>
      <c r="I92" s="24">
        <f t="shared" ref="I92:I155" si="36">MAX(0,I91-K84)</f>
        <v>2703438</v>
      </c>
      <c r="J92" s="33">
        <f t="shared" si="33"/>
        <v>0.99503043865525187</v>
      </c>
      <c r="K92" s="6">
        <v>176</v>
      </c>
      <c r="L92" s="5">
        <f t="shared" si="26"/>
        <v>0.82242990654205606</v>
      </c>
      <c r="M92" s="18"/>
      <c r="P92" s="1">
        <v>43966</v>
      </c>
      <c r="Q92" s="18">
        <f t="shared" si="35"/>
        <v>15033</v>
      </c>
      <c r="R92" s="26">
        <f t="shared" si="29"/>
        <v>5.5330629310915954E-3</v>
      </c>
      <c r="S92" s="25">
        <f>MAX(0,MIN(T$18-SUM(W$20:W71),SUM(W72:W92)))</f>
        <v>4180</v>
      </c>
      <c r="T92" s="26">
        <f t="shared" si="30"/>
        <v>1.5384955133348546E-3</v>
      </c>
      <c r="U92" s="18">
        <f t="shared" si="24"/>
        <v>2704336.8</v>
      </c>
      <c r="V92" s="24">
        <f t="shared" si="25"/>
        <v>2703438</v>
      </c>
      <c r="W92" s="19">
        <f t="shared" si="31"/>
        <v>176</v>
      </c>
      <c r="X92" s="5">
        <f t="shared" si="21"/>
        <v>0.82242990654205606</v>
      </c>
    </row>
    <row r="93" spans="1:24" ht="15.75" x14ac:dyDescent="0.25">
      <c r="A93" s="17">
        <f t="shared" si="34"/>
        <v>74</v>
      </c>
      <c r="B93" s="34">
        <v>43967</v>
      </c>
      <c r="C93" s="18">
        <f t="shared" si="27"/>
        <v>15573</v>
      </c>
      <c r="D93" s="18"/>
      <c r="E93" s="26">
        <f t="shared" si="32"/>
        <v>5.7318159399913134E-3</v>
      </c>
      <c r="F93" s="25">
        <f>MAX(0,MIN($G$18-SUM(K$20:K72),SUM(K73:K93)))</f>
        <v>4345</v>
      </c>
      <c r="G93" s="11">
        <f t="shared" si="28"/>
        <v>1.5992255993875462E-3</v>
      </c>
      <c r="H93" s="18">
        <f t="shared" si="19"/>
        <v>2701781</v>
      </c>
      <c r="I93" s="24">
        <f t="shared" si="36"/>
        <v>2703273</v>
      </c>
      <c r="J93" s="33">
        <f t="shared" si="33"/>
        <v>0.9949697085691992</v>
      </c>
      <c r="K93" s="6">
        <v>540</v>
      </c>
      <c r="L93" s="5">
        <f t="shared" ref="L93:L124" si="37">K93/K92</f>
        <v>3.0681818181818183</v>
      </c>
      <c r="M93" s="18"/>
      <c r="P93" s="1">
        <v>43967</v>
      </c>
      <c r="Q93" s="18">
        <f t="shared" si="35"/>
        <v>15573</v>
      </c>
      <c r="R93" s="26">
        <f t="shared" si="29"/>
        <v>5.7318159399913134E-3</v>
      </c>
      <c r="S93" s="25">
        <f>MAX(0,MIN(T$18-SUM(W$20:W72),SUM(W73:W93)))</f>
        <v>4345</v>
      </c>
      <c r="T93" s="26">
        <f t="shared" si="30"/>
        <v>1.5992255993875462E-3</v>
      </c>
      <c r="U93" s="18">
        <f t="shared" si="24"/>
        <v>2704171.8</v>
      </c>
      <c r="V93" s="24">
        <f t="shared" si="25"/>
        <v>2703273</v>
      </c>
      <c r="W93" s="19">
        <f t="shared" si="31"/>
        <v>540</v>
      </c>
      <c r="X93" s="5">
        <f t="shared" si="21"/>
        <v>3.0681818181818183</v>
      </c>
    </row>
    <row r="94" spans="1:24" ht="15.75" x14ac:dyDescent="0.25">
      <c r="A94" s="17">
        <f t="shared" si="34"/>
        <v>75</v>
      </c>
      <c r="B94" s="34">
        <v>43968</v>
      </c>
      <c r="C94" s="18">
        <f t="shared" si="27"/>
        <v>15716</v>
      </c>
      <c r="D94" s="18"/>
      <c r="E94" s="26">
        <f t="shared" si="32"/>
        <v>5.7844486812369802E-3</v>
      </c>
      <c r="F94" s="25">
        <f>MAX(0,MIN($G$18-SUM(K$20:K73),SUM(K74:K94)))</f>
        <v>4281</v>
      </c>
      <c r="G94" s="11">
        <f t="shared" si="28"/>
        <v>1.5756696872216537E-3</v>
      </c>
      <c r="H94" s="18">
        <f t="shared" si="19"/>
        <v>2701555</v>
      </c>
      <c r="I94" s="24">
        <f t="shared" si="36"/>
        <v>2703047</v>
      </c>
      <c r="J94" s="33">
        <f t="shared" si="33"/>
        <v>0.9948865267543634</v>
      </c>
      <c r="K94" s="6">
        <v>143</v>
      </c>
      <c r="L94" s="5">
        <f t="shared" si="37"/>
        <v>0.26481481481481484</v>
      </c>
      <c r="M94" s="18"/>
      <c r="P94" s="1">
        <v>43968</v>
      </c>
      <c r="Q94" s="18">
        <f t="shared" si="35"/>
        <v>15716</v>
      </c>
      <c r="R94" s="26">
        <f t="shared" si="29"/>
        <v>5.7844486812369802E-3</v>
      </c>
      <c r="S94" s="25">
        <f>MAX(0,MIN(T$18-SUM(W$20:W73),SUM(W74:W94)))</f>
        <v>4281</v>
      </c>
      <c r="T94" s="26">
        <f t="shared" si="30"/>
        <v>1.5756696872216537E-3</v>
      </c>
      <c r="U94" s="18">
        <f t="shared" si="24"/>
        <v>2703945.8</v>
      </c>
      <c r="V94" s="24">
        <f t="shared" si="25"/>
        <v>2703047</v>
      </c>
      <c r="W94" s="19">
        <f t="shared" si="31"/>
        <v>143</v>
      </c>
      <c r="X94" s="5">
        <f t="shared" si="21"/>
        <v>0.26481481481481484</v>
      </c>
    </row>
    <row r="95" spans="1:24" ht="15.75" x14ac:dyDescent="0.25">
      <c r="A95" s="17">
        <f t="shared" si="34"/>
        <v>76</v>
      </c>
      <c r="B95" s="34">
        <v>43969</v>
      </c>
      <c r="C95" s="18">
        <f t="shared" si="27"/>
        <v>15838</v>
      </c>
      <c r="D95" s="18"/>
      <c r="E95" s="26">
        <f t="shared" si="32"/>
        <v>5.8293521388032123E-3</v>
      </c>
      <c r="F95" s="25">
        <f>MAX(0,MIN($G$18-SUM(K$20:K74),SUM(K75:K95)))</f>
        <v>4108</v>
      </c>
      <c r="G95" s="11">
        <f t="shared" si="28"/>
        <v>1.5119951121482255E-3</v>
      </c>
      <c r="H95" s="18">
        <f t="shared" si="19"/>
        <v>2701398</v>
      </c>
      <c r="I95" s="24">
        <f t="shared" si="36"/>
        <v>2702890</v>
      </c>
      <c r="J95" s="33">
        <f t="shared" si="33"/>
        <v>0.99482874115733144</v>
      </c>
      <c r="K95" s="6">
        <v>122</v>
      </c>
      <c r="L95" s="5">
        <f t="shared" si="37"/>
        <v>0.85314685314685312</v>
      </c>
      <c r="M95" s="18"/>
      <c r="P95" s="1">
        <v>43969</v>
      </c>
      <c r="Q95" s="18">
        <f t="shared" si="35"/>
        <v>15838</v>
      </c>
      <c r="R95" s="26">
        <f t="shared" si="29"/>
        <v>5.8293521388032123E-3</v>
      </c>
      <c r="S95" s="25">
        <f>MAX(0,MIN(T$18-SUM(W$20:W74),SUM(W75:W95)))</f>
        <v>4108</v>
      </c>
      <c r="T95" s="26">
        <f t="shared" si="30"/>
        <v>1.5119951121482255E-3</v>
      </c>
      <c r="U95" s="18">
        <f t="shared" si="24"/>
        <v>2703788.8</v>
      </c>
      <c r="V95" s="24">
        <f t="shared" si="25"/>
        <v>2702890</v>
      </c>
      <c r="W95" s="19">
        <f t="shared" si="31"/>
        <v>122</v>
      </c>
      <c r="X95" s="5">
        <f t="shared" si="21"/>
        <v>0.85314685314685312</v>
      </c>
    </row>
    <row r="96" spans="1:24" ht="15.75" x14ac:dyDescent="0.25">
      <c r="A96" s="17">
        <f t="shared" si="34"/>
        <v>77</v>
      </c>
      <c r="B96" s="34">
        <v>43970</v>
      </c>
      <c r="C96" s="18">
        <f t="shared" si="27"/>
        <v>15903</v>
      </c>
      <c r="D96" s="18"/>
      <c r="E96" s="26">
        <f t="shared" si="32"/>
        <v>5.8532761120966966E-3</v>
      </c>
      <c r="F96" s="25">
        <f>MAX(0,MIN($G$18-SUM(K$20:K75),SUM(K76:K96)))</f>
        <v>4079</v>
      </c>
      <c r="G96" s="11">
        <f t="shared" si="28"/>
        <v>1.5013213394480555E-3</v>
      </c>
      <c r="H96" s="18">
        <f t="shared" si="19"/>
        <v>2701234</v>
      </c>
      <c r="I96" s="24">
        <f t="shared" si="36"/>
        <v>2702726</v>
      </c>
      <c r="J96" s="33">
        <f t="shared" si="33"/>
        <v>0.99476837913240634</v>
      </c>
      <c r="K96" s="6">
        <v>65</v>
      </c>
      <c r="L96" s="5">
        <f t="shared" si="37"/>
        <v>0.53278688524590168</v>
      </c>
      <c r="M96" s="18"/>
      <c r="P96" s="1">
        <v>43970</v>
      </c>
      <c r="Q96" s="18">
        <f t="shared" si="35"/>
        <v>15903</v>
      </c>
      <c r="R96" s="26">
        <f t="shared" si="29"/>
        <v>5.8532761120966966E-3</v>
      </c>
      <c r="S96" s="25">
        <f>MAX(0,MIN(T$18-SUM(W$20:W75),SUM(W76:W96)))</f>
        <v>4079</v>
      </c>
      <c r="T96" s="26">
        <f t="shared" si="30"/>
        <v>1.5013213394480555E-3</v>
      </c>
      <c r="U96" s="18">
        <f t="shared" si="24"/>
        <v>2703624.8</v>
      </c>
      <c r="V96" s="24">
        <f t="shared" si="25"/>
        <v>2702726</v>
      </c>
      <c r="W96" s="19">
        <f t="shared" si="31"/>
        <v>65</v>
      </c>
      <c r="X96" s="5">
        <f t="shared" si="21"/>
        <v>0.53278688524590168</v>
      </c>
    </row>
    <row r="97" spans="1:24" ht="15.75" x14ac:dyDescent="0.25">
      <c r="A97" s="17">
        <f t="shared" si="34"/>
        <v>78</v>
      </c>
      <c r="B97" s="35">
        <v>43971</v>
      </c>
      <c r="C97" s="18">
        <f t="shared" si="27"/>
        <v>16231</v>
      </c>
      <c r="D97" s="18"/>
      <c r="E97" s="26">
        <f t="shared" si="32"/>
        <v>5.9740001619468961E-3</v>
      </c>
      <c r="F97" s="25">
        <f>MAX(0,MIN($G$18-SUM(K$20:K76),SUM(K77:K97)))</f>
        <v>4286</v>
      </c>
      <c r="G97" s="11">
        <f t="shared" si="28"/>
        <v>1.5775099928596141E-3</v>
      </c>
      <c r="H97" s="18">
        <f t="shared" si="19"/>
        <v>2701082</v>
      </c>
      <c r="I97" s="24">
        <f t="shared" si="36"/>
        <v>2702574</v>
      </c>
      <c r="J97" s="33">
        <f t="shared" si="33"/>
        <v>0.99471243384101227</v>
      </c>
      <c r="K97" s="6">
        <v>328</v>
      </c>
      <c r="L97" s="5">
        <f t="shared" si="37"/>
        <v>5.046153846153846</v>
      </c>
      <c r="M97" s="18"/>
      <c r="P97" s="1">
        <v>43971</v>
      </c>
      <c r="Q97" s="18">
        <f t="shared" si="35"/>
        <v>16231</v>
      </c>
      <c r="R97" s="26">
        <f t="shared" si="29"/>
        <v>5.9740001619468961E-3</v>
      </c>
      <c r="S97" s="25">
        <f>MAX(0,MIN(T$18-SUM(W$20:W76),SUM(W77:W97)))</f>
        <v>4286</v>
      </c>
      <c r="T97" s="26">
        <f t="shared" si="30"/>
        <v>1.5775099928596141E-3</v>
      </c>
      <c r="U97" s="18">
        <f t="shared" si="24"/>
        <v>2703472.8</v>
      </c>
      <c r="V97" s="24">
        <f t="shared" si="25"/>
        <v>2702574</v>
      </c>
      <c r="W97" s="19">
        <f t="shared" si="31"/>
        <v>328</v>
      </c>
      <c r="X97" s="5">
        <f t="shared" si="21"/>
        <v>5.046153846153846</v>
      </c>
    </row>
    <row r="98" spans="1:24" ht="15.75" x14ac:dyDescent="0.25">
      <c r="A98" s="17">
        <f t="shared" si="34"/>
        <v>79</v>
      </c>
      <c r="B98" s="34">
        <v>43972</v>
      </c>
      <c r="C98" s="18">
        <f t="shared" si="27"/>
        <v>16419</v>
      </c>
      <c r="D98" s="18"/>
      <c r="E98" s="26">
        <f t="shared" si="32"/>
        <v>6.0431956539342057E-3</v>
      </c>
      <c r="F98" s="25">
        <f>MAX(0,MIN($G$18-SUM(K$20:K77),SUM(K78:K98)))</f>
        <v>4152</v>
      </c>
      <c r="G98" s="11">
        <f t="shared" si="28"/>
        <v>1.5281898017622767E-3</v>
      </c>
      <c r="H98" s="18">
        <f t="shared" si="19"/>
        <v>2700805</v>
      </c>
      <c r="I98" s="24">
        <f t="shared" si="36"/>
        <v>2702297</v>
      </c>
      <c r="J98" s="33">
        <f t="shared" si="33"/>
        <v>0.99461048090866933</v>
      </c>
      <c r="K98" s="6">
        <v>188</v>
      </c>
      <c r="L98" s="5">
        <f t="shared" si="37"/>
        <v>0.57317073170731703</v>
      </c>
      <c r="M98" s="18"/>
      <c r="P98" s="1">
        <v>43972</v>
      </c>
      <c r="Q98" s="18">
        <f t="shared" si="35"/>
        <v>16419</v>
      </c>
      <c r="R98" s="26">
        <f t="shared" si="29"/>
        <v>6.0431956539342057E-3</v>
      </c>
      <c r="S98" s="25">
        <f>MAX(0,MIN(T$18-SUM(W$20:W77),SUM(W78:W98)))</f>
        <v>4152</v>
      </c>
      <c r="T98" s="26">
        <f t="shared" si="30"/>
        <v>1.5281898017622767E-3</v>
      </c>
      <c r="U98" s="18">
        <f t="shared" si="24"/>
        <v>2703195.8</v>
      </c>
      <c r="V98" s="24">
        <f t="shared" si="25"/>
        <v>2702297</v>
      </c>
      <c r="W98" s="19">
        <f t="shared" si="31"/>
        <v>188</v>
      </c>
      <c r="X98" s="5">
        <f t="shared" si="21"/>
        <v>0.57317073170731703</v>
      </c>
    </row>
    <row r="99" spans="1:24" ht="15.75" x14ac:dyDescent="0.25">
      <c r="A99" s="17">
        <f t="shared" si="34"/>
        <v>80</v>
      </c>
      <c r="B99" s="34">
        <v>43973</v>
      </c>
      <c r="C99" s="18">
        <f t="shared" si="27"/>
        <v>16579</v>
      </c>
      <c r="D99" s="18"/>
      <c r="E99" s="26">
        <f t="shared" si="32"/>
        <v>6.1020854343489363E-3</v>
      </c>
      <c r="F99" s="25">
        <f>MAX(0,MIN($G$18-SUM(K$20:K78),SUM(K79:K99)))</f>
        <v>4078</v>
      </c>
      <c r="G99" s="11">
        <f t="shared" si="28"/>
        <v>1.5009532783204634E-3</v>
      </c>
      <c r="H99" s="18">
        <f t="shared" si="19"/>
        <v>2700591</v>
      </c>
      <c r="I99" s="24">
        <f t="shared" si="36"/>
        <v>2702083</v>
      </c>
      <c r="J99" s="33">
        <f t="shared" si="33"/>
        <v>0.99453171582736466</v>
      </c>
      <c r="K99" s="6">
        <v>160</v>
      </c>
      <c r="L99" s="5">
        <f t="shared" si="37"/>
        <v>0.85106382978723405</v>
      </c>
      <c r="M99" s="18"/>
      <c r="P99" s="1">
        <v>43973</v>
      </c>
      <c r="Q99" s="18">
        <f t="shared" si="35"/>
        <v>16579</v>
      </c>
      <c r="R99" s="26">
        <f t="shared" si="29"/>
        <v>6.1020854343489363E-3</v>
      </c>
      <c r="S99" s="25">
        <f>MAX(0,MIN(T$18-SUM(W$20:W78),SUM(W79:W99)))</f>
        <v>4078</v>
      </c>
      <c r="T99" s="26">
        <f t="shared" si="30"/>
        <v>1.5009532783204634E-3</v>
      </c>
      <c r="U99" s="18">
        <f t="shared" si="24"/>
        <v>2702981.8</v>
      </c>
      <c r="V99" s="24">
        <f t="shared" si="25"/>
        <v>2702083</v>
      </c>
      <c r="W99" s="19">
        <f t="shared" si="31"/>
        <v>160</v>
      </c>
      <c r="X99" s="5">
        <f t="shared" si="21"/>
        <v>0.85106382978723405</v>
      </c>
    </row>
    <row r="100" spans="1:24" ht="15.75" x14ac:dyDescent="0.25">
      <c r="A100" s="17">
        <f t="shared" si="34"/>
        <v>81</v>
      </c>
      <c r="B100" s="34">
        <v>43974</v>
      </c>
      <c r="C100" s="18">
        <f t="shared" si="27"/>
        <v>16702</v>
      </c>
      <c r="D100" s="18"/>
      <c r="E100" s="26">
        <f t="shared" si="32"/>
        <v>6.1473569530427616E-3</v>
      </c>
      <c r="F100" s="25">
        <f>MAX(0,MIN($G$18-SUM(K$20:K79),SUM(K80:K100)))</f>
        <v>4057</v>
      </c>
      <c r="G100" s="11">
        <f t="shared" si="28"/>
        <v>1.49322399464103E-3</v>
      </c>
      <c r="H100" s="18">
        <f t="shared" si="19"/>
        <v>2700415</v>
      </c>
      <c r="I100" s="24">
        <f t="shared" si="36"/>
        <v>2701907</v>
      </c>
      <c r="J100" s="33">
        <f t="shared" si="33"/>
        <v>0.99446693706890843</v>
      </c>
      <c r="K100" s="6">
        <v>123</v>
      </c>
      <c r="L100" s="5">
        <f t="shared" si="37"/>
        <v>0.76875000000000004</v>
      </c>
      <c r="M100" s="18"/>
      <c r="P100" s="1">
        <v>43974</v>
      </c>
      <c r="Q100" s="18">
        <f t="shared" si="35"/>
        <v>16702</v>
      </c>
      <c r="R100" s="26">
        <f t="shared" si="29"/>
        <v>6.1473569530427616E-3</v>
      </c>
      <c r="S100" s="25">
        <f>MAX(0,MIN(T$18-SUM(W$20:W79),SUM(W80:W100)))</f>
        <v>4057</v>
      </c>
      <c r="T100" s="26">
        <f t="shared" si="30"/>
        <v>1.49322399464103E-3</v>
      </c>
      <c r="U100" s="18">
        <f t="shared" si="24"/>
        <v>2702805.8</v>
      </c>
      <c r="V100" s="24">
        <f t="shared" si="25"/>
        <v>2701907</v>
      </c>
      <c r="W100" s="19">
        <f t="shared" si="31"/>
        <v>123</v>
      </c>
      <c r="X100" s="5">
        <f t="shared" si="21"/>
        <v>0.76875000000000004</v>
      </c>
    </row>
    <row r="101" spans="1:24" ht="15.75" x14ac:dyDescent="0.25">
      <c r="A101" s="17">
        <f t="shared" si="34"/>
        <v>82</v>
      </c>
      <c r="B101" s="34">
        <v>43975</v>
      </c>
      <c r="C101" s="18">
        <f t="shared" si="27"/>
        <v>16922</v>
      </c>
      <c r="D101" s="18"/>
      <c r="E101" s="26">
        <f t="shared" si="32"/>
        <v>6.2283304011130167E-3</v>
      </c>
      <c r="F101" s="25">
        <f>MAX(0,MIN($G$18-SUM(K$20:K80),SUM(K81:K101)))</f>
        <v>3985</v>
      </c>
      <c r="G101" s="11">
        <f t="shared" si="28"/>
        <v>1.4667235934544009E-3</v>
      </c>
      <c r="H101" s="18">
        <f t="shared" si="19"/>
        <v>2699875</v>
      </c>
      <c r="I101" s="24">
        <f t="shared" si="36"/>
        <v>2701367</v>
      </c>
      <c r="J101" s="33">
        <f t="shared" si="33"/>
        <v>0.99426818406000872</v>
      </c>
      <c r="K101" s="6">
        <v>220</v>
      </c>
      <c r="L101" s="5">
        <f t="shared" si="37"/>
        <v>1.7886178861788617</v>
      </c>
      <c r="M101" s="18"/>
      <c r="P101" s="1">
        <v>43975</v>
      </c>
      <c r="Q101" s="18">
        <f t="shared" si="35"/>
        <v>16922</v>
      </c>
      <c r="R101" s="26">
        <f t="shared" si="29"/>
        <v>6.2283304011130167E-3</v>
      </c>
      <c r="S101" s="25">
        <f>MAX(0,MIN(T$18-SUM(W$20:W80),SUM(W81:W101)))</f>
        <v>3985</v>
      </c>
      <c r="T101" s="26">
        <f t="shared" si="30"/>
        <v>1.4667235934544009E-3</v>
      </c>
      <c r="U101" s="18">
        <f t="shared" si="24"/>
        <v>2702265.8</v>
      </c>
      <c r="V101" s="24">
        <f t="shared" si="25"/>
        <v>2701367</v>
      </c>
      <c r="W101" s="19">
        <f t="shared" si="31"/>
        <v>220</v>
      </c>
      <c r="X101" s="5">
        <f t="shared" si="21"/>
        <v>1.7886178861788617</v>
      </c>
    </row>
    <row r="102" spans="1:24" ht="15.75" x14ac:dyDescent="0.25">
      <c r="A102" s="17">
        <f t="shared" si="34"/>
        <v>83</v>
      </c>
      <c r="B102" s="34">
        <v>43976</v>
      </c>
      <c r="C102" s="18">
        <f t="shared" si="27"/>
        <v>17035</v>
      </c>
      <c r="D102" s="18"/>
      <c r="E102" s="26">
        <f t="shared" si="32"/>
        <v>6.2699213085309208E-3</v>
      </c>
      <c r="F102" s="25">
        <f>MAX(0,MIN($G$18-SUM(K$20:K81),SUM(K82:K102)))</f>
        <v>3947</v>
      </c>
      <c r="G102" s="11">
        <f t="shared" si="28"/>
        <v>1.4527372706059022E-3</v>
      </c>
      <c r="H102" s="18">
        <f t="shared" si="19"/>
        <v>2699732</v>
      </c>
      <c r="I102" s="24">
        <f t="shared" si="36"/>
        <v>2701224</v>
      </c>
      <c r="J102" s="33">
        <f t="shared" si="33"/>
        <v>0.99421555131876305</v>
      </c>
      <c r="K102" s="6">
        <v>113</v>
      </c>
      <c r="L102" s="5">
        <f t="shared" si="37"/>
        <v>0.51363636363636367</v>
      </c>
      <c r="M102" s="18"/>
      <c r="P102" s="1">
        <v>43976</v>
      </c>
      <c r="Q102" s="18">
        <f t="shared" si="35"/>
        <v>17035</v>
      </c>
      <c r="R102" s="26">
        <f t="shared" si="29"/>
        <v>6.2699213085309208E-3</v>
      </c>
      <c r="S102" s="25">
        <f>MAX(0,MIN(T$18-SUM(W$20:W81),SUM(W82:W102)))</f>
        <v>3947</v>
      </c>
      <c r="T102" s="26">
        <f t="shared" si="30"/>
        <v>1.4527372706059022E-3</v>
      </c>
      <c r="U102" s="18">
        <f t="shared" si="24"/>
        <v>2702122.8</v>
      </c>
      <c r="V102" s="24">
        <f t="shared" si="25"/>
        <v>2701224</v>
      </c>
      <c r="W102" s="19">
        <f t="shared" si="31"/>
        <v>113</v>
      </c>
      <c r="X102" s="5">
        <f t="shared" si="21"/>
        <v>0.51363636363636367</v>
      </c>
    </row>
    <row r="103" spans="1:24" ht="15.75" x14ac:dyDescent="0.25">
      <c r="A103" s="17">
        <f t="shared" si="34"/>
        <v>84</v>
      </c>
      <c r="B103" s="34">
        <v>43977</v>
      </c>
      <c r="C103" s="18">
        <f t="shared" si="27"/>
        <v>17133</v>
      </c>
      <c r="D103" s="18"/>
      <c r="E103" s="26">
        <f t="shared" si="32"/>
        <v>6.3059912990349439E-3</v>
      </c>
      <c r="F103" s="25">
        <f>MAX(0,MIN($G$18-SUM(K$20:K82),SUM(K83:K103)))</f>
        <v>3881</v>
      </c>
      <c r="G103" s="11">
        <f t="shared" si="28"/>
        <v>1.4284452361848256E-3</v>
      </c>
      <c r="H103" s="18">
        <f t="shared" si="19"/>
        <v>2699610</v>
      </c>
      <c r="I103" s="24">
        <f t="shared" si="36"/>
        <v>2701102</v>
      </c>
      <c r="J103" s="33">
        <f t="shared" si="33"/>
        <v>0.9941706478611968</v>
      </c>
      <c r="K103" s="6">
        <v>98</v>
      </c>
      <c r="L103" s="5">
        <f t="shared" si="37"/>
        <v>0.86725663716814161</v>
      </c>
      <c r="M103" s="18"/>
      <c r="P103" s="1">
        <v>43977</v>
      </c>
      <c r="Q103" s="18">
        <f t="shared" si="35"/>
        <v>17133</v>
      </c>
      <c r="R103" s="26">
        <f t="shared" si="29"/>
        <v>6.3059912990349439E-3</v>
      </c>
      <c r="S103" s="25">
        <f>MAX(0,MIN(T$18-SUM(W$20:W82),SUM(W83:W103)))</f>
        <v>3881</v>
      </c>
      <c r="T103" s="26">
        <f t="shared" si="30"/>
        <v>1.4284452361848256E-3</v>
      </c>
      <c r="U103" s="18">
        <f t="shared" si="24"/>
        <v>2702000.8</v>
      </c>
      <c r="V103" s="24">
        <f t="shared" si="25"/>
        <v>2701102</v>
      </c>
      <c r="W103" s="19">
        <f t="shared" si="31"/>
        <v>98</v>
      </c>
      <c r="X103" s="5">
        <f t="shared" si="21"/>
        <v>0.86725663716814161</v>
      </c>
    </row>
    <row r="104" spans="1:24" ht="15.75" x14ac:dyDescent="0.25">
      <c r="A104" s="17">
        <f t="shared" si="34"/>
        <v>85</v>
      </c>
      <c r="B104" s="34">
        <v>43978</v>
      </c>
      <c r="C104" s="18">
        <f t="shared" si="27"/>
        <v>17277</v>
      </c>
      <c r="D104" s="18"/>
      <c r="E104" s="26">
        <f t="shared" si="32"/>
        <v>6.3589921014082021E-3</v>
      </c>
      <c r="F104" s="25">
        <f>MAX(0,MIN($G$18-SUM(K$20:K83),SUM(K84:K104)))</f>
        <v>3873</v>
      </c>
      <c r="G104" s="11">
        <f t="shared" si="28"/>
        <v>1.425500747164089E-3</v>
      </c>
      <c r="H104" s="18">
        <f t="shared" si="19"/>
        <v>2699545</v>
      </c>
      <c r="I104" s="24">
        <f t="shared" si="36"/>
        <v>2701037</v>
      </c>
      <c r="J104" s="33">
        <f t="shared" si="33"/>
        <v>0.99414672388790326</v>
      </c>
      <c r="K104" s="6">
        <v>144</v>
      </c>
      <c r="L104" s="5">
        <f t="shared" si="37"/>
        <v>1.4693877551020409</v>
      </c>
      <c r="M104" s="18"/>
      <c r="P104" s="1">
        <v>43978</v>
      </c>
      <c r="Q104" s="18">
        <f t="shared" si="35"/>
        <v>17277</v>
      </c>
      <c r="R104" s="26">
        <f t="shared" si="29"/>
        <v>6.3589921014082021E-3</v>
      </c>
      <c r="S104" s="25">
        <f>MAX(0,MIN(T$18-SUM(W$20:W83),SUM(W84:W104)))</f>
        <v>3873</v>
      </c>
      <c r="T104" s="26">
        <f t="shared" si="30"/>
        <v>1.425500747164089E-3</v>
      </c>
      <c r="U104" s="18">
        <f t="shared" si="24"/>
        <v>2701935.8</v>
      </c>
      <c r="V104" s="24">
        <f t="shared" si="25"/>
        <v>2701037</v>
      </c>
      <c r="W104" s="19">
        <f t="shared" si="31"/>
        <v>144</v>
      </c>
      <c r="X104" s="5">
        <f t="shared" si="21"/>
        <v>1.4693877551020409</v>
      </c>
    </row>
    <row r="105" spans="1:24" ht="15.75" x14ac:dyDescent="0.25">
      <c r="A105" s="17">
        <f t="shared" si="34"/>
        <v>86</v>
      </c>
      <c r="B105" s="34">
        <v>43979</v>
      </c>
      <c r="C105" s="18">
        <f t="shared" si="27"/>
        <v>17536</v>
      </c>
      <c r="D105" s="18"/>
      <c r="E105" s="26">
        <f t="shared" si="32"/>
        <v>6.4543199334545481E-3</v>
      </c>
      <c r="F105" s="25">
        <f>MAX(0,MIN($G$18-SUM(K$20:K84),SUM(K85:K105)))</f>
        <v>4034</v>
      </c>
      <c r="G105" s="11">
        <f t="shared" si="28"/>
        <v>1.4847585887064123E-3</v>
      </c>
      <c r="H105" s="18">
        <f t="shared" si="19"/>
        <v>2699217</v>
      </c>
      <c r="I105" s="24">
        <f t="shared" si="36"/>
        <v>2700709</v>
      </c>
      <c r="J105" s="33">
        <f t="shared" si="33"/>
        <v>0.99402599983805306</v>
      </c>
      <c r="K105" s="6">
        <v>259</v>
      </c>
      <c r="L105" s="5">
        <f t="shared" si="37"/>
        <v>1.7986111111111112</v>
      </c>
      <c r="M105" s="18"/>
      <c r="P105" s="1">
        <v>43979</v>
      </c>
      <c r="Q105" s="18">
        <f t="shared" si="35"/>
        <v>17536</v>
      </c>
      <c r="R105" s="26">
        <f t="shared" si="29"/>
        <v>6.4543199334545481E-3</v>
      </c>
      <c r="S105" s="25">
        <f>MAX(0,MIN(T$18-SUM(W$20:W84),SUM(W85:W105)))</f>
        <v>4034</v>
      </c>
      <c r="T105" s="26">
        <f t="shared" si="30"/>
        <v>1.4847585887064123E-3</v>
      </c>
      <c r="U105" s="18">
        <f t="shared" si="24"/>
        <v>2701607.8</v>
      </c>
      <c r="V105" s="24">
        <f t="shared" si="25"/>
        <v>2700709</v>
      </c>
      <c r="W105" s="19">
        <f t="shared" si="31"/>
        <v>259</v>
      </c>
      <c r="X105" s="5">
        <f t="shared" si="21"/>
        <v>1.7986111111111112</v>
      </c>
    </row>
    <row r="106" spans="1:24" ht="15.75" x14ac:dyDescent="0.25">
      <c r="A106" s="17">
        <f t="shared" si="34"/>
        <v>87</v>
      </c>
      <c r="B106" s="34">
        <v>43980</v>
      </c>
      <c r="C106" s="18">
        <f t="shared" si="27"/>
        <v>17702</v>
      </c>
      <c r="D106" s="18"/>
      <c r="E106" s="26">
        <f t="shared" si="32"/>
        <v>6.5154180806348315E-3</v>
      </c>
      <c r="F106" s="25">
        <f>MAX(0,MIN($G$18-SUM(K$20:K85),SUM(K86:K106)))</f>
        <v>4035</v>
      </c>
      <c r="G106" s="11">
        <f t="shared" si="28"/>
        <v>1.4851266498340043E-3</v>
      </c>
      <c r="H106" s="18">
        <f t="shared" si="19"/>
        <v>2699029</v>
      </c>
      <c r="I106" s="24">
        <f t="shared" si="36"/>
        <v>2700521</v>
      </c>
      <c r="J106" s="33">
        <f t="shared" si="33"/>
        <v>0.99395680434606581</v>
      </c>
      <c r="K106" s="6">
        <v>166</v>
      </c>
      <c r="L106" s="5">
        <f t="shared" si="37"/>
        <v>0.64092664092664098</v>
      </c>
      <c r="M106" s="18"/>
      <c r="P106" s="1">
        <v>43980</v>
      </c>
      <c r="Q106" s="18">
        <f t="shared" si="35"/>
        <v>17702</v>
      </c>
      <c r="R106" s="26">
        <f t="shared" si="29"/>
        <v>6.5154180806348315E-3</v>
      </c>
      <c r="S106" s="25">
        <f>MAX(0,MIN(T$18-SUM(W$20:W85),SUM(W86:W106)))</f>
        <v>4035</v>
      </c>
      <c r="T106" s="26">
        <f t="shared" si="30"/>
        <v>1.4851266498340043E-3</v>
      </c>
      <c r="U106" s="18">
        <f t="shared" si="24"/>
        <v>2701419.8</v>
      </c>
      <c r="V106" s="24">
        <f t="shared" si="25"/>
        <v>2700521</v>
      </c>
      <c r="W106" s="19">
        <f t="shared" si="31"/>
        <v>166</v>
      </c>
      <c r="X106" s="5">
        <f t="shared" si="21"/>
        <v>0.64092664092664098</v>
      </c>
    </row>
    <row r="107" spans="1:24" ht="15.75" x14ac:dyDescent="0.25">
      <c r="A107" s="17">
        <f t="shared" si="34"/>
        <v>88</v>
      </c>
      <c r="B107" s="34">
        <v>43981</v>
      </c>
      <c r="C107" s="18">
        <f t="shared" si="27"/>
        <v>17903</v>
      </c>
      <c r="D107" s="18"/>
      <c r="E107" s="26">
        <f t="shared" si="32"/>
        <v>6.5893983672808383E-3</v>
      </c>
      <c r="F107" s="25">
        <f>MAX(0,MIN($G$18-SUM(K$20:K86),SUM(K87:K107)))</f>
        <v>4010</v>
      </c>
      <c r="G107" s="11">
        <f t="shared" si="28"/>
        <v>1.4759251216442026E-3</v>
      </c>
      <c r="H107" s="18">
        <f t="shared" si="19"/>
        <v>2698869</v>
      </c>
      <c r="I107" s="24">
        <f t="shared" si="36"/>
        <v>2700361</v>
      </c>
      <c r="J107" s="33">
        <f t="shared" si="33"/>
        <v>0.99389791456565102</v>
      </c>
      <c r="K107" s="6">
        <v>201</v>
      </c>
      <c r="L107" s="5">
        <f t="shared" si="37"/>
        <v>1.2108433734939759</v>
      </c>
      <c r="M107" s="18"/>
      <c r="P107" s="1">
        <v>43981</v>
      </c>
      <c r="Q107" s="18">
        <f t="shared" si="35"/>
        <v>17903</v>
      </c>
      <c r="R107" s="26">
        <f t="shared" si="29"/>
        <v>6.5893983672808383E-3</v>
      </c>
      <c r="S107" s="25">
        <f>MAX(0,MIN(T$18-SUM(W$20:W86),SUM(W87:W107)))</f>
        <v>4010</v>
      </c>
      <c r="T107" s="26">
        <f t="shared" si="30"/>
        <v>1.4759251216442026E-3</v>
      </c>
      <c r="U107" s="18">
        <f t="shared" si="24"/>
        <v>2701259.8</v>
      </c>
      <c r="V107" s="24">
        <f t="shared" si="25"/>
        <v>2700361</v>
      </c>
      <c r="W107" s="19">
        <f t="shared" si="31"/>
        <v>201</v>
      </c>
      <c r="X107" s="5">
        <f t="shared" si="21"/>
        <v>1.2108433734939759</v>
      </c>
    </row>
    <row r="108" spans="1:24" ht="15.75" x14ac:dyDescent="0.25">
      <c r="A108" s="17">
        <f t="shared" si="34"/>
        <v>89</v>
      </c>
      <c r="B108" s="34">
        <v>43982</v>
      </c>
      <c r="C108" s="18">
        <f t="shared" si="27"/>
        <v>18041</v>
      </c>
      <c r="D108" s="18"/>
      <c r="E108" s="26">
        <f t="shared" si="32"/>
        <v>6.6401908028885437E-3</v>
      </c>
      <c r="F108" s="25">
        <f>MAX(0,MIN($G$18-SUM(K$20:K87),SUM(K88:K108)))</f>
        <v>3991</v>
      </c>
      <c r="G108" s="11">
        <f t="shared" si="28"/>
        <v>1.4689319602199534E-3</v>
      </c>
      <c r="H108" s="18">
        <f t="shared" si="19"/>
        <v>2698746</v>
      </c>
      <c r="I108" s="24">
        <f t="shared" si="36"/>
        <v>2700238</v>
      </c>
      <c r="J108" s="33">
        <f t="shared" si="33"/>
        <v>0.9938526430469572</v>
      </c>
      <c r="K108" s="6">
        <v>138</v>
      </c>
      <c r="L108" s="5">
        <f t="shared" si="37"/>
        <v>0.68656716417910446</v>
      </c>
      <c r="M108" s="18"/>
      <c r="P108" s="1">
        <v>43982</v>
      </c>
      <c r="Q108" s="18">
        <f t="shared" si="35"/>
        <v>18041</v>
      </c>
      <c r="R108" s="26">
        <f t="shared" si="29"/>
        <v>6.6401908028885437E-3</v>
      </c>
      <c r="S108" s="25">
        <f>MAX(0,MIN(T$18-SUM(W$20:W87),SUM(W88:W108)))</f>
        <v>3991</v>
      </c>
      <c r="T108" s="26">
        <f t="shared" si="30"/>
        <v>1.4689319602199534E-3</v>
      </c>
      <c r="U108" s="18">
        <f t="shared" si="24"/>
        <v>2701136.8</v>
      </c>
      <c r="V108" s="24">
        <f t="shared" si="25"/>
        <v>2700238</v>
      </c>
      <c r="W108" s="19">
        <f t="shared" si="31"/>
        <v>138</v>
      </c>
      <c r="X108" s="5">
        <f t="shared" si="21"/>
        <v>0.68656716417910446</v>
      </c>
    </row>
    <row r="109" spans="1:24" ht="15.75" x14ac:dyDescent="0.25">
      <c r="A109" s="17">
        <f t="shared" si="34"/>
        <v>90</v>
      </c>
      <c r="B109" s="34">
        <v>43983</v>
      </c>
      <c r="C109" s="18">
        <f t="shared" si="27"/>
        <v>18124</v>
      </c>
      <c r="D109" s="18"/>
      <c r="E109" s="26">
        <f t="shared" si="32"/>
        <v>6.6707398764786858E-3</v>
      </c>
      <c r="F109" s="25">
        <f>MAX(0,MIN($G$18-SUM(K$20:K88),SUM(K89:K109)))</f>
        <v>3910</v>
      </c>
      <c r="G109" s="11">
        <f t="shared" si="28"/>
        <v>1.4391190088849956E-3</v>
      </c>
      <c r="H109" s="18">
        <f t="shared" si="19"/>
        <v>2698526</v>
      </c>
      <c r="I109" s="24">
        <f t="shared" si="36"/>
        <v>2700018</v>
      </c>
      <c r="J109" s="33">
        <f t="shared" si="33"/>
        <v>0.99377166959888696</v>
      </c>
      <c r="K109" s="6">
        <v>83</v>
      </c>
      <c r="L109" s="5">
        <f t="shared" si="37"/>
        <v>0.60144927536231885</v>
      </c>
      <c r="M109" s="18"/>
      <c r="P109" s="1">
        <v>43983</v>
      </c>
      <c r="Q109" s="18">
        <f t="shared" si="35"/>
        <v>18124</v>
      </c>
      <c r="R109" s="26">
        <f t="shared" si="29"/>
        <v>6.6707398764786858E-3</v>
      </c>
      <c r="S109" s="25">
        <f>MAX(0,MIN(T$18-SUM(W$20:W88),SUM(W89:W109)))</f>
        <v>3910</v>
      </c>
      <c r="T109" s="26">
        <f t="shared" si="30"/>
        <v>1.4391190088849956E-3</v>
      </c>
      <c r="U109" s="18">
        <f t="shared" si="24"/>
        <v>2700916.8</v>
      </c>
      <c r="V109" s="24">
        <f t="shared" si="25"/>
        <v>2700018</v>
      </c>
      <c r="W109" s="19">
        <f t="shared" si="31"/>
        <v>83</v>
      </c>
      <c r="X109" s="5">
        <f t="shared" si="21"/>
        <v>0.60144927536231885</v>
      </c>
    </row>
    <row r="110" spans="1:24" ht="15.75" x14ac:dyDescent="0.25">
      <c r="A110" s="17">
        <f t="shared" si="34"/>
        <v>91</v>
      </c>
      <c r="B110" s="34">
        <v>43984</v>
      </c>
      <c r="C110" s="18">
        <f t="shared" si="27"/>
        <v>18370</v>
      </c>
      <c r="D110" s="18"/>
      <c r="E110" s="26">
        <f t="shared" si="32"/>
        <v>6.7612829138663346E-3</v>
      </c>
      <c r="F110" s="25">
        <f>MAX(0,MIN($G$18-SUM(K$20:K89),SUM(K90:K110)))</f>
        <v>4004</v>
      </c>
      <c r="G110" s="11">
        <f t="shared" si="28"/>
        <v>1.4737167548786502E-3</v>
      </c>
      <c r="H110" s="18">
        <f t="shared" si="19"/>
        <v>2698413</v>
      </c>
      <c r="I110" s="24">
        <f t="shared" si="36"/>
        <v>2699905</v>
      </c>
      <c r="J110" s="33">
        <f t="shared" si="33"/>
        <v>0.99373007869146912</v>
      </c>
      <c r="K110" s="6">
        <v>246</v>
      </c>
      <c r="L110" s="5">
        <f t="shared" si="37"/>
        <v>2.963855421686747</v>
      </c>
      <c r="M110" s="18"/>
      <c r="P110" s="1">
        <v>43984</v>
      </c>
      <c r="Q110" s="18">
        <f t="shared" si="35"/>
        <v>18370</v>
      </c>
      <c r="R110" s="26">
        <f t="shared" si="29"/>
        <v>6.7612829138663346E-3</v>
      </c>
      <c r="S110" s="25">
        <f>MAX(0,MIN(T$18-SUM(W$20:W89),SUM(W90:W110)))</f>
        <v>4004</v>
      </c>
      <c r="T110" s="26">
        <f t="shared" si="30"/>
        <v>1.4737167548786502E-3</v>
      </c>
      <c r="U110" s="18">
        <f t="shared" si="24"/>
        <v>2700803.8</v>
      </c>
      <c r="V110" s="24">
        <f t="shared" si="25"/>
        <v>2699905</v>
      </c>
      <c r="W110" s="19">
        <f t="shared" si="31"/>
        <v>246</v>
      </c>
      <c r="X110" s="5">
        <f t="shared" si="21"/>
        <v>2.963855421686747</v>
      </c>
    </row>
    <row r="111" spans="1:24" ht="15.75" x14ac:dyDescent="0.25">
      <c r="A111" s="17">
        <f t="shared" si="34"/>
        <v>92</v>
      </c>
      <c r="B111" s="34">
        <v>43985</v>
      </c>
      <c r="C111" s="18">
        <f t="shared" si="27"/>
        <v>18644</v>
      </c>
      <c r="D111" s="18"/>
      <c r="E111" s="26">
        <f t="shared" si="32"/>
        <v>6.8621316628265623E-3</v>
      </c>
      <c r="F111" s="25">
        <f>MAX(0,MIN($G$18-SUM(K$20:K90),SUM(K91:K111)))</f>
        <v>4001</v>
      </c>
      <c r="G111" s="11">
        <f t="shared" si="28"/>
        <v>1.4726125714958739E-3</v>
      </c>
      <c r="H111" s="18">
        <f t="shared" ref="H111:H174" si="38">MAX(0,H110-K103)</f>
        <v>2698315</v>
      </c>
      <c r="I111" s="24">
        <f t="shared" si="36"/>
        <v>2699807</v>
      </c>
      <c r="J111" s="33">
        <f t="shared" si="33"/>
        <v>0.99369400870096503</v>
      </c>
      <c r="K111" s="7">
        <v>274</v>
      </c>
      <c r="L111" s="5">
        <f t="shared" si="37"/>
        <v>1.1138211382113821</v>
      </c>
      <c r="M111" s="18"/>
      <c r="P111" s="3">
        <v>43985</v>
      </c>
      <c r="Q111" s="18">
        <f t="shared" si="35"/>
        <v>18644</v>
      </c>
      <c r="R111" s="26">
        <f t="shared" si="29"/>
        <v>6.8621316628265623E-3</v>
      </c>
      <c r="S111" s="25">
        <f>MAX(0,MIN(T$18-SUM(W$20:W90),SUM(W91:W111)))</f>
        <v>4001</v>
      </c>
      <c r="T111" s="26">
        <f t="shared" si="30"/>
        <v>1.4726125714958739E-3</v>
      </c>
      <c r="U111" s="18">
        <f t="shared" si="24"/>
        <v>2700705.8</v>
      </c>
      <c r="V111" s="24">
        <f t="shared" si="25"/>
        <v>2699807</v>
      </c>
      <c r="W111" s="19">
        <f t="shared" si="31"/>
        <v>274</v>
      </c>
      <c r="X111" s="5">
        <f>L111</f>
        <v>1.1138211382113821</v>
      </c>
    </row>
    <row r="112" spans="1:24" ht="15.75" x14ac:dyDescent="0.25">
      <c r="A112" s="17">
        <f t="shared" si="34"/>
        <v>93</v>
      </c>
      <c r="B112" s="34">
        <v>43986</v>
      </c>
      <c r="C112" s="18">
        <f t="shared" ref="C112:C143" si="39">MIN($G$18,C111+K112)</f>
        <v>18861</v>
      </c>
      <c r="D112" s="18"/>
      <c r="E112" s="26">
        <f t="shared" si="32"/>
        <v>6.9420009275140415E-3</v>
      </c>
      <c r="F112" s="25">
        <f>MAX(0,MIN($G$18-SUM(K$20:K91),SUM(K92:K112)))</f>
        <v>4004</v>
      </c>
      <c r="G112" s="11">
        <f t="shared" si="28"/>
        <v>1.4737167548786502E-3</v>
      </c>
      <c r="H112" s="18">
        <f t="shared" si="38"/>
        <v>2698171</v>
      </c>
      <c r="I112" s="24">
        <f t="shared" si="36"/>
        <v>2699663</v>
      </c>
      <c r="J112" s="33">
        <f t="shared" si="33"/>
        <v>0.99364100789859178</v>
      </c>
      <c r="K112" s="7">
        <v>217</v>
      </c>
      <c r="L112" s="5">
        <f t="shared" si="37"/>
        <v>0.79197080291970801</v>
      </c>
      <c r="M112" s="18"/>
      <c r="P112" s="4">
        <v>43986</v>
      </c>
      <c r="Q112" s="18">
        <f t="shared" si="35"/>
        <v>18861</v>
      </c>
      <c r="R112" s="26">
        <f t="shared" si="29"/>
        <v>6.9420009275140415E-3</v>
      </c>
      <c r="S112" s="25">
        <f>MAX(0,MIN(T$18-SUM(W$20:W91),SUM(W92:W112)))</f>
        <v>4004</v>
      </c>
      <c r="T112" s="26">
        <f t="shared" si="30"/>
        <v>1.4737167548786502E-3</v>
      </c>
      <c r="U112" s="18">
        <f t="shared" si="24"/>
        <v>2700561.8</v>
      </c>
      <c r="V112" s="24">
        <f t="shared" si="25"/>
        <v>2699663</v>
      </c>
      <c r="W112" s="19">
        <f t="shared" si="31"/>
        <v>217</v>
      </c>
      <c r="X112" s="5">
        <f t="shared" si="21"/>
        <v>0.79197080291970801</v>
      </c>
    </row>
    <row r="113" spans="1:24" ht="15.75" x14ac:dyDescent="0.25">
      <c r="A113" s="17">
        <f t="shared" si="34"/>
        <v>94</v>
      </c>
      <c r="B113" s="34">
        <v>43987</v>
      </c>
      <c r="C113" s="18">
        <f t="shared" si="39"/>
        <v>19084</v>
      </c>
      <c r="D113" s="18"/>
      <c r="E113" s="26">
        <f t="shared" si="32"/>
        <v>7.0240785589670736E-3</v>
      </c>
      <c r="F113" s="25">
        <f>MAX(0,MIN($G$18-SUM(K$20:K92),SUM(K93:K113)))</f>
        <v>4051</v>
      </c>
      <c r="G113" s="11">
        <f t="shared" si="28"/>
        <v>1.4910156278754776E-3</v>
      </c>
      <c r="H113" s="18">
        <f t="shared" si="38"/>
        <v>2697912</v>
      </c>
      <c r="I113" s="24">
        <f t="shared" si="36"/>
        <v>2699404</v>
      </c>
      <c r="J113" s="33">
        <f t="shared" si="33"/>
        <v>0.99354568006654542</v>
      </c>
      <c r="K113" s="7">
        <v>223</v>
      </c>
      <c r="L113" s="5">
        <f t="shared" si="37"/>
        <v>1.0276497695852536</v>
      </c>
      <c r="M113" s="18"/>
      <c r="P113" s="1">
        <v>43987</v>
      </c>
      <c r="Q113" s="18">
        <f t="shared" si="35"/>
        <v>19084</v>
      </c>
      <c r="R113" s="26">
        <f t="shared" si="29"/>
        <v>7.0240785589670736E-3</v>
      </c>
      <c r="S113" s="25">
        <f>MAX(0,MIN(T$18-SUM(W$20:W92),SUM(W93:W113)))</f>
        <v>4051</v>
      </c>
      <c r="T113" s="26">
        <f t="shared" si="30"/>
        <v>1.4910156278754776E-3</v>
      </c>
      <c r="U113" s="18">
        <f t="shared" si="24"/>
        <v>2700302.8</v>
      </c>
      <c r="V113" s="24">
        <f t="shared" si="25"/>
        <v>2699404</v>
      </c>
      <c r="W113" s="19">
        <f t="shared" si="31"/>
        <v>223</v>
      </c>
      <c r="X113" s="5">
        <f t="shared" ref="X113:X176" si="40">L113</f>
        <v>1.0276497695852536</v>
      </c>
    </row>
    <row r="114" spans="1:24" ht="15.75" x14ac:dyDescent="0.25">
      <c r="A114" s="17">
        <f t="shared" si="34"/>
        <v>95</v>
      </c>
      <c r="B114" s="34">
        <v>43988</v>
      </c>
      <c r="C114" s="18">
        <f t="shared" si="39"/>
        <v>19412</v>
      </c>
      <c r="D114" s="18"/>
      <c r="E114" s="26">
        <f t="shared" si="32"/>
        <v>7.1448026088172722E-3</v>
      </c>
      <c r="F114" s="25">
        <f>MAX(0,MIN($G$18-SUM(K$20:K93),SUM(K94:K114)))</f>
        <v>3839</v>
      </c>
      <c r="G114" s="11">
        <f t="shared" si="28"/>
        <v>1.4129866688259586E-3</v>
      </c>
      <c r="H114" s="18">
        <f t="shared" si="38"/>
        <v>2697746</v>
      </c>
      <c r="I114" s="24">
        <f t="shared" si="36"/>
        <v>2699238</v>
      </c>
      <c r="J114" s="33">
        <f t="shared" si="33"/>
        <v>0.99348458191936517</v>
      </c>
      <c r="K114" s="7">
        <v>328</v>
      </c>
      <c r="L114" s="5">
        <f t="shared" si="37"/>
        <v>1.4708520179372198</v>
      </c>
      <c r="M114" s="18"/>
      <c r="P114" s="1">
        <v>43988</v>
      </c>
      <c r="Q114" s="18">
        <f t="shared" si="35"/>
        <v>19412</v>
      </c>
      <c r="R114" s="26">
        <f t="shared" si="29"/>
        <v>7.1448026088172722E-3</v>
      </c>
      <c r="S114" s="25">
        <f>MAX(0,MIN(T$18-SUM(W$20:W93),SUM(W94:W114)))</f>
        <v>3839</v>
      </c>
      <c r="T114" s="26">
        <f t="shared" si="30"/>
        <v>1.4129866688259586E-3</v>
      </c>
      <c r="U114" s="18">
        <f t="shared" si="24"/>
        <v>2700136.8</v>
      </c>
      <c r="V114" s="24">
        <f t="shared" si="25"/>
        <v>2699238</v>
      </c>
      <c r="W114" s="19">
        <f t="shared" si="31"/>
        <v>328</v>
      </c>
      <c r="X114" s="5">
        <f t="shared" si="40"/>
        <v>1.4708520179372198</v>
      </c>
    </row>
    <row r="115" spans="1:24" ht="15.75" x14ac:dyDescent="0.25">
      <c r="A115" s="17">
        <f t="shared" si="34"/>
        <v>96</v>
      </c>
      <c r="B115" s="34">
        <v>43989</v>
      </c>
      <c r="C115" s="18">
        <f t="shared" si="39"/>
        <v>19640</v>
      </c>
      <c r="D115" s="18"/>
      <c r="E115" s="26">
        <f t="shared" si="32"/>
        <v>7.228720545908264E-3</v>
      </c>
      <c r="F115" s="25">
        <f>MAX(0,MIN($G$18-SUM(K$20:K94),SUM(K95:K115)))</f>
        <v>3924</v>
      </c>
      <c r="G115" s="11">
        <f t="shared" si="28"/>
        <v>1.4442718646712847E-3</v>
      </c>
      <c r="H115" s="18">
        <f t="shared" si="38"/>
        <v>2697545</v>
      </c>
      <c r="I115" s="24">
        <f t="shared" si="36"/>
        <v>2699037</v>
      </c>
      <c r="J115" s="33">
        <f t="shared" si="33"/>
        <v>0.99341060163271921</v>
      </c>
      <c r="K115" s="20">
        <v>228</v>
      </c>
      <c r="L115" s="32">
        <f t="shared" si="37"/>
        <v>0.69512195121951215</v>
      </c>
      <c r="M115" s="32"/>
      <c r="P115" s="1">
        <v>43989</v>
      </c>
      <c r="Q115" s="18">
        <f t="shared" si="35"/>
        <v>19640</v>
      </c>
      <c r="R115" s="26">
        <f t="shared" si="29"/>
        <v>7.228720545908264E-3</v>
      </c>
      <c r="S115" s="25">
        <f>MAX(0,MIN(T$18-SUM(W$20:W94),SUM(W95:W115)))</f>
        <v>3924</v>
      </c>
      <c r="T115" s="26">
        <f t="shared" si="30"/>
        <v>1.4442718646712847E-3</v>
      </c>
      <c r="U115" s="18">
        <f t="shared" si="24"/>
        <v>2699935.8</v>
      </c>
      <c r="V115" s="24">
        <f t="shared" si="25"/>
        <v>2699037</v>
      </c>
      <c r="W115" s="19">
        <f t="shared" si="31"/>
        <v>228</v>
      </c>
      <c r="X115" s="5">
        <f t="shared" si="40"/>
        <v>0.69512195121951215</v>
      </c>
    </row>
    <row r="116" spans="1:24" ht="15.75" x14ac:dyDescent="0.25">
      <c r="A116" s="17">
        <f t="shared" si="34"/>
        <v>97</v>
      </c>
      <c r="B116" s="34">
        <v>43990</v>
      </c>
      <c r="C116" s="18">
        <f t="shared" si="39"/>
        <v>19876</v>
      </c>
      <c r="D116" s="18"/>
      <c r="E116" s="26">
        <f t="shared" si="32"/>
        <v>7.3155829720199933E-3</v>
      </c>
      <c r="F116" s="25">
        <f>MAX(0,MIN($G$18-SUM(K$20:K95),SUM(K96:K116)))</f>
        <v>4038</v>
      </c>
      <c r="G116" s="11">
        <f t="shared" ref="G116:G147" si="41">MAX(0,MIN(F116/G$18,1))</f>
        <v>1.4862308332167806E-3</v>
      </c>
      <c r="H116" s="18">
        <f t="shared" si="38"/>
        <v>2697407</v>
      </c>
      <c r="I116" s="24">
        <f t="shared" si="36"/>
        <v>2698899</v>
      </c>
      <c r="J116" s="33">
        <f t="shared" si="33"/>
        <v>0.99335980919711142</v>
      </c>
      <c r="K116" s="20">
        <v>236</v>
      </c>
      <c r="L116" s="32">
        <f t="shared" si="37"/>
        <v>1.0350877192982457</v>
      </c>
      <c r="M116" s="32"/>
      <c r="P116" s="1">
        <v>43990</v>
      </c>
      <c r="Q116" s="18">
        <f t="shared" si="35"/>
        <v>19876</v>
      </c>
      <c r="R116" s="26">
        <f t="shared" si="29"/>
        <v>7.3155829720199933E-3</v>
      </c>
      <c r="S116" s="25">
        <f>MAX(0,MIN(T$18-SUM(W$20:W95),SUM(W96:W116)))</f>
        <v>4038</v>
      </c>
      <c r="T116" s="26">
        <f t="shared" si="30"/>
        <v>1.4862308332167806E-3</v>
      </c>
      <c r="U116" s="18">
        <f t="shared" si="24"/>
        <v>2699797.8</v>
      </c>
      <c r="V116" s="24">
        <f t="shared" si="25"/>
        <v>2698899</v>
      </c>
      <c r="W116" s="19">
        <f t="shared" ref="W116:W145" si="42">K116</f>
        <v>236</v>
      </c>
      <c r="X116" s="5">
        <f t="shared" si="40"/>
        <v>1.0350877192982457</v>
      </c>
    </row>
    <row r="117" spans="1:24" ht="15.75" x14ac:dyDescent="0.25">
      <c r="A117" s="17">
        <f t="shared" si="34"/>
        <v>98</v>
      </c>
      <c r="B117" s="34">
        <v>43991</v>
      </c>
      <c r="C117" s="18">
        <f t="shared" si="39"/>
        <v>20139</v>
      </c>
      <c r="D117" s="18"/>
      <c r="E117" s="26">
        <f t="shared" si="32"/>
        <v>7.4123830485767076E-3</v>
      </c>
      <c r="F117" s="25">
        <f>MAX(0,MIN($G$18-SUM(K$20:K96),SUM(K97:K117)))</f>
        <v>4236</v>
      </c>
      <c r="G117" s="11">
        <f t="shared" si="41"/>
        <v>1.5591069364800105E-3</v>
      </c>
      <c r="H117" s="18">
        <f t="shared" si="38"/>
        <v>2697324</v>
      </c>
      <c r="I117" s="24">
        <f t="shared" si="36"/>
        <v>2698816</v>
      </c>
      <c r="J117" s="33">
        <f t="shared" si="33"/>
        <v>0.9933292601235213</v>
      </c>
      <c r="K117" s="20">
        <v>263</v>
      </c>
      <c r="L117" s="32">
        <f t="shared" si="37"/>
        <v>1.1144067796610169</v>
      </c>
      <c r="M117" s="32"/>
      <c r="P117" s="1">
        <v>43991</v>
      </c>
      <c r="Q117" s="18">
        <f t="shared" si="35"/>
        <v>20139</v>
      </c>
      <c r="R117" s="26">
        <f t="shared" si="29"/>
        <v>7.4123830485767076E-3</v>
      </c>
      <c r="S117" s="25">
        <f>MAX(0,MIN(T$18-SUM(W$20:W96),SUM(W97:W117)))</f>
        <v>4236</v>
      </c>
      <c r="T117" s="26">
        <f t="shared" si="30"/>
        <v>1.5591069364800105E-3</v>
      </c>
      <c r="U117" s="18">
        <f t="shared" si="24"/>
        <v>2699714.8</v>
      </c>
      <c r="V117" s="24">
        <f t="shared" si="25"/>
        <v>2698816</v>
      </c>
      <c r="W117" s="19">
        <f t="shared" si="42"/>
        <v>263</v>
      </c>
      <c r="X117" s="5">
        <f t="shared" si="40"/>
        <v>1.1144067796610169</v>
      </c>
    </row>
    <row r="118" spans="1:24" ht="15.75" x14ac:dyDescent="0.25">
      <c r="A118" s="17">
        <f t="shared" si="34"/>
        <v>99</v>
      </c>
      <c r="B118" s="34">
        <v>43992</v>
      </c>
      <c r="C118" s="18">
        <f t="shared" si="39"/>
        <v>20435</v>
      </c>
      <c r="D118" s="18"/>
      <c r="E118" s="26">
        <f t="shared" si="32"/>
        <v>7.5213291423439606E-3</v>
      </c>
      <c r="F118" s="25">
        <f>MAX(0,MIN($G$18-SUM(K$20:K97),SUM(K98:K118)))</f>
        <v>4204</v>
      </c>
      <c r="G118" s="11">
        <f t="shared" si="41"/>
        <v>1.5473289803970643E-3</v>
      </c>
      <c r="H118" s="18">
        <f t="shared" si="38"/>
        <v>2697078</v>
      </c>
      <c r="I118" s="24">
        <f t="shared" si="36"/>
        <v>2698570</v>
      </c>
      <c r="J118" s="33">
        <f t="shared" si="33"/>
        <v>0.99323871708613365</v>
      </c>
      <c r="K118" s="20">
        <v>296</v>
      </c>
      <c r="L118" s="32">
        <f t="shared" si="37"/>
        <v>1.1254752851711027</v>
      </c>
      <c r="M118" s="32"/>
      <c r="N118" s="18"/>
      <c r="P118" s="1">
        <v>43992</v>
      </c>
      <c r="Q118" s="18">
        <f t="shared" si="35"/>
        <v>20435</v>
      </c>
      <c r="R118" s="26">
        <f t="shared" si="29"/>
        <v>7.5213291423439606E-3</v>
      </c>
      <c r="S118" s="25">
        <f>MAX(0,MIN(T$18-SUM(W$20:W97),SUM(W98:W118)))</f>
        <v>4204</v>
      </c>
      <c r="T118" s="26">
        <f t="shared" si="30"/>
        <v>1.5473289803970643E-3</v>
      </c>
      <c r="U118" s="18">
        <f t="shared" si="24"/>
        <v>2699468.7999999998</v>
      </c>
      <c r="V118" s="24">
        <f t="shared" si="25"/>
        <v>2698570</v>
      </c>
      <c r="W118" s="19">
        <f t="shared" si="42"/>
        <v>296</v>
      </c>
      <c r="X118" s="5">
        <f t="shared" si="40"/>
        <v>1.1254752851711027</v>
      </c>
    </row>
    <row r="119" spans="1:24" ht="15.75" x14ac:dyDescent="0.25">
      <c r="A119" s="17">
        <f t="shared" si="34"/>
        <v>100</v>
      </c>
      <c r="B119" s="34">
        <v>43993</v>
      </c>
      <c r="C119" s="18">
        <f t="shared" si="39"/>
        <v>20694</v>
      </c>
      <c r="D119" s="18"/>
      <c r="E119" s="26">
        <f t="shared" si="32"/>
        <v>7.6166569743903066E-3</v>
      </c>
      <c r="F119" s="25">
        <f>MAX(0,MIN($G$18-SUM(K$20:K98),SUM(K99:K119)))</f>
        <v>4275</v>
      </c>
      <c r="G119" s="11">
        <f t="shared" si="41"/>
        <v>1.5734613204561013E-3</v>
      </c>
      <c r="H119" s="18">
        <f t="shared" si="38"/>
        <v>2696804</v>
      </c>
      <c r="I119" s="24">
        <f t="shared" si="36"/>
        <v>2698296</v>
      </c>
      <c r="J119" s="33">
        <f t="shared" si="33"/>
        <v>0.99313786833717344</v>
      </c>
      <c r="K119" s="20">
        <v>259</v>
      </c>
      <c r="L119" s="32">
        <f t="shared" si="37"/>
        <v>0.875</v>
      </c>
      <c r="M119" s="32"/>
      <c r="N119" s="18"/>
      <c r="P119" s="1">
        <v>43993</v>
      </c>
      <c r="Q119" s="18">
        <f t="shared" si="35"/>
        <v>20694</v>
      </c>
      <c r="R119" s="26">
        <f t="shared" si="29"/>
        <v>7.6166569743903066E-3</v>
      </c>
      <c r="S119" s="25">
        <f>MAX(0,MIN(T$18-SUM(W$20:W98),SUM(W99:W119)))</f>
        <v>4275</v>
      </c>
      <c r="T119" s="26">
        <f t="shared" si="30"/>
        <v>1.5734613204561013E-3</v>
      </c>
      <c r="U119" s="18">
        <f t="shared" si="24"/>
        <v>2699194.8</v>
      </c>
      <c r="V119" s="24">
        <f t="shared" si="25"/>
        <v>2698296</v>
      </c>
      <c r="W119" s="19">
        <f t="shared" si="42"/>
        <v>259</v>
      </c>
      <c r="X119" s="5">
        <f t="shared" si="40"/>
        <v>0.875</v>
      </c>
    </row>
    <row r="120" spans="1:24" ht="15.75" x14ac:dyDescent="0.25">
      <c r="A120" s="17">
        <f t="shared" si="34"/>
        <v>101</v>
      </c>
      <c r="B120" s="34">
        <v>43994</v>
      </c>
      <c r="C120" s="18">
        <f t="shared" si="39"/>
        <v>21418</v>
      </c>
      <c r="D120" s="18"/>
      <c r="E120" s="26">
        <f t="shared" si="32"/>
        <v>7.8831332307669651E-3</v>
      </c>
      <c r="F120" s="25">
        <f>MAX(0,MIN($G$18-SUM(K$20:K99),SUM(K100:K120)))</f>
        <v>4839</v>
      </c>
      <c r="G120" s="11">
        <f t="shared" si="41"/>
        <v>1.7810477964180292E-3</v>
      </c>
      <c r="H120" s="18">
        <f t="shared" si="38"/>
        <v>2696587</v>
      </c>
      <c r="I120" s="24">
        <f t="shared" si="36"/>
        <v>2698079</v>
      </c>
      <c r="J120" s="33">
        <f t="shared" si="33"/>
        <v>0.99305799907248593</v>
      </c>
      <c r="K120" s="20">
        <v>724</v>
      </c>
      <c r="L120" s="32">
        <f t="shared" si="37"/>
        <v>2.7953667953667956</v>
      </c>
      <c r="M120" s="32"/>
      <c r="N120" s="18"/>
      <c r="P120" s="1">
        <v>43994</v>
      </c>
      <c r="Q120" s="18">
        <f t="shared" si="35"/>
        <v>21418</v>
      </c>
      <c r="R120" s="26">
        <f t="shared" si="29"/>
        <v>7.8831332307669651E-3</v>
      </c>
      <c r="S120" s="25">
        <f>MAX(0,MIN(T$18-SUM(W$20:W99),SUM(W100:W120)))</f>
        <v>4839</v>
      </c>
      <c r="T120" s="26">
        <f t="shared" si="30"/>
        <v>1.7810477964180292E-3</v>
      </c>
      <c r="U120" s="18">
        <f t="shared" ref="U120:U183" si="43">MAX(0,U119-W112)</f>
        <v>2698977.8</v>
      </c>
      <c r="V120" s="24">
        <f t="shared" ref="V120:V183" si="44">MAX(0,V119-W112)</f>
        <v>2698079</v>
      </c>
      <c r="W120" s="19">
        <f t="shared" si="42"/>
        <v>724</v>
      </c>
      <c r="X120" s="5">
        <f t="shared" si="40"/>
        <v>2.7953667953667956</v>
      </c>
    </row>
    <row r="121" spans="1:24" ht="15.75" x14ac:dyDescent="0.25">
      <c r="A121" s="17">
        <f t="shared" si="34"/>
        <v>102</v>
      </c>
      <c r="B121" s="34">
        <v>43995</v>
      </c>
      <c r="C121" s="18">
        <f t="shared" si="39"/>
        <v>21714</v>
      </c>
      <c r="D121" s="18"/>
      <c r="E121" s="26">
        <f t="shared" si="32"/>
        <v>7.9920793245342181E-3</v>
      </c>
      <c r="F121" s="25">
        <f>MAX(0,MIN($G$18-SUM(K$20:K100),SUM(K101:K121)))</f>
        <v>5012</v>
      </c>
      <c r="G121" s="11">
        <f t="shared" si="41"/>
        <v>1.8447223714914572E-3</v>
      </c>
      <c r="H121" s="18">
        <f t="shared" si="38"/>
        <v>2696364</v>
      </c>
      <c r="I121" s="24">
        <f t="shared" si="36"/>
        <v>2697856</v>
      </c>
      <c r="J121" s="33">
        <f t="shared" si="33"/>
        <v>0.99297592144103297</v>
      </c>
      <c r="K121" s="20">
        <v>296</v>
      </c>
      <c r="L121" s="32">
        <f t="shared" si="37"/>
        <v>0.40883977900552487</v>
      </c>
      <c r="M121" s="32"/>
      <c r="N121" s="18"/>
      <c r="P121" s="1">
        <v>43995</v>
      </c>
      <c r="Q121" s="18">
        <f t="shared" si="35"/>
        <v>21714</v>
      </c>
      <c r="R121" s="26">
        <f t="shared" si="29"/>
        <v>7.9920793245342181E-3</v>
      </c>
      <c r="S121" s="25">
        <f>MAX(0,MIN(T$18-SUM(W$20:W100),SUM(W101:W121)))</f>
        <v>5012</v>
      </c>
      <c r="T121" s="26">
        <f t="shared" si="30"/>
        <v>1.8447223714914572E-3</v>
      </c>
      <c r="U121" s="18">
        <f t="shared" si="43"/>
        <v>2698754.8</v>
      </c>
      <c r="V121" s="24">
        <f t="shared" si="44"/>
        <v>2697856</v>
      </c>
      <c r="W121" s="19">
        <f t="shared" si="42"/>
        <v>296</v>
      </c>
      <c r="X121" s="5">
        <f t="shared" si="40"/>
        <v>0.40883977900552487</v>
      </c>
    </row>
    <row r="122" spans="1:24" ht="15.75" x14ac:dyDescent="0.25">
      <c r="A122" s="17">
        <f t="shared" si="34"/>
        <v>103</v>
      </c>
      <c r="B122" s="34">
        <v>43996</v>
      </c>
      <c r="C122" s="18">
        <f t="shared" si="39"/>
        <v>21980</v>
      </c>
      <c r="D122" s="18"/>
      <c r="E122" s="26">
        <f t="shared" si="32"/>
        <v>8.0899835844737093E-3</v>
      </c>
      <c r="F122" s="25">
        <f>MAX(0,MIN($G$18-SUM(K$20:K101),SUM(K102:K122)))</f>
        <v>5058</v>
      </c>
      <c r="G122" s="11">
        <f t="shared" si="41"/>
        <v>1.8616531833606925E-3</v>
      </c>
      <c r="H122" s="18">
        <f t="shared" si="38"/>
        <v>2696036</v>
      </c>
      <c r="I122" s="24">
        <f t="shared" si="36"/>
        <v>2697528</v>
      </c>
      <c r="J122" s="33">
        <f t="shared" si="33"/>
        <v>0.99285519739118278</v>
      </c>
      <c r="K122" s="20">
        <v>266</v>
      </c>
      <c r="L122" s="32">
        <f t="shared" si="37"/>
        <v>0.89864864864864868</v>
      </c>
      <c r="M122" s="32"/>
      <c r="N122" s="18"/>
      <c r="P122" s="1">
        <v>43996</v>
      </c>
      <c r="Q122" s="18">
        <f t="shared" si="35"/>
        <v>21980</v>
      </c>
      <c r="R122" s="26">
        <f t="shared" si="29"/>
        <v>8.0899835844737093E-3</v>
      </c>
      <c r="S122" s="25">
        <f>MAX(0,MIN(T$18-SUM(W$20:W101),SUM(W102:W122)))</f>
        <v>5058</v>
      </c>
      <c r="T122" s="26">
        <f t="shared" si="30"/>
        <v>1.8616531833606925E-3</v>
      </c>
      <c r="U122" s="18">
        <f t="shared" si="43"/>
        <v>2698426.8</v>
      </c>
      <c r="V122" s="24">
        <f t="shared" si="44"/>
        <v>2697528</v>
      </c>
      <c r="W122" s="19">
        <f t="shared" si="42"/>
        <v>266</v>
      </c>
      <c r="X122" s="5">
        <f t="shared" si="40"/>
        <v>0.89864864864864868</v>
      </c>
    </row>
    <row r="123" spans="1:24" ht="15.75" x14ac:dyDescent="0.25">
      <c r="A123" s="17">
        <f t="shared" si="34"/>
        <v>104</v>
      </c>
      <c r="B123" s="34">
        <v>43997</v>
      </c>
      <c r="C123" s="18">
        <f t="shared" si="39"/>
        <v>22502</v>
      </c>
      <c r="D123" s="18"/>
      <c r="E123" s="26">
        <f t="shared" si="32"/>
        <v>8.2821114930767704E-3</v>
      </c>
      <c r="F123" s="25">
        <f>MAX(0,MIN($G$18-SUM(K$20:K102),SUM(K103:K123)))</f>
        <v>5467</v>
      </c>
      <c r="G123" s="11">
        <f t="shared" si="41"/>
        <v>2.0121901845458492E-3</v>
      </c>
      <c r="H123" s="18">
        <f t="shared" si="38"/>
        <v>2695808</v>
      </c>
      <c r="I123" s="24">
        <f t="shared" si="36"/>
        <v>2697300</v>
      </c>
      <c r="J123" s="33">
        <f t="shared" si="33"/>
        <v>0.99277127945409172</v>
      </c>
      <c r="K123" s="20">
        <v>522</v>
      </c>
      <c r="L123" s="5">
        <f t="shared" si="37"/>
        <v>1.9624060150375939</v>
      </c>
      <c r="M123" s="18"/>
      <c r="P123" s="1">
        <v>43997</v>
      </c>
      <c r="Q123" s="18">
        <f t="shared" si="35"/>
        <v>22502</v>
      </c>
      <c r="R123" s="26">
        <f t="shared" si="29"/>
        <v>8.2821114930767704E-3</v>
      </c>
      <c r="S123" s="25">
        <f>MAX(0,MIN(T$18-SUM(W$20:W102),SUM(W103:W123)))</f>
        <v>5467</v>
      </c>
      <c r="T123" s="26">
        <f t="shared" si="30"/>
        <v>2.0121901845458492E-3</v>
      </c>
      <c r="U123" s="18">
        <f t="shared" si="43"/>
        <v>2698198.8</v>
      </c>
      <c r="V123" s="24">
        <f t="shared" si="44"/>
        <v>2697300</v>
      </c>
      <c r="W123" s="19">
        <f t="shared" si="42"/>
        <v>522</v>
      </c>
      <c r="X123" s="5">
        <f t="shared" si="40"/>
        <v>1.9624060150375939</v>
      </c>
    </row>
    <row r="124" spans="1:24" ht="15.75" x14ac:dyDescent="0.25">
      <c r="A124" s="17">
        <f t="shared" si="34"/>
        <v>105</v>
      </c>
      <c r="B124" s="34">
        <v>43998</v>
      </c>
      <c r="C124" s="18">
        <f t="shared" si="39"/>
        <v>23010</v>
      </c>
      <c r="D124" s="18"/>
      <c r="E124" s="26">
        <f t="shared" si="32"/>
        <v>8.4690865458935428E-3</v>
      </c>
      <c r="F124" s="25">
        <f>MAX(0,MIN($G$18-SUM(K$20:K103),SUM(K104:K124)))</f>
        <v>5877</v>
      </c>
      <c r="G124" s="11">
        <f t="shared" si="41"/>
        <v>2.1630952468585981E-3</v>
      </c>
      <c r="H124" s="18">
        <f t="shared" si="38"/>
        <v>2695572</v>
      </c>
      <c r="I124" s="24">
        <f t="shared" si="36"/>
        <v>2697064</v>
      </c>
      <c r="J124" s="33">
        <f t="shared" si="33"/>
        <v>0.99268441702798005</v>
      </c>
      <c r="K124" s="20">
        <v>508</v>
      </c>
      <c r="L124" s="5">
        <f t="shared" si="37"/>
        <v>0.97318007662835249</v>
      </c>
      <c r="M124" s="18"/>
      <c r="P124" s="1">
        <v>43998</v>
      </c>
      <c r="Q124" s="18">
        <f t="shared" si="35"/>
        <v>23010</v>
      </c>
      <c r="R124" s="26">
        <f t="shared" si="29"/>
        <v>8.4690865458935428E-3</v>
      </c>
      <c r="S124" s="25">
        <f>MAX(0,MIN(T$18-SUM(W$20:W103),SUM(W104:W124)))</f>
        <v>5877</v>
      </c>
      <c r="T124" s="26">
        <f t="shared" si="30"/>
        <v>2.1630952468585981E-3</v>
      </c>
      <c r="U124" s="18">
        <f t="shared" si="43"/>
        <v>2697962.8</v>
      </c>
      <c r="V124" s="24">
        <f t="shared" si="44"/>
        <v>2697064</v>
      </c>
      <c r="W124" s="19">
        <f t="shared" si="42"/>
        <v>508</v>
      </c>
      <c r="X124" s="5">
        <f t="shared" si="40"/>
        <v>0.97318007662835249</v>
      </c>
    </row>
    <row r="125" spans="1:24" ht="15.75" x14ac:dyDescent="0.25">
      <c r="A125" s="17">
        <f t="shared" si="34"/>
        <v>106</v>
      </c>
      <c r="B125" s="34">
        <v>43999</v>
      </c>
      <c r="C125" s="18">
        <f t="shared" si="39"/>
        <v>23571</v>
      </c>
      <c r="D125" s="18"/>
      <c r="E125" s="26">
        <f t="shared" si="32"/>
        <v>8.6755688384726939E-3</v>
      </c>
      <c r="F125" s="25">
        <f>MAX(0,MIN($G$18-SUM(K$20:K104),SUM(K105:K125)))</f>
        <v>6294</v>
      </c>
      <c r="G125" s="11">
        <f t="shared" si="41"/>
        <v>2.3165767370644918E-3</v>
      </c>
      <c r="H125" s="18">
        <f t="shared" si="38"/>
        <v>2695309</v>
      </c>
      <c r="I125" s="24">
        <f t="shared" si="36"/>
        <v>2696801</v>
      </c>
      <c r="J125" s="33">
        <f t="shared" si="33"/>
        <v>0.99258761695142328</v>
      </c>
      <c r="K125" s="20">
        <v>561</v>
      </c>
      <c r="L125" s="5">
        <f t="shared" ref="L125:L145" si="45">K125/K124</f>
        <v>1.1043307086614174</v>
      </c>
      <c r="M125" s="18"/>
      <c r="N125" s="18"/>
      <c r="P125" s="1">
        <v>43999</v>
      </c>
      <c r="Q125" s="18">
        <f t="shared" si="35"/>
        <v>23571</v>
      </c>
      <c r="R125" s="26">
        <f t="shared" si="29"/>
        <v>8.6755688384726939E-3</v>
      </c>
      <c r="S125" s="25">
        <f>MAX(0,MIN(T$18-SUM(W$20:W104),SUM(W105:W125)))</f>
        <v>6294</v>
      </c>
      <c r="T125" s="26">
        <f t="shared" si="30"/>
        <v>2.3165767370644918E-3</v>
      </c>
      <c r="U125" s="18">
        <f t="shared" si="43"/>
        <v>2697699.8</v>
      </c>
      <c r="V125" s="24">
        <f t="shared" si="44"/>
        <v>2696801</v>
      </c>
      <c r="W125" s="19">
        <f t="shared" si="42"/>
        <v>561</v>
      </c>
      <c r="X125" s="5">
        <f t="shared" si="40"/>
        <v>1.1043307086614174</v>
      </c>
    </row>
    <row r="126" spans="1:24" ht="15.75" x14ac:dyDescent="0.25">
      <c r="A126" s="17">
        <f t="shared" si="34"/>
        <v>107</v>
      </c>
      <c r="B126" s="34">
        <v>44000</v>
      </c>
      <c r="C126" s="18">
        <f t="shared" si="39"/>
        <v>24124</v>
      </c>
      <c r="D126" s="18"/>
      <c r="E126" s="26">
        <f t="shared" si="32"/>
        <v>8.8791066420311083E-3</v>
      </c>
      <c r="F126" s="25">
        <f>MAX(0,MIN($G$18-SUM(K$20:K105),SUM(K106:K126)))</f>
        <v>6588</v>
      </c>
      <c r="G126" s="11">
        <f t="shared" si="41"/>
        <v>2.4247867085765602E-3</v>
      </c>
      <c r="H126" s="18">
        <f t="shared" si="38"/>
        <v>2695013</v>
      </c>
      <c r="I126" s="24">
        <f t="shared" si="36"/>
        <v>2696505</v>
      </c>
      <c r="J126" s="33">
        <f t="shared" si="33"/>
        <v>0.99247867085765606</v>
      </c>
      <c r="K126" s="20">
        <v>553</v>
      </c>
      <c r="L126" s="5">
        <f t="shared" si="45"/>
        <v>0.98573975044563278</v>
      </c>
      <c r="M126" s="18"/>
      <c r="P126" s="1">
        <v>44000</v>
      </c>
      <c r="Q126" s="18">
        <f t="shared" si="35"/>
        <v>24124</v>
      </c>
      <c r="R126" s="26">
        <f t="shared" si="29"/>
        <v>8.8791066420311083E-3</v>
      </c>
      <c r="S126" s="25">
        <f>MAX(0,MIN(T$18-SUM(W$20:W105),SUM(W106:W126)))</f>
        <v>6588</v>
      </c>
      <c r="T126" s="26">
        <f t="shared" si="30"/>
        <v>2.4247867085765602E-3</v>
      </c>
      <c r="U126" s="18">
        <f t="shared" si="43"/>
        <v>2697403.8</v>
      </c>
      <c r="V126" s="24">
        <f t="shared" si="44"/>
        <v>2696505</v>
      </c>
      <c r="W126" s="19">
        <f t="shared" si="42"/>
        <v>553</v>
      </c>
      <c r="X126" s="5">
        <f t="shared" si="40"/>
        <v>0.98573975044563278</v>
      </c>
    </row>
    <row r="127" spans="1:24" ht="15.75" x14ac:dyDescent="0.25">
      <c r="A127" s="17">
        <f t="shared" si="34"/>
        <v>108</v>
      </c>
      <c r="B127" s="34">
        <v>44001</v>
      </c>
      <c r="C127" s="18">
        <f t="shared" si="39"/>
        <v>24744</v>
      </c>
      <c r="D127" s="18"/>
      <c r="E127" s="26">
        <f t="shared" si="32"/>
        <v>9.1073045411381916E-3</v>
      </c>
      <c r="F127" s="25">
        <f>MAX(0,MIN($G$18-SUM(K$20:K106),SUM(K107:K127)))</f>
        <v>7042</v>
      </c>
      <c r="G127" s="11">
        <f t="shared" si="41"/>
        <v>2.5918864605033605E-3</v>
      </c>
      <c r="H127" s="18">
        <f t="shared" si="38"/>
        <v>2694754</v>
      </c>
      <c r="I127" s="24">
        <f t="shared" si="36"/>
        <v>2696246</v>
      </c>
      <c r="J127" s="33">
        <f t="shared" si="33"/>
        <v>0.99238334302560971</v>
      </c>
      <c r="K127" s="20">
        <v>620</v>
      </c>
      <c r="L127" s="5">
        <f t="shared" si="45"/>
        <v>1.1211573236889694</v>
      </c>
      <c r="M127" s="18"/>
      <c r="P127" s="1">
        <v>44001</v>
      </c>
      <c r="Q127" s="18">
        <f t="shared" si="35"/>
        <v>24744</v>
      </c>
      <c r="R127" s="26">
        <f t="shared" si="29"/>
        <v>9.1073045411381916E-3</v>
      </c>
      <c r="S127" s="25">
        <f>MAX(0,MIN(T$18-SUM(W$20:W106),SUM(W107:W127)))</f>
        <v>7042</v>
      </c>
      <c r="T127" s="26">
        <f t="shared" si="30"/>
        <v>2.5918864605033605E-3</v>
      </c>
      <c r="U127" s="18">
        <f t="shared" si="43"/>
        <v>2697144.8</v>
      </c>
      <c r="V127" s="24">
        <f t="shared" si="44"/>
        <v>2696246</v>
      </c>
      <c r="W127" s="19">
        <f t="shared" si="42"/>
        <v>620</v>
      </c>
      <c r="X127" s="5">
        <f t="shared" si="40"/>
        <v>1.1211573236889694</v>
      </c>
    </row>
    <row r="128" spans="1:24" ht="15.75" x14ac:dyDescent="0.25">
      <c r="A128" s="17">
        <f t="shared" si="34"/>
        <v>109</v>
      </c>
      <c r="B128" s="34">
        <v>44002</v>
      </c>
      <c r="C128" s="18">
        <f t="shared" si="39"/>
        <v>25651</v>
      </c>
      <c r="D128" s="18"/>
      <c r="E128" s="26">
        <f t="shared" si="32"/>
        <v>9.4411359838642E-3</v>
      </c>
      <c r="F128" s="25">
        <f>MAX(0,MIN($G$18-SUM(K$20:K107),SUM(K108:K128)))</f>
        <v>7748</v>
      </c>
      <c r="G128" s="11">
        <f t="shared" si="41"/>
        <v>2.8517376165833621E-3</v>
      </c>
      <c r="H128" s="18">
        <f t="shared" si="38"/>
        <v>2694030</v>
      </c>
      <c r="I128" s="24">
        <f t="shared" si="36"/>
        <v>2695522</v>
      </c>
      <c r="J128" s="33">
        <f t="shared" si="33"/>
        <v>0.99211686676923305</v>
      </c>
      <c r="K128" s="20">
        <v>907</v>
      </c>
      <c r="L128" s="5">
        <f t="shared" si="45"/>
        <v>1.4629032258064516</v>
      </c>
      <c r="M128" s="18"/>
      <c r="P128" s="1">
        <v>44002</v>
      </c>
      <c r="Q128" s="18">
        <f t="shared" si="35"/>
        <v>25651</v>
      </c>
      <c r="R128" s="26">
        <f t="shared" si="29"/>
        <v>9.4411359838642E-3</v>
      </c>
      <c r="S128" s="25">
        <f>MAX(0,MIN(T$18-SUM(W$20:W107),SUM(W108:W128)))</f>
        <v>7748</v>
      </c>
      <c r="T128" s="26">
        <f t="shared" si="30"/>
        <v>2.8517376165833621E-3</v>
      </c>
      <c r="U128" s="18">
        <f t="shared" si="43"/>
        <v>2696420.8</v>
      </c>
      <c r="V128" s="24">
        <f t="shared" si="44"/>
        <v>2695522</v>
      </c>
      <c r="W128" s="19">
        <f t="shared" si="42"/>
        <v>907</v>
      </c>
      <c r="X128" s="5">
        <f t="shared" si="40"/>
        <v>1.4629032258064516</v>
      </c>
    </row>
    <row r="129" spans="1:24" ht="15.75" x14ac:dyDescent="0.25">
      <c r="A129" s="17">
        <f t="shared" si="34"/>
        <v>110</v>
      </c>
      <c r="B129" s="34">
        <v>44003</v>
      </c>
      <c r="C129" s="18">
        <f t="shared" si="39"/>
        <v>26082</v>
      </c>
      <c r="D129" s="18"/>
      <c r="E129" s="26">
        <f t="shared" si="32"/>
        <v>9.5997703298563823E-3</v>
      </c>
      <c r="F129" s="25">
        <f>MAX(0,MIN($G$18-SUM(K$20:K108),SUM(K109:K129)))</f>
        <v>8041</v>
      </c>
      <c r="G129" s="11">
        <f t="shared" si="41"/>
        <v>2.9595795269678387E-3</v>
      </c>
      <c r="H129" s="18">
        <f t="shared" si="38"/>
        <v>2693734</v>
      </c>
      <c r="I129" s="24">
        <f t="shared" si="36"/>
        <v>2695226</v>
      </c>
      <c r="J129" s="33">
        <f t="shared" si="33"/>
        <v>0.99200792067546573</v>
      </c>
      <c r="K129" s="20">
        <v>431</v>
      </c>
      <c r="L129" s="5">
        <f t="shared" si="45"/>
        <v>0.47519294377067256</v>
      </c>
      <c r="M129" s="18"/>
      <c r="P129" s="1">
        <v>44003</v>
      </c>
      <c r="Q129" s="18">
        <f t="shared" si="35"/>
        <v>26082</v>
      </c>
      <c r="R129" s="26">
        <f t="shared" si="29"/>
        <v>9.5997703298563823E-3</v>
      </c>
      <c r="S129" s="25">
        <f>MAX(0,MIN(T$18-SUM(W$20:W108),SUM(W109:W129)))</f>
        <v>8041</v>
      </c>
      <c r="T129" s="26">
        <f t="shared" si="30"/>
        <v>2.9595795269678387E-3</v>
      </c>
      <c r="U129" s="18">
        <f t="shared" si="43"/>
        <v>2696124.8</v>
      </c>
      <c r="V129" s="24">
        <f t="shared" si="44"/>
        <v>2695226</v>
      </c>
      <c r="W129" s="19">
        <f t="shared" si="42"/>
        <v>431</v>
      </c>
      <c r="X129" s="5">
        <f t="shared" si="40"/>
        <v>0.47519294377067256</v>
      </c>
    </row>
    <row r="130" spans="1:24" ht="15.75" x14ac:dyDescent="0.25">
      <c r="A130" s="17">
        <f t="shared" si="34"/>
        <v>111</v>
      </c>
      <c r="B130" s="34">
        <v>44004</v>
      </c>
      <c r="C130" s="18">
        <f t="shared" si="39"/>
        <v>26757</v>
      </c>
      <c r="D130" s="18"/>
      <c r="E130" s="26">
        <f t="shared" si="32"/>
        <v>9.8482115909810305E-3</v>
      </c>
      <c r="F130" s="25">
        <f>MAX(0,MIN($G$18-SUM(K$20:K109),SUM(K110:K130)))</f>
        <v>8633</v>
      </c>
      <c r="G130" s="11">
        <f t="shared" si="41"/>
        <v>3.1774717145023447E-3</v>
      </c>
      <c r="H130" s="18">
        <f t="shared" si="38"/>
        <v>2693468</v>
      </c>
      <c r="I130" s="24">
        <f t="shared" si="36"/>
        <v>2694960</v>
      </c>
      <c r="J130" s="33">
        <f t="shared" si="33"/>
        <v>0.99191001641552634</v>
      </c>
      <c r="K130" s="20">
        <v>675</v>
      </c>
      <c r="L130" s="5">
        <f t="shared" si="45"/>
        <v>1.5661252900232019</v>
      </c>
      <c r="M130" s="18"/>
      <c r="P130" s="1">
        <v>44004</v>
      </c>
      <c r="Q130" s="18">
        <f t="shared" si="35"/>
        <v>26757</v>
      </c>
      <c r="R130" s="26">
        <f t="shared" si="29"/>
        <v>9.8482115909810305E-3</v>
      </c>
      <c r="S130" s="25">
        <f>MAX(0,MIN(T$18-SUM(W$20:W109),SUM(W110:W130)))</f>
        <v>8633</v>
      </c>
      <c r="T130" s="26">
        <f t="shared" si="30"/>
        <v>3.1774717145023447E-3</v>
      </c>
      <c r="U130" s="18">
        <f t="shared" si="43"/>
        <v>2695858.8</v>
      </c>
      <c r="V130" s="24">
        <f t="shared" si="44"/>
        <v>2694960</v>
      </c>
      <c r="W130" s="19">
        <f t="shared" si="42"/>
        <v>675</v>
      </c>
      <c r="X130" s="5">
        <f t="shared" si="40"/>
        <v>1.5661252900232019</v>
      </c>
    </row>
    <row r="131" spans="1:24" ht="15.75" x14ac:dyDescent="0.25">
      <c r="A131" s="17">
        <f t="shared" si="34"/>
        <v>112</v>
      </c>
      <c r="B131" s="34">
        <v>44005</v>
      </c>
      <c r="C131" s="18">
        <f t="shared" si="39"/>
        <v>27681</v>
      </c>
      <c r="D131" s="18"/>
      <c r="E131" s="26">
        <f t="shared" si="32"/>
        <v>1.0188300072876104E-2</v>
      </c>
      <c r="F131" s="25">
        <f>MAX(0,MIN($G$18-SUM(K$20:K110),SUM(K111:K131)))</f>
        <v>9311</v>
      </c>
      <c r="G131" s="11">
        <f t="shared" si="41"/>
        <v>3.4270171590097685E-3</v>
      </c>
      <c r="H131" s="18">
        <f t="shared" si="38"/>
        <v>2692946</v>
      </c>
      <c r="I131" s="24">
        <f t="shared" si="36"/>
        <v>2694438</v>
      </c>
      <c r="J131" s="33">
        <f t="shared" si="33"/>
        <v>0.99171788850692322</v>
      </c>
      <c r="K131" s="20">
        <v>924</v>
      </c>
      <c r="L131" s="5">
        <f t="shared" si="45"/>
        <v>1.3688888888888888</v>
      </c>
      <c r="M131" s="18"/>
      <c r="P131" s="1">
        <v>44005</v>
      </c>
      <c r="Q131" s="18">
        <f t="shared" si="35"/>
        <v>27681</v>
      </c>
      <c r="R131" s="26">
        <f t="shared" si="29"/>
        <v>1.0188300072876104E-2</v>
      </c>
      <c r="S131" s="25">
        <f>MAX(0,MIN(T$18-SUM(W$20:W110),SUM(W111:W131)))</f>
        <v>9311</v>
      </c>
      <c r="T131" s="26">
        <f t="shared" si="30"/>
        <v>3.4270171590097685E-3</v>
      </c>
      <c r="U131" s="18">
        <f t="shared" si="43"/>
        <v>2695336.8</v>
      </c>
      <c r="V131" s="24">
        <f t="shared" si="44"/>
        <v>2694438</v>
      </c>
      <c r="W131" s="19">
        <f t="shared" si="42"/>
        <v>924</v>
      </c>
      <c r="X131" s="5">
        <f t="shared" si="40"/>
        <v>1.3688888888888888</v>
      </c>
    </row>
    <row r="132" spans="1:24" ht="15.75" x14ac:dyDescent="0.25">
      <c r="A132" s="17">
        <f t="shared" si="34"/>
        <v>113</v>
      </c>
      <c r="B132" s="34">
        <v>44006</v>
      </c>
      <c r="C132" s="18">
        <f t="shared" si="39"/>
        <v>28568</v>
      </c>
      <c r="D132" s="18"/>
      <c r="E132" s="26">
        <f t="shared" si="32"/>
        <v>1.0514770293050269E-2</v>
      </c>
      <c r="F132" s="25">
        <f>MAX(0,MIN($G$18-SUM(K$20:K111),SUM(K112:K132)))</f>
        <v>9924</v>
      </c>
      <c r="G132" s="11">
        <f t="shared" si="41"/>
        <v>3.6526386302237076E-3</v>
      </c>
      <c r="H132" s="18">
        <f t="shared" si="38"/>
        <v>2692438</v>
      </c>
      <c r="I132" s="24">
        <f t="shared" si="36"/>
        <v>2693930</v>
      </c>
      <c r="J132" s="33">
        <f t="shared" si="33"/>
        <v>0.99153091345410649</v>
      </c>
      <c r="K132" s="20">
        <v>887</v>
      </c>
      <c r="L132" s="5">
        <f t="shared" si="45"/>
        <v>0.95995670995671001</v>
      </c>
      <c r="M132" s="18"/>
      <c r="P132" s="1">
        <v>44006</v>
      </c>
      <c r="Q132" s="18">
        <f t="shared" si="35"/>
        <v>28568</v>
      </c>
      <c r="R132" s="26">
        <f t="shared" si="29"/>
        <v>1.0514770293050269E-2</v>
      </c>
      <c r="S132" s="25">
        <f>MAX(0,MIN(T$18-SUM(W$20:W111),SUM(W112:W132)))</f>
        <v>9924</v>
      </c>
      <c r="T132" s="26">
        <f t="shared" si="30"/>
        <v>3.6526386302237076E-3</v>
      </c>
      <c r="U132" s="18">
        <f t="shared" si="43"/>
        <v>2694828.8</v>
      </c>
      <c r="V132" s="24">
        <f t="shared" si="44"/>
        <v>2693930</v>
      </c>
      <c r="W132" s="19">
        <f t="shared" si="42"/>
        <v>887</v>
      </c>
      <c r="X132" s="5">
        <f t="shared" si="40"/>
        <v>0.95995670995671001</v>
      </c>
    </row>
    <row r="133" spans="1:24" ht="15.75" x14ac:dyDescent="0.25">
      <c r="A133" s="17">
        <f t="shared" si="34"/>
        <v>114</v>
      </c>
      <c r="B133" s="34">
        <v>44007</v>
      </c>
      <c r="C133" s="18">
        <f t="shared" si="39"/>
        <v>30102</v>
      </c>
      <c r="D133" s="18"/>
      <c r="E133" s="26">
        <f t="shared" si="32"/>
        <v>1.1079376062776506E-2</v>
      </c>
      <c r="F133" s="25">
        <f>MAX(0,MIN($G$18-SUM(K$20:K112),SUM(K113:K133)))</f>
        <v>11241</v>
      </c>
      <c r="G133" s="11">
        <f t="shared" si="41"/>
        <v>4.137375135262464E-3</v>
      </c>
      <c r="H133" s="18">
        <f t="shared" si="38"/>
        <v>2691877</v>
      </c>
      <c r="I133" s="24">
        <f t="shared" si="36"/>
        <v>2693369</v>
      </c>
      <c r="J133" s="33">
        <f t="shared" si="33"/>
        <v>0.99132443116152735</v>
      </c>
      <c r="K133" s="20">
        <v>1534</v>
      </c>
      <c r="L133" s="5">
        <f t="shared" si="45"/>
        <v>1.7294250281848929</v>
      </c>
      <c r="M133" s="18"/>
      <c r="P133" s="1">
        <v>44007</v>
      </c>
      <c r="Q133" s="18">
        <f t="shared" si="35"/>
        <v>30102</v>
      </c>
      <c r="R133" s="26">
        <f t="shared" si="29"/>
        <v>1.1079376062776506E-2</v>
      </c>
      <c r="S133" s="25">
        <f>MAX(0,MIN(T$18-SUM(W$20:W112),SUM(W113:W133)))</f>
        <v>11241</v>
      </c>
      <c r="T133" s="26">
        <f t="shared" si="30"/>
        <v>4.137375135262464E-3</v>
      </c>
      <c r="U133" s="18">
        <f t="shared" si="43"/>
        <v>2694267.8</v>
      </c>
      <c r="V133" s="24">
        <f t="shared" si="44"/>
        <v>2693369</v>
      </c>
      <c r="W133" s="19">
        <f t="shared" si="42"/>
        <v>1534</v>
      </c>
      <c r="X133" s="5">
        <f t="shared" si="40"/>
        <v>1.7294250281848929</v>
      </c>
    </row>
    <row r="134" spans="1:24" ht="15.75" x14ac:dyDescent="0.25">
      <c r="A134" s="17">
        <f t="shared" si="34"/>
        <v>115</v>
      </c>
      <c r="B134" s="34">
        <v>44008</v>
      </c>
      <c r="C134" s="18">
        <f t="shared" si="39"/>
        <v>31465</v>
      </c>
      <c r="D134" s="18"/>
      <c r="E134" s="26">
        <f t="shared" si="32"/>
        <v>1.1581043379684498E-2</v>
      </c>
      <c r="F134" s="25">
        <f>MAX(0,MIN($G$18-SUM(K$20:K113),SUM(K114:K134)))</f>
        <v>12381</v>
      </c>
      <c r="G134" s="11">
        <f t="shared" si="41"/>
        <v>4.5569648207174247E-3</v>
      </c>
      <c r="H134" s="18">
        <f t="shared" si="38"/>
        <v>2691324</v>
      </c>
      <c r="I134" s="24">
        <f t="shared" si="36"/>
        <v>2692816</v>
      </c>
      <c r="J134" s="33">
        <f t="shared" si="33"/>
        <v>0.99112089335796894</v>
      </c>
      <c r="K134" s="20">
        <v>1363</v>
      </c>
      <c r="L134" s="5">
        <f t="shared" si="45"/>
        <v>0.88852672750977835</v>
      </c>
      <c r="M134" s="18"/>
      <c r="P134" s="1">
        <v>44008</v>
      </c>
      <c r="Q134" s="18">
        <f t="shared" si="35"/>
        <v>31465</v>
      </c>
      <c r="R134" s="26">
        <f t="shared" si="29"/>
        <v>1.1581043379684498E-2</v>
      </c>
      <c r="S134" s="25">
        <f>MAX(0,MIN(T$18-SUM(W$20:W113),SUM(W114:W134)))</f>
        <v>12381</v>
      </c>
      <c r="T134" s="26">
        <f t="shared" si="30"/>
        <v>4.5569648207174247E-3</v>
      </c>
      <c r="U134" s="18">
        <f t="shared" si="43"/>
        <v>2693714.8</v>
      </c>
      <c r="V134" s="24">
        <f t="shared" si="44"/>
        <v>2692816</v>
      </c>
      <c r="W134" s="19">
        <f t="shared" si="42"/>
        <v>1363</v>
      </c>
      <c r="X134" s="5">
        <f t="shared" si="40"/>
        <v>0.88852672750977835</v>
      </c>
    </row>
    <row r="135" spans="1:24" ht="15.75" x14ac:dyDescent="0.25">
      <c r="A135" s="17">
        <f t="shared" si="34"/>
        <v>116</v>
      </c>
      <c r="B135" s="34">
        <v>44009</v>
      </c>
      <c r="C135" s="18">
        <f t="shared" si="39"/>
        <v>33605</v>
      </c>
      <c r="D135" s="18"/>
      <c r="E135" s="26">
        <f t="shared" si="32"/>
        <v>1.2368694192731528E-2</v>
      </c>
      <c r="F135" s="25">
        <f>MAX(0,MIN($G$18-SUM(K$20:K114),SUM(K115:K135)))</f>
        <v>14193</v>
      </c>
      <c r="G135" s="11">
        <f t="shared" si="41"/>
        <v>5.2238915839142568E-3</v>
      </c>
      <c r="H135" s="18">
        <f t="shared" si="38"/>
        <v>2690704</v>
      </c>
      <c r="I135" s="24">
        <f t="shared" si="36"/>
        <v>2692196</v>
      </c>
      <c r="J135" s="33">
        <f t="shared" si="33"/>
        <v>0.99089269545886183</v>
      </c>
      <c r="K135" s="20">
        <v>2140</v>
      </c>
      <c r="L135" s="5">
        <f t="shared" si="45"/>
        <v>1.5700660308143801</v>
      </c>
      <c r="M135" s="18"/>
      <c r="P135" s="1">
        <v>44009</v>
      </c>
      <c r="Q135" s="18">
        <f t="shared" si="35"/>
        <v>33605</v>
      </c>
      <c r="R135" s="26">
        <f t="shared" si="29"/>
        <v>1.2368694192731528E-2</v>
      </c>
      <c r="S135" s="25">
        <f>MAX(0,MIN(T$18-SUM(W$20:W114),SUM(W115:W135)))</f>
        <v>14193</v>
      </c>
      <c r="T135" s="26">
        <f t="shared" si="30"/>
        <v>5.2238915839142568E-3</v>
      </c>
      <c r="U135" s="18">
        <f t="shared" si="43"/>
        <v>2693094.8</v>
      </c>
      <c r="V135" s="24">
        <f t="shared" si="44"/>
        <v>2692196</v>
      </c>
      <c r="W135" s="19">
        <f t="shared" si="42"/>
        <v>2140</v>
      </c>
      <c r="X135" s="5">
        <f t="shared" si="40"/>
        <v>1.5700660308143801</v>
      </c>
    </row>
    <row r="136" spans="1:24" ht="15.75" x14ac:dyDescent="0.25">
      <c r="A136" s="17">
        <f t="shared" si="34"/>
        <v>117</v>
      </c>
      <c r="B136" s="34">
        <v>44010</v>
      </c>
      <c r="C136" s="18">
        <f t="shared" si="39"/>
        <v>35136</v>
      </c>
      <c r="D136" s="18"/>
      <c r="E136" s="26">
        <f t="shared" si="32"/>
        <v>1.2932195779074989E-2</v>
      </c>
      <c r="F136" s="25">
        <f>MAX(0,MIN($G$18-SUM(K$20:K115),SUM(K116:K136)))</f>
        <v>15496</v>
      </c>
      <c r="G136" s="11">
        <f t="shared" si="41"/>
        <v>5.7034752331667242E-3</v>
      </c>
      <c r="H136" s="18">
        <f t="shared" si="38"/>
        <v>2689797</v>
      </c>
      <c r="I136" s="24">
        <f t="shared" si="36"/>
        <v>2691289</v>
      </c>
      <c r="J136" s="33">
        <f t="shared" si="33"/>
        <v>0.9905588640161358</v>
      </c>
      <c r="K136" s="20">
        <v>1531</v>
      </c>
      <c r="L136" s="5">
        <f t="shared" si="45"/>
        <v>0.71542056074766358</v>
      </c>
      <c r="M136" s="18"/>
      <c r="P136" s="1">
        <v>44010</v>
      </c>
      <c r="Q136" s="18">
        <f t="shared" si="35"/>
        <v>35136</v>
      </c>
      <c r="R136" s="26">
        <f t="shared" si="29"/>
        <v>1.2932195779074989E-2</v>
      </c>
      <c r="S136" s="25">
        <f>MAX(0,MIN(T$18-SUM(W$20:W115),SUM(W116:W136)))</f>
        <v>15496</v>
      </c>
      <c r="T136" s="26">
        <f t="shared" si="30"/>
        <v>5.7034752331667242E-3</v>
      </c>
      <c r="U136" s="18">
        <f t="shared" si="43"/>
        <v>2692187.8</v>
      </c>
      <c r="V136" s="24">
        <f t="shared" si="44"/>
        <v>2691289</v>
      </c>
      <c r="W136" s="19">
        <f t="shared" si="42"/>
        <v>1531</v>
      </c>
      <c r="X136" s="5">
        <f t="shared" si="40"/>
        <v>0.71542056074766358</v>
      </c>
    </row>
    <row r="137" spans="1:24" ht="15.75" x14ac:dyDescent="0.25">
      <c r="A137" s="17">
        <f t="shared" si="34"/>
        <v>118</v>
      </c>
      <c r="B137" s="34">
        <v>44011</v>
      </c>
      <c r="C137" s="18">
        <f t="shared" si="39"/>
        <v>36737</v>
      </c>
      <c r="D137" s="18"/>
      <c r="E137" s="26">
        <f t="shared" si="32"/>
        <v>1.3521461644349893E-2</v>
      </c>
      <c r="F137" s="25">
        <f>MAX(0,MIN($G$18-SUM(K$20:K116),SUM(K117:K137)))</f>
        <v>16861</v>
      </c>
      <c r="G137" s="11">
        <f t="shared" si="41"/>
        <v>6.2058786723299007E-3</v>
      </c>
      <c r="H137" s="18">
        <f t="shared" si="38"/>
        <v>2689366</v>
      </c>
      <c r="I137" s="24">
        <f t="shared" si="36"/>
        <v>2690858</v>
      </c>
      <c r="J137" s="33">
        <f t="shared" si="33"/>
        <v>0.99040022967014363</v>
      </c>
      <c r="K137" s="20">
        <v>1601</v>
      </c>
      <c r="L137" s="5">
        <f t="shared" si="45"/>
        <v>1.0457217504898759</v>
      </c>
      <c r="M137" s="18"/>
      <c r="P137" s="1">
        <v>44011</v>
      </c>
      <c r="Q137" s="18">
        <f t="shared" si="35"/>
        <v>36737</v>
      </c>
      <c r="R137" s="26">
        <f t="shared" si="29"/>
        <v>1.3521461644349893E-2</v>
      </c>
      <c r="S137" s="25">
        <f>MAX(0,MIN(T$18-SUM(W$20:W116),SUM(W117:W137)))</f>
        <v>16861</v>
      </c>
      <c r="T137" s="26">
        <f t="shared" si="30"/>
        <v>6.2058786723299007E-3</v>
      </c>
      <c r="U137" s="18">
        <f t="shared" si="43"/>
        <v>2691756.8</v>
      </c>
      <c r="V137" s="24">
        <f t="shared" si="44"/>
        <v>2690858</v>
      </c>
      <c r="W137" s="19">
        <f t="shared" si="42"/>
        <v>1601</v>
      </c>
      <c r="X137" s="5">
        <f t="shared" si="40"/>
        <v>1.0457217504898759</v>
      </c>
    </row>
    <row r="138" spans="1:24" ht="15.75" x14ac:dyDescent="0.25">
      <c r="A138" s="17">
        <f t="shared" si="34"/>
        <v>119</v>
      </c>
      <c r="B138" s="34">
        <v>44012</v>
      </c>
      <c r="C138" s="18">
        <f t="shared" si="39"/>
        <v>37879</v>
      </c>
      <c r="D138" s="18"/>
      <c r="E138" s="26">
        <f t="shared" si="32"/>
        <v>1.3941787452060038E-2</v>
      </c>
      <c r="F138" s="25">
        <f>MAX(0,MIN($G$18-SUM(K$20:K117),SUM(K118:K138)))</f>
        <v>17740</v>
      </c>
      <c r="G138" s="11">
        <f t="shared" si="41"/>
        <v>6.5294044034833309E-3</v>
      </c>
      <c r="H138" s="18">
        <f t="shared" si="38"/>
        <v>2688691</v>
      </c>
      <c r="I138" s="24">
        <f t="shared" si="36"/>
        <v>2690183</v>
      </c>
      <c r="J138" s="33">
        <f t="shared" si="33"/>
        <v>0.99015178840901896</v>
      </c>
      <c r="K138" s="20">
        <v>1142</v>
      </c>
      <c r="L138" s="5">
        <f t="shared" si="45"/>
        <v>0.71330418488444725</v>
      </c>
      <c r="M138" s="18"/>
      <c r="N138" s="18">
        <f>AVERAGE(L78:L138)</f>
        <v>1.1832015796075281</v>
      </c>
      <c r="P138" s="1">
        <v>44012</v>
      </c>
      <c r="Q138" s="18">
        <f t="shared" si="35"/>
        <v>37879</v>
      </c>
      <c r="R138" s="26">
        <f t="shared" si="29"/>
        <v>1.3941787452060038E-2</v>
      </c>
      <c r="S138" s="25">
        <f>MAX(0,MIN(T$18-SUM(W$20:W117),SUM(W118:W138)))</f>
        <v>17740</v>
      </c>
      <c r="T138" s="26">
        <f t="shared" si="30"/>
        <v>6.5294044034833309E-3</v>
      </c>
      <c r="U138" s="18">
        <f t="shared" si="43"/>
        <v>2691081.8</v>
      </c>
      <c r="V138" s="24">
        <f t="shared" si="44"/>
        <v>2690183</v>
      </c>
      <c r="W138" s="19">
        <f t="shared" si="42"/>
        <v>1142</v>
      </c>
      <c r="X138" s="5">
        <f t="shared" si="40"/>
        <v>0.71330418488444725</v>
      </c>
    </row>
    <row r="139" spans="1:24" ht="15.75" x14ac:dyDescent="0.25">
      <c r="A139" s="17">
        <f t="shared" si="34"/>
        <v>120</v>
      </c>
      <c r="B139" s="34">
        <v>44013</v>
      </c>
      <c r="C139" s="18">
        <f t="shared" si="39"/>
        <v>40184</v>
      </c>
      <c r="D139" s="18"/>
      <c r="E139" s="26">
        <f t="shared" si="32"/>
        <v>1.479016835115976E-2</v>
      </c>
      <c r="F139" s="25">
        <f>MAX(0,MIN($G$18-SUM(K$20:K118),SUM(K119:K139)))</f>
        <v>19749</v>
      </c>
      <c r="G139" s="11">
        <f t="shared" si="41"/>
        <v>7.2688392088157998E-3</v>
      </c>
      <c r="H139" s="18">
        <f t="shared" si="38"/>
        <v>2687767</v>
      </c>
      <c r="I139" s="24">
        <f t="shared" si="36"/>
        <v>2689259</v>
      </c>
      <c r="J139" s="33">
        <f t="shared" si="33"/>
        <v>0.98981169992712392</v>
      </c>
      <c r="K139" s="20">
        <v>2305</v>
      </c>
      <c r="L139" s="5">
        <f t="shared" si="45"/>
        <v>2.0183887915936953</v>
      </c>
      <c r="M139" s="18"/>
      <c r="N139" s="21">
        <f>SUM(K$20:K139)+C$18</f>
        <v>40185</v>
      </c>
      <c r="P139" s="3">
        <v>44013</v>
      </c>
      <c r="Q139" s="18">
        <f t="shared" si="35"/>
        <v>40184</v>
      </c>
      <c r="R139" s="26">
        <f t="shared" si="29"/>
        <v>1.479016835115976E-2</v>
      </c>
      <c r="S139" s="25">
        <f>MAX(0,MIN(T$18-SUM(W$20:W118),SUM(W119:W139)))</f>
        <v>19749</v>
      </c>
      <c r="T139" s="26">
        <f t="shared" si="30"/>
        <v>7.2688392088157998E-3</v>
      </c>
      <c r="U139" s="18">
        <f t="shared" si="43"/>
        <v>2690157.8</v>
      </c>
      <c r="V139" s="24">
        <f t="shared" si="44"/>
        <v>2689259</v>
      </c>
      <c r="W139" s="19">
        <f t="shared" si="42"/>
        <v>2305</v>
      </c>
      <c r="X139" s="5">
        <f t="shared" si="40"/>
        <v>2.0183887915936953</v>
      </c>
    </row>
    <row r="140" spans="1:24" ht="15.75" x14ac:dyDescent="0.25">
      <c r="A140" s="17">
        <f t="shared" si="34"/>
        <v>121</v>
      </c>
      <c r="B140" s="34">
        <v>44014</v>
      </c>
      <c r="C140" s="18">
        <f t="shared" si="39"/>
        <v>42239</v>
      </c>
      <c r="D140" s="18"/>
      <c r="E140" s="26">
        <f t="shared" si="32"/>
        <v>1.5546533968361465E-2</v>
      </c>
      <c r="F140" s="25">
        <f>MAX(0,MIN($G$18-SUM(K$20:K119),SUM(K120:K140)))</f>
        <v>21545</v>
      </c>
      <c r="G140" s="11">
        <f t="shared" si="41"/>
        <v>7.9298769939711595E-3</v>
      </c>
      <c r="H140" s="18">
        <f t="shared" si="38"/>
        <v>2686880</v>
      </c>
      <c r="I140" s="24">
        <f t="shared" si="36"/>
        <v>2688372</v>
      </c>
      <c r="J140" s="33">
        <f t="shared" si="33"/>
        <v>0.98948522970694974</v>
      </c>
      <c r="K140" s="21">
        <v>2055</v>
      </c>
      <c r="L140" s="18">
        <f t="shared" si="45"/>
        <v>0.89154013015184386</v>
      </c>
      <c r="M140" s="18"/>
      <c r="N140" s="5"/>
      <c r="O140" s="13"/>
      <c r="P140" s="1">
        <v>44014</v>
      </c>
      <c r="Q140" s="18">
        <f t="shared" si="35"/>
        <v>42239</v>
      </c>
      <c r="R140" s="26">
        <f t="shared" si="29"/>
        <v>1.5546533968361465E-2</v>
      </c>
      <c r="S140" s="25">
        <f>MAX(0,MIN(T$18-SUM(W$20:W119),SUM(W120:W140)))</f>
        <v>21545</v>
      </c>
      <c r="T140" s="26">
        <f t="shared" si="30"/>
        <v>7.9298769939711595E-3</v>
      </c>
      <c r="U140" s="18">
        <f t="shared" si="43"/>
        <v>2689270.8</v>
      </c>
      <c r="V140" s="24">
        <f t="shared" si="44"/>
        <v>2688372</v>
      </c>
      <c r="W140" s="19">
        <f t="shared" si="42"/>
        <v>2055</v>
      </c>
      <c r="X140" s="18">
        <f t="shared" si="40"/>
        <v>0.89154013015184386</v>
      </c>
    </row>
    <row r="141" spans="1:24" ht="15.75" x14ac:dyDescent="0.25">
      <c r="A141" s="17">
        <f t="shared" si="34"/>
        <v>122</v>
      </c>
      <c r="B141" s="34">
        <v>44015</v>
      </c>
      <c r="C141" s="18">
        <f t="shared" si="39"/>
        <v>44696</v>
      </c>
      <c r="D141" s="18"/>
      <c r="E141" s="26">
        <f t="shared" si="32"/>
        <v>1.6450860158855184E-2</v>
      </c>
      <c r="F141" s="25">
        <f>MAX(0,MIN($G$18-SUM(K$20:K120),SUM(K121:K141)))</f>
        <v>23278</v>
      </c>
      <c r="G141" s="11">
        <f t="shared" si="41"/>
        <v>8.5677269280882169E-3</v>
      </c>
      <c r="H141" s="18">
        <f t="shared" si="38"/>
        <v>2685346</v>
      </c>
      <c r="I141" s="24">
        <f t="shared" si="36"/>
        <v>2686838</v>
      </c>
      <c r="J141" s="33">
        <f t="shared" si="33"/>
        <v>0.98892062393722346</v>
      </c>
      <c r="K141" s="21">
        <v>2457</v>
      </c>
      <c r="L141" s="18">
        <f t="shared" si="45"/>
        <v>1.1956204379562043</v>
      </c>
      <c r="M141" s="18"/>
      <c r="N141" s="5"/>
      <c r="O141" s="13"/>
      <c r="P141" s="1">
        <v>44015</v>
      </c>
      <c r="Q141" s="18">
        <f t="shared" si="35"/>
        <v>44696</v>
      </c>
      <c r="R141" s="26">
        <f t="shared" si="29"/>
        <v>1.6450860158855184E-2</v>
      </c>
      <c r="S141" s="25">
        <f>MAX(0,MIN(T$18-SUM(W$20:W120),SUM(W121:W141)))</f>
        <v>23278</v>
      </c>
      <c r="T141" s="26">
        <f t="shared" si="30"/>
        <v>8.5677269280882169E-3</v>
      </c>
      <c r="U141" s="18">
        <f t="shared" si="43"/>
        <v>2687736.8</v>
      </c>
      <c r="V141" s="24">
        <f t="shared" si="44"/>
        <v>2686838</v>
      </c>
      <c r="W141" s="19">
        <f t="shared" si="42"/>
        <v>2457</v>
      </c>
      <c r="X141" s="18">
        <f t="shared" si="40"/>
        <v>1.1956204379562043</v>
      </c>
    </row>
    <row r="142" spans="1:24" ht="15.75" x14ac:dyDescent="0.25">
      <c r="A142" s="17">
        <f t="shared" si="34"/>
        <v>123</v>
      </c>
      <c r="B142" s="34">
        <v>44016</v>
      </c>
      <c r="C142" s="18">
        <f t="shared" si="39"/>
        <v>46980</v>
      </c>
      <c r="D142" s="18"/>
      <c r="E142" s="26">
        <f t="shared" si="32"/>
        <v>1.7291511774275473E-2</v>
      </c>
      <c r="F142" s="25">
        <f>MAX(0,MIN($G$18-SUM(K$20:K121),SUM(K122:K142)))</f>
        <v>25266</v>
      </c>
      <c r="G142" s="11">
        <f t="shared" si="41"/>
        <v>9.2994324497412528E-3</v>
      </c>
      <c r="H142" s="18">
        <f t="shared" si="38"/>
        <v>2683983</v>
      </c>
      <c r="I142" s="24">
        <f t="shared" si="36"/>
        <v>2685475</v>
      </c>
      <c r="J142" s="33">
        <f t="shared" si="33"/>
        <v>0.98841895662031554</v>
      </c>
      <c r="K142" s="21">
        <v>2284</v>
      </c>
      <c r="L142" s="18">
        <f t="shared" si="45"/>
        <v>0.92958892958892958</v>
      </c>
      <c r="M142" s="18"/>
      <c r="N142" s="5"/>
      <c r="P142" s="1">
        <v>44016</v>
      </c>
      <c r="Q142" s="18">
        <f t="shared" si="35"/>
        <v>46980</v>
      </c>
      <c r="R142" s="26">
        <f t="shared" si="29"/>
        <v>1.7291511774275473E-2</v>
      </c>
      <c r="S142" s="25">
        <f>MAX(0,MIN(T$18-SUM(W$20:W121),SUM(W122:W142)))</f>
        <v>25266</v>
      </c>
      <c r="T142" s="26">
        <f t="shared" si="30"/>
        <v>9.2994324497412528E-3</v>
      </c>
      <c r="U142" s="18">
        <f t="shared" si="43"/>
        <v>2686373.8</v>
      </c>
      <c r="V142" s="24">
        <f t="shared" si="44"/>
        <v>2685475</v>
      </c>
      <c r="W142" s="19">
        <f t="shared" si="42"/>
        <v>2284</v>
      </c>
      <c r="X142" s="18">
        <f t="shared" si="40"/>
        <v>0.92958892958892958</v>
      </c>
    </row>
    <row r="143" spans="1:24" ht="15.75" x14ac:dyDescent="0.25">
      <c r="A143" s="17">
        <f t="shared" si="34"/>
        <v>124</v>
      </c>
      <c r="B143" s="34">
        <v>44017</v>
      </c>
      <c r="C143" s="18">
        <f t="shared" si="39"/>
        <v>48963</v>
      </c>
      <c r="D143" s="18"/>
      <c r="E143" s="26">
        <f t="shared" si="32"/>
        <v>1.8021376990290546E-2</v>
      </c>
      <c r="F143" s="25">
        <f>MAX(0,MIN($G$18-SUM(K$20:K122),SUM(K123:K143)))</f>
        <v>26983</v>
      </c>
      <c r="G143" s="11">
        <f t="shared" si="41"/>
        <v>9.9313934058168386E-3</v>
      </c>
      <c r="H143" s="18">
        <f t="shared" si="38"/>
        <v>2681843</v>
      </c>
      <c r="I143" s="24">
        <f t="shared" si="36"/>
        <v>2683335</v>
      </c>
      <c r="J143" s="33">
        <f t="shared" si="33"/>
        <v>0.98763130580726843</v>
      </c>
      <c r="K143" s="21">
        <v>1983</v>
      </c>
      <c r="L143" s="18">
        <f t="shared" si="45"/>
        <v>0.86821366024518387</v>
      </c>
      <c r="M143" s="18"/>
      <c r="P143" s="1">
        <v>44017</v>
      </c>
      <c r="Q143" s="18">
        <f t="shared" si="35"/>
        <v>48963</v>
      </c>
      <c r="R143" s="26">
        <f t="shared" si="29"/>
        <v>1.8021376990290546E-2</v>
      </c>
      <c r="S143" s="25">
        <f>MAX(0,MIN(T$18-SUM(W$20:W122),SUM(W123:W143)))</f>
        <v>26983</v>
      </c>
      <c r="T143" s="26">
        <f t="shared" si="30"/>
        <v>9.9313934058168386E-3</v>
      </c>
      <c r="U143" s="18">
        <f t="shared" si="43"/>
        <v>2684233.7999999998</v>
      </c>
      <c r="V143" s="24">
        <f t="shared" si="44"/>
        <v>2683335</v>
      </c>
      <c r="W143" s="19">
        <f t="shared" si="42"/>
        <v>1983</v>
      </c>
      <c r="X143" s="18">
        <f t="shared" si="40"/>
        <v>0.86821366024518387</v>
      </c>
    </row>
    <row r="144" spans="1:24" ht="15.75" x14ac:dyDescent="0.25">
      <c r="A144" s="17">
        <f t="shared" si="34"/>
        <v>125</v>
      </c>
      <c r="B144" s="34">
        <v>44018</v>
      </c>
      <c r="C144" s="18">
        <f t="shared" ref="C144:C149" si="46">MIN($G$18,C143+K144)</f>
        <v>51022</v>
      </c>
      <c r="D144" s="18"/>
      <c r="E144" s="26">
        <f t="shared" si="32"/>
        <v>1.877921485200262E-2</v>
      </c>
      <c r="F144" s="25">
        <f>MAX(0,MIN($G$18-SUM(K$20:K123),SUM(K124:K144)))</f>
        <v>28520</v>
      </c>
      <c r="G144" s="11">
        <f t="shared" si="41"/>
        <v>1.049710335892585E-2</v>
      </c>
      <c r="H144" s="18">
        <f t="shared" si="38"/>
        <v>2680312</v>
      </c>
      <c r="I144" s="24">
        <f t="shared" si="36"/>
        <v>2681804</v>
      </c>
      <c r="J144" s="33">
        <f t="shared" si="33"/>
        <v>0.98706780422092499</v>
      </c>
      <c r="K144" s="21">
        <v>2059</v>
      </c>
      <c r="L144" s="18">
        <f t="shared" si="45"/>
        <v>1.0383257690368128</v>
      </c>
      <c r="M144" s="18"/>
      <c r="N144" s="5" t="s">
        <v>13</v>
      </c>
      <c r="P144" s="1">
        <v>44018</v>
      </c>
      <c r="Q144" s="18">
        <f t="shared" si="35"/>
        <v>51022</v>
      </c>
      <c r="R144" s="26">
        <f t="shared" si="29"/>
        <v>1.877921485200262E-2</v>
      </c>
      <c r="S144" s="25">
        <f>MAX(0,MIN(T$18-SUM(W$20:W123),SUM(W124:W144)))</f>
        <v>28520</v>
      </c>
      <c r="T144" s="26">
        <f t="shared" si="30"/>
        <v>1.049710335892585E-2</v>
      </c>
      <c r="U144" s="18">
        <f t="shared" si="43"/>
        <v>2682702.7999999998</v>
      </c>
      <c r="V144" s="24">
        <f t="shared" si="44"/>
        <v>2681804</v>
      </c>
      <c r="W144" s="19">
        <f t="shared" si="42"/>
        <v>2059</v>
      </c>
      <c r="X144" s="18">
        <f t="shared" si="40"/>
        <v>1.0383257690368128</v>
      </c>
    </row>
    <row r="145" spans="1:24" ht="15.75" x14ac:dyDescent="0.25">
      <c r="A145" s="17">
        <f t="shared" si="34"/>
        <v>126</v>
      </c>
      <c r="B145" s="34">
        <v>44019</v>
      </c>
      <c r="C145" s="18">
        <f t="shared" si="46"/>
        <v>53974</v>
      </c>
      <c r="D145" s="18"/>
      <c r="E145" s="26">
        <f t="shared" si="32"/>
        <v>1.9865731300654412E-2</v>
      </c>
      <c r="F145" s="25">
        <f>MAX(0,MIN($G$18-SUM(K$20:K124),SUM(K125:K145)))</f>
        <v>30964</v>
      </c>
      <c r="G145" s="11">
        <f t="shared" si="41"/>
        <v>1.1396644754760871E-2</v>
      </c>
      <c r="H145" s="18">
        <f t="shared" si="38"/>
        <v>2678711</v>
      </c>
      <c r="I145" s="24">
        <f t="shared" si="36"/>
        <v>2680203</v>
      </c>
      <c r="J145" s="33">
        <f t="shared" si="33"/>
        <v>0.98647853835565014</v>
      </c>
      <c r="K145" s="21">
        <v>2952</v>
      </c>
      <c r="L145" s="18">
        <f t="shared" si="45"/>
        <v>1.4337056823700827</v>
      </c>
      <c r="M145" s="18"/>
      <c r="N145" s="5">
        <f>AVERAGE(L116:L145)</f>
        <v>1.1756851207877668</v>
      </c>
      <c r="P145" s="1">
        <v>44019</v>
      </c>
      <c r="Q145" s="18">
        <f t="shared" si="35"/>
        <v>53974</v>
      </c>
      <c r="R145" s="26">
        <f t="shared" si="29"/>
        <v>1.9865731300654412E-2</v>
      </c>
      <c r="S145" s="25">
        <f>MAX(0,MIN(T$18-SUM(W$20:W124),SUM(W125:W145)))</f>
        <v>30964</v>
      </c>
      <c r="T145" s="26">
        <f t="shared" si="30"/>
        <v>1.1396644754760871E-2</v>
      </c>
      <c r="U145" s="18">
        <f t="shared" si="43"/>
        <v>2681101.7999999998</v>
      </c>
      <c r="V145" s="24">
        <f t="shared" si="44"/>
        <v>2680203</v>
      </c>
      <c r="W145" s="19">
        <f t="shared" si="42"/>
        <v>2952</v>
      </c>
      <c r="X145" s="18">
        <f t="shared" si="40"/>
        <v>1.4337056823700827</v>
      </c>
    </row>
    <row r="146" spans="1:24" x14ac:dyDescent="0.25">
      <c r="A146" s="17">
        <f t="shared" si="34"/>
        <v>127</v>
      </c>
      <c r="B146" s="34">
        <v>44020</v>
      </c>
      <c r="C146" s="18">
        <f t="shared" si="46"/>
        <v>55979</v>
      </c>
      <c r="D146" s="18"/>
      <c r="E146" s="26">
        <f t="shared" si="32"/>
        <v>2.0603693861476514E-2</v>
      </c>
      <c r="F146" s="25">
        <f>MAX(0,MIN($G$18-SUM(K$20:K125),SUM(K126:K146)))</f>
        <v>32408</v>
      </c>
      <c r="G146" s="11">
        <f t="shared" si="41"/>
        <v>1.1928125023003821E-2</v>
      </c>
      <c r="H146" s="18">
        <f t="shared" si="38"/>
        <v>2677569</v>
      </c>
      <c r="I146" s="24">
        <f t="shared" si="36"/>
        <v>2679061</v>
      </c>
      <c r="J146" s="33">
        <f t="shared" si="33"/>
        <v>0.98605821254794002</v>
      </c>
      <c r="K146" s="21">
        <v>2005</v>
      </c>
      <c r="L146" s="18">
        <v>1.1000000000000001</v>
      </c>
      <c r="M146" s="18"/>
      <c r="N146" s="5"/>
      <c r="P146" s="1">
        <v>44020</v>
      </c>
      <c r="Q146" s="18">
        <f t="shared" si="35"/>
        <v>58206.299174356485</v>
      </c>
      <c r="R146" s="26">
        <f t="shared" si="29"/>
        <v>2.1423476107075051E-2</v>
      </c>
      <c r="S146" s="25">
        <f>MAX(0,MIN(T$18-SUM(W$20:W125),SUM(W126:W146)))</f>
        <v>34635.299174356485</v>
      </c>
      <c r="T146" s="26">
        <f t="shared" si="30"/>
        <v>1.2747907268602357E-2</v>
      </c>
      <c r="U146" s="18">
        <f t="shared" si="43"/>
        <v>2679959.7999999998</v>
      </c>
      <c r="V146" s="24">
        <f t="shared" si="44"/>
        <v>2679061</v>
      </c>
      <c r="W146" s="23">
        <f>MAX(0,MIN(V146-W145,X145*(V146/V$146)*W145))</f>
        <v>4232.2991743564844</v>
      </c>
      <c r="X146" s="18">
        <f>L146</f>
        <v>1.1000000000000001</v>
      </c>
    </row>
    <row r="147" spans="1:24" x14ac:dyDescent="0.25">
      <c r="A147" s="17">
        <f t="shared" si="34"/>
        <v>128</v>
      </c>
      <c r="B147" s="34">
        <v>44021</v>
      </c>
      <c r="C147" s="18">
        <f t="shared" si="46"/>
        <v>58346</v>
      </c>
      <c r="D147" s="18"/>
      <c r="E147" s="26">
        <f t="shared" si="32"/>
        <v>2.1474894550486946E-2</v>
      </c>
      <c r="F147" s="25">
        <f>MAX(0,MIN($G$18-SUM(K$20:K126),SUM(K127:K147)))</f>
        <v>34222</v>
      </c>
      <c r="G147" s="11">
        <f t="shared" si="41"/>
        <v>1.2595787908455836E-2</v>
      </c>
      <c r="H147" s="18">
        <f t="shared" si="38"/>
        <v>2675264</v>
      </c>
      <c r="I147" s="24">
        <f t="shared" si="36"/>
        <v>2676756</v>
      </c>
      <c r="J147" s="33">
        <f t="shared" si="33"/>
        <v>0.98520983164884024</v>
      </c>
      <c r="K147" s="21">
        <v>2367</v>
      </c>
      <c r="L147" s="18">
        <f>L$146</f>
        <v>1.1000000000000001</v>
      </c>
      <c r="M147" s="18"/>
      <c r="N147" s="5"/>
      <c r="P147" s="1">
        <v>44021</v>
      </c>
      <c r="Q147" s="18">
        <f t="shared" si="35"/>
        <v>62857.822760280484</v>
      </c>
      <c r="R147" s="26">
        <f t="shared" si="29"/>
        <v>2.3135521123131348E-2</v>
      </c>
      <c r="S147" s="25">
        <f>MAX(0,MIN(T$18-SUM(W$20:W126),SUM(W127:W147)))</f>
        <v>38733.822760280484</v>
      </c>
      <c r="T147" s="26">
        <f t="shared" si="30"/>
        <v>1.425641448110024E-2</v>
      </c>
      <c r="U147" s="18">
        <f t="shared" si="43"/>
        <v>2677654.7999999998</v>
      </c>
      <c r="V147" s="24">
        <f t="shared" si="44"/>
        <v>2676756</v>
      </c>
      <c r="W147" s="23">
        <f t="shared" ref="W147:W210" si="47">MAX(0,MIN(V147-W146,X146*(V147/V$146)*W146))</f>
        <v>4651.523585924002</v>
      </c>
      <c r="X147" s="18">
        <f t="shared" si="40"/>
        <v>1.1000000000000001</v>
      </c>
    </row>
    <row r="148" spans="1:24" x14ac:dyDescent="0.25">
      <c r="A148" s="17">
        <f t="shared" si="34"/>
        <v>129</v>
      </c>
      <c r="B148" s="34">
        <v>44022</v>
      </c>
      <c r="C148" s="18">
        <f t="shared" si="46"/>
        <v>60907</v>
      </c>
      <c r="D148" s="18"/>
      <c r="E148" s="26">
        <f t="shared" si="32"/>
        <v>2.2417499098250238E-2</v>
      </c>
      <c r="F148" s="25">
        <f>MAX(0,MIN($G$18-SUM(K$20:K127),SUM(K128:K148)))</f>
        <v>36163</v>
      </c>
      <c r="G148" s="11">
        <f t="shared" ref="G148:G211" si="48">MAX(0,MIN(F148/G$18,1))</f>
        <v>1.3310194557112045E-2</v>
      </c>
      <c r="H148" s="18">
        <f t="shared" si="38"/>
        <v>2673209</v>
      </c>
      <c r="I148" s="24">
        <f t="shared" si="36"/>
        <v>2674701</v>
      </c>
      <c r="J148" s="33">
        <f t="shared" si="33"/>
        <v>0.98445346603163852</v>
      </c>
      <c r="K148" s="21">
        <v>2561</v>
      </c>
      <c r="L148" s="18">
        <f t="shared" ref="L148:L192" si="49">L$146</f>
        <v>1.1000000000000001</v>
      </c>
      <c r="M148" s="18"/>
      <c r="N148" s="5"/>
      <c r="P148" s="1">
        <v>44022</v>
      </c>
      <c r="Q148" s="18">
        <f t="shared" si="35"/>
        <v>67966.17164277102</v>
      </c>
      <c r="R148" s="26">
        <f t="shared" ref="R148:R211" si="50">Q148/T$18</f>
        <v>2.5015705772954509E-2</v>
      </c>
      <c r="S148" s="25">
        <f>MAX(0,MIN(T$18-SUM(W$20:W127),SUM(W128:W148)))</f>
        <v>43222.171642771013</v>
      </c>
      <c r="T148" s="26">
        <f t="shared" ref="T148:T211" si="51">MAX(0,MIN(S148/T$18,1))</f>
        <v>1.5908401231816312E-2</v>
      </c>
      <c r="U148" s="18">
        <f t="shared" si="43"/>
        <v>2675599.7999999998</v>
      </c>
      <c r="V148" s="24">
        <f t="shared" si="44"/>
        <v>2674701</v>
      </c>
      <c r="W148" s="23">
        <f t="shared" si="47"/>
        <v>5108.3488824905317</v>
      </c>
      <c r="X148" s="18">
        <f t="shared" si="40"/>
        <v>1.1000000000000001</v>
      </c>
    </row>
    <row r="149" spans="1:24" x14ac:dyDescent="0.25">
      <c r="A149" s="17">
        <f t="shared" si="34"/>
        <v>130</v>
      </c>
      <c r="B149" s="34">
        <v>44023</v>
      </c>
      <c r="C149" s="18">
        <f t="shared" si="46"/>
        <v>64500</v>
      </c>
      <c r="D149" s="18"/>
      <c r="E149" s="26">
        <f t="shared" ref="E149:E212" si="52">C149/G$18</f>
        <v>2.3739942729688546E-2</v>
      </c>
      <c r="F149" s="25">
        <f>MAX(0,MIN($G$18-SUM(K$20:K128),SUM(K129:K149)))</f>
        <v>38849</v>
      </c>
      <c r="G149" s="11">
        <f t="shared" si="48"/>
        <v>1.4298806745824346E-2</v>
      </c>
      <c r="H149" s="18">
        <f t="shared" si="38"/>
        <v>2670752</v>
      </c>
      <c r="I149" s="24">
        <f t="shared" si="36"/>
        <v>2672244</v>
      </c>
      <c r="J149" s="33">
        <f t="shared" ref="J149:J212" si="53">I149/G$18</f>
        <v>0.98354913984114478</v>
      </c>
      <c r="K149" s="21">
        <v>3593</v>
      </c>
      <c r="L149" s="18">
        <f t="shared" si="49"/>
        <v>1.1000000000000001</v>
      </c>
      <c r="M149" s="18"/>
      <c r="N149" s="5"/>
      <c r="P149" s="1">
        <v>44023</v>
      </c>
      <c r="Q149" s="18">
        <f t="shared" si="35"/>
        <v>73571.057129236695</v>
      </c>
      <c r="R149" s="26">
        <f t="shared" si="50"/>
        <v>2.7078646245127496E-2</v>
      </c>
      <c r="S149" s="25">
        <f>MAX(0,MIN(T$18-SUM(W$20:W128),SUM(W129:W149)))</f>
        <v>47920.057129236695</v>
      </c>
      <c r="T149" s="26">
        <f t="shared" si="51"/>
        <v>1.7637510261263294E-2</v>
      </c>
      <c r="U149" s="18">
        <f t="shared" si="43"/>
        <v>2673142.7999999998</v>
      </c>
      <c r="V149" s="24">
        <f t="shared" si="44"/>
        <v>2672244</v>
      </c>
      <c r="W149" s="23">
        <f t="shared" si="47"/>
        <v>5604.8854864656814</v>
      </c>
      <c r="X149" s="18">
        <f t="shared" si="40"/>
        <v>1.1000000000000001</v>
      </c>
    </row>
    <row r="150" spans="1:24" x14ac:dyDescent="0.25">
      <c r="A150" s="17">
        <f t="shared" ref="A150:A213" si="54">A149+1</f>
        <v>131</v>
      </c>
      <c r="B150" s="34">
        <v>44024</v>
      </c>
      <c r="C150" s="18">
        <f t="shared" ref="C150:C158" si="55">MIN($G$18,C149+K150)</f>
        <v>67753</v>
      </c>
      <c r="D150" s="18"/>
      <c r="E150" s="26">
        <f t="shared" si="52"/>
        <v>2.4937245577745553E-2</v>
      </c>
      <c r="F150" s="25">
        <f>MAX(0,MIN($G$18-SUM(K$20:K129),SUM(K130:K150)))</f>
        <v>41671</v>
      </c>
      <c r="G150" s="11">
        <f t="shared" si="48"/>
        <v>1.5337475247889169E-2</v>
      </c>
      <c r="H150" s="18">
        <f t="shared" si="38"/>
        <v>2668468</v>
      </c>
      <c r="I150" s="24">
        <f t="shared" si="36"/>
        <v>2669960</v>
      </c>
      <c r="J150" s="33">
        <f t="shared" si="53"/>
        <v>0.98270848822572454</v>
      </c>
      <c r="K150" s="21">
        <v>3253</v>
      </c>
      <c r="L150" s="18">
        <f t="shared" si="49"/>
        <v>1.1000000000000001</v>
      </c>
      <c r="M150" s="18"/>
      <c r="N150" s="5"/>
      <c r="P150" s="1">
        <v>44024</v>
      </c>
      <c r="Q150" s="18">
        <f t="shared" ref="Q150:Q213" si="56">Q149+W150</f>
        <v>79715.486859947676</v>
      </c>
      <c r="R150" s="26">
        <f t="shared" si="50"/>
        <v>2.934017198022322E-2</v>
      </c>
      <c r="S150" s="25">
        <f>MAX(0,MIN(T$18-SUM(W$20:W129),SUM(W130:W150)))</f>
        <v>53633.486859947683</v>
      </c>
      <c r="T150" s="26">
        <f t="shared" si="51"/>
        <v>1.9740401650366841E-2</v>
      </c>
      <c r="U150" s="18">
        <f t="shared" si="43"/>
        <v>2670858.7999999998</v>
      </c>
      <c r="V150" s="24">
        <f t="shared" si="44"/>
        <v>2669960</v>
      </c>
      <c r="W150" s="23">
        <f t="shared" si="47"/>
        <v>6144.4297307109855</v>
      </c>
      <c r="X150" s="18">
        <f t="shared" si="40"/>
        <v>1.1000000000000001</v>
      </c>
    </row>
    <row r="151" spans="1:24" x14ac:dyDescent="0.25">
      <c r="A151" s="17">
        <f t="shared" si="54"/>
        <v>132</v>
      </c>
      <c r="B151" s="34">
        <v>44025</v>
      </c>
      <c r="C151" s="18">
        <f t="shared" si="55"/>
        <v>69853</v>
      </c>
      <c r="D151" s="18"/>
      <c r="E151" s="26">
        <f t="shared" si="52"/>
        <v>2.5710173945688902E-2</v>
      </c>
      <c r="F151" s="25">
        <f>MAX(0,MIN($G$18-SUM(K$20:K130),SUM(K131:K151)))</f>
        <v>43096</v>
      </c>
      <c r="G151" s="11">
        <f t="shared" si="48"/>
        <v>1.5861962354707871E-2</v>
      </c>
      <c r="H151" s="18">
        <f t="shared" si="38"/>
        <v>2666485</v>
      </c>
      <c r="I151" s="24">
        <f t="shared" si="36"/>
        <v>2667977</v>
      </c>
      <c r="J151" s="33">
        <f t="shared" si="53"/>
        <v>0.98197862300970951</v>
      </c>
      <c r="K151" s="21">
        <v>2100</v>
      </c>
      <c r="L151" s="18">
        <f t="shared" si="49"/>
        <v>1.1000000000000001</v>
      </c>
      <c r="M151" s="18"/>
      <c r="N151" s="5"/>
      <c r="P151" s="1">
        <v>44025</v>
      </c>
      <c r="Q151" s="18">
        <f t="shared" si="56"/>
        <v>86446.396279187626</v>
      </c>
      <c r="R151" s="26">
        <f t="shared" si="50"/>
        <v>3.1817558090788761E-2</v>
      </c>
      <c r="S151" s="25">
        <f>MAX(0,MIN(T$18-SUM(W$20:W130),SUM(W131:W151)))</f>
        <v>59689.39627918764</v>
      </c>
      <c r="T151" s="26">
        <f t="shared" si="51"/>
        <v>2.1969346499807741E-2</v>
      </c>
      <c r="U151" s="18">
        <f t="shared" si="43"/>
        <v>2668875.7999999998</v>
      </c>
      <c r="V151" s="24">
        <f t="shared" si="44"/>
        <v>2667977</v>
      </c>
      <c r="W151" s="23">
        <f t="shared" si="47"/>
        <v>6730.9094192399562</v>
      </c>
      <c r="X151" s="18">
        <f t="shared" si="40"/>
        <v>1.1000000000000001</v>
      </c>
    </row>
    <row r="152" spans="1:24" x14ac:dyDescent="0.25">
      <c r="A152" s="17">
        <f t="shared" si="54"/>
        <v>133</v>
      </c>
      <c r="B152" s="34">
        <v>44026</v>
      </c>
      <c r="C152" s="18">
        <f t="shared" si="55"/>
        <v>72353</v>
      </c>
      <c r="D152" s="18"/>
      <c r="E152" s="26">
        <f t="shared" si="52"/>
        <v>2.6630326764669077E-2</v>
      </c>
      <c r="F152" s="25">
        <f>MAX(0,MIN($G$18-SUM(K$20:K131),SUM(K132:K152)))</f>
        <v>44672</v>
      </c>
      <c r="G152" s="11">
        <f t="shared" si="48"/>
        <v>1.6442026691792972E-2</v>
      </c>
      <c r="H152" s="18">
        <f t="shared" si="38"/>
        <v>2664426</v>
      </c>
      <c r="I152" s="24">
        <f t="shared" si="36"/>
        <v>2665918</v>
      </c>
      <c r="J152" s="33">
        <f t="shared" si="53"/>
        <v>0.98122078514799738</v>
      </c>
      <c r="K152" s="21">
        <v>2500</v>
      </c>
      <c r="L152" s="18">
        <f t="shared" si="49"/>
        <v>1.1000000000000001</v>
      </c>
      <c r="M152" s="18"/>
      <c r="N152" s="5"/>
      <c r="P152" s="1">
        <v>44026</v>
      </c>
      <c r="Q152" s="18">
        <f t="shared" si="56"/>
        <v>93814.073922523661</v>
      </c>
      <c r="R152" s="26">
        <f t="shared" si="50"/>
        <v>3.4529313831929913E-2</v>
      </c>
      <c r="S152" s="25">
        <f>MAX(0,MIN(T$18-SUM(W$20:W131),SUM(W132:W152)))</f>
        <v>66133.073922523676</v>
      </c>
      <c r="T152" s="26">
        <f t="shared" si="51"/>
        <v>2.4341013759053818E-2</v>
      </c>
      <c r="U152" s="18">
        <f t="shared" si="43"/>
        <v>2666816.7999999998</v>
      </c>
      <c r="V152" s="24">
        <f t="shared" si="44"/>
        <v>2665918</v>
      </c>
      <c r="W152" s="23">
        <f t="shared" si="47"/>
        <v>7367.6776433360346</v>
      </c>
      <c r="X152" s="18">
        <f t="shared" si="40"/>
        <v>1.1000000000000001</v>
      </c>
    </row>
    <row r="153" spans="1:24" x14ac:dyDescent="0.25">
      <c r="A153" s="17">
        <f t="shared" si="54"/>
        <v>134</v>
      </c>
      <c r="B153" s="34">
        <v>44027</v>
      </c>
      <c r="C153" s="18">
        <f t="shared" si="55"/>
        <v>75453</v>
      </c>
      <c r="D153" s="18"/>
      <c r="E153" s="26">
        <f t="shared" si="52"/>
        <v>2.7771316260204494E-2</v>
      </c>
      <c r="F153" s="25">
        <f>MAX(0,MIN($G$18-SUM(K$20:K132),SUM(K133:K153)))</f>
        <v>46885</v>
      </c>
      <c r="G153" s="11">
        <f t="shared" si="48"/>
        <v>1.7256545967154226E-2</v>
      </c>
      <c r="H153" s="18">
        <f t="shared" si="38"/>
        <v>2661474</v>
      </c>
      <c r="I153" s="24">
        <f t="shared" si="36"/>
        <v>2662966</v>
      </c>
      <c r="J153" s="33">
        <f t="shared" si="53"/>
        <v>0.98013426869934561</v>
      </c>
      <c r="K153" s="21">
        <f>3100</f>
        <v>3100</v>
      </c>
      <c r="L153" s="18">
        <f t="shared" si="49"/>
        <v>1.1000000000000001</v>
      </c>
      <c r="M153" s="18"/>
      <c r="N153" s="5"/>
      <c r="P153" s="1">
        <v>44027</v>
      </c>
      <c r="Q153" s="18">
        <f t="shared" si="56"/>
        <v>101869.83023769542</v>
      </c>
      <c r="R153" s="26">
        <f t="shared" si="50"/>
        <v>3.7494324584898979E-2</v>
      </c>
      <c r="S153" s="25">
        <f>MAX(0,MIN(T$18-SUM(W$20:W132),SUM(W133:W153)))</f>
        <v>73301.830237695438</v>
      </c>
      <c r="T153" s="26">
        <f t="shared" si="51"/>
        <v>2.6979554291848711E-2</v>
      </c>
      <c r="U153" s="18">
        <f t="shared" si="43"/>
        <v>2663864.7999999998</v>
      </c>
      <c r="V153" s="24">
        <f t="shared" si="44"/>
        <v>2662966</v>
      </c>
      <c r="W153" s="23">
        <f t="shared" si="47"/>
        <v>8055.7563151717668</v>
      </c>
      <c r="X153" s="18">
        <f t="shared" si="40"/>
        <v>1.1000000000000001</v>
      </c>
    </row>
    <row r="154" spans="1:24" x14ac:dyDescent="0.25">
      <c r="A154" s="17">
        <f t="shared" si="54"/>
        <v>135</v>
      </c>
      <c r="B154" s="34">
        <v>44028</v>
      </c>
      <c r="C154" s="18">
        <f t="shared" si="55"/>
        <v>77853</v>
      </c>
      <c r="D154" s="18"/>
      <c r="E154" s="26">
        <f t="shared" si="52"/>
        <v>2.8654662966425465E-2</v>
      </c>
      <c r="F154" s="25">
        <f>MAX(0,MIN($G$18-SUM(K$20:K133),SUM(K134:K154)))</f>
        <v>47751</v>
      </c>
      <c r="G154" s="11">
        <f t="shared" si="48"/>
        <v>1.7575286903648957E-2</v>
      </c>
      <c r="H154" s="18">
        <f t="shared" si="38"/>
        <v>2659469</v>
      </c>
      <c r="I154" s="24">
        <f t="shared" si="36"/>
        <v>2660961</v>
      </c>
      <c r="J154" s="33">
        <f t="shared" si="53"/>
        <v>0.97939630613852346</v>
      </c>
      <c r="K154" s="21">
        <v>2400</v>
      </c>
      <c r="L154" s="18">
        <f t="shared" si="49"/>
        <v>1.1000000000000001</v>
      </c>
      <c r="M154" s="18"/>
      <c r="N154" s="5"/>
      <c r="P154" s="1">
        <v>44028</v>
      </c>
      <c r="Q154" s="18">
        <f t="shared" si="56"/>
        <v>110663.92708015806</v>
      </c>
      <c r="R154" s="26">
        <f t="shared" si="50"/>
        <v>4.0731089784889637E-2</v>
      </c>
      <c r="S154" s="25">
        <f>MAX(0,MIN(T$18-SUM(W$20:W133),SUM(W134:W154)))</f>
        <v>80561.927080158086</v>
      </c>
      <c r="T154" s="26">
        <f t="shared" si="51"/>
        <v>2.9651713722113143E-2</v>
      </c>
      <c r="U154" s="18">
        <f t="shared" si="43"/>
        <v>2659632.5008256435</v>
      </c>
      <c r="V154" s="24">
        <f t="shared" si="44"/>
        <v>2658733.7008256437</v>
      </c>
      <c r="W154" s="23">
        <f t="shared" si="47"/>
        <v>8794.096842462639</v>
      </c>
      <c r="X154" s="18">
        <f t="shared" si="40"/>
        <v>1.1000000000000001</v>
      </c>
    </row>
    <row r="155" spans="1:24" x14ac:dyDescent="0.25">
      <c r="A155" s="17">
        <f t="shared" si="54"/>
        <v>136</v>
      </c>
      <c r="B155" s="34">
        <v>44029</v>
      </c>
      <c r="C155" s="18">
        <f t="shared" si="55"/>
        <v>81053</v>
      </c>
      <c r="D155" s="18"/>
      <c r="E155" s="26">
        <f t="shared" si="52"/>
        <v>2.983245857472009E-2</v>
      </c>
      <c r="F155" s="25">
        <f>MAX(0,MIN($G$18-SUM(K$20:K134),SUM(K135:K155)))</f>
        <v>49588</v>
      </c>
      <c r="G155" s="11">
        <f t="shared" si="48"/>
        <v>1.8251415195035592E-2</v>
      </c>
      <c r="H155" s="18">
        <f t="shared" si="38"/>
        <v>2657102</v>
      </c>
      <c r="I155" s="24">
        <f t="shared" si="36"/>
        <v>2658594</v>
      </c>
      <c r="J155" s="33">
        <f t="shared" si="53"/>
        <v>0.9785251054495131</v>
      </c>
      <c r="K155" s="21">
        <v>3200</v>
      </c>
      <c r="L155" s="18">
        <f t="shared" si="49"/>
        <v>1.1000000000000001</v>
      </c>
      <c r="M155" s="18"/>
      <c r="N155" s="5"/>
      <c r="P155" s="1">
        <v>44029</v>
      </c>
      <c r="Q155" s="18">
        <f t="shared" si="56"/>
        <v>120247.24051122596</v>
      </c>
      <c r="R155" s="26">
        <f t="shared" si="50"/>
        <v>4.4258334932396726E-2</v>
      </c>
      <c r="S155" s="25">
        <f>MAX(0,MIN(T$18-SUM(W$20:W134),SUM(W135:W155)))</f>
        <v>88782.240511225988</v>
      </c>
      <c r="T155" s="26">
        <f t="shared" si="51"/>
        <v>3.2677291552712241E-2</v>
      </c>
      <c r="U155" s="18">
        <f t="shared" si="43"/>
        <v>2654980.9772397196</v>
      </c>
      <c r="V155" s="24">
        <f t="shared" si="44"/>
        <v>2654082.1772397198</v>
      </c>
      <c r="W155" s="23">
        <f t="shared" si="47"/>
        <v>9583.3134310679034</v>
      </c>
      <c r="X155" s="18">
        <f t="shared" si="40"/>
        <v>1.1000000000000001</v>
      </c>
    </row>
    <row r="156" spans="1:24" x14ac:dyDescent="0.25">
      <c r="A156" s="17">
        <f t="shared" si="54"/>
        <v>137</v>
      </c>
      <c r="B156" s="34">
        <v>44030</v>
      </c>
      <c r="C156" s="18">
        <f t="shared" si="55"/>
        <v>84253</v>
      </c>
      <c r="D156" s="18"/>
      <c r="E156" s="26">
        <f t="shared" si="52"/>
        <v>3.1010254183014715E-2</v>
      </c>
      <c r="F156" s="25">
        <f>MAX(0,MIN($G$18-SUM(K$20:K135),SUM(K136:K156)))</f>
        <v>50648</v>
      </c>
      <c r="G156" s="11">
        <f t="shared" si="48"/>
        <v>1.8641559990283187E-2</v>
      </c>
      <c r="H156" s="18">
        <f t="shared" si="38"/>
        <v>2654541</v>
      </c>
      <c r="I156" s="24">
        <f t="shared" ref="I156:I219" si="57">MAX(0,I155-K148)</f>
        <v>2656033</v>
      </c>
      <c r="J156" s="33">
        <f t="shared" si="53"/>
        <v>0.97758250090174981</v>
      </c>
      <c r="K156" s="21">
        <v>3200</v>
      </c>
      <c r="L156" s="18">
        <f t="shared" si="49"/>
        <v>1.1000000000000001</v>
      </c>
      <c r="M156" s="18"/>
      <c r="N156" s="5"/>
      <c r="P156" s="1">
        <v>44030</v>
      </c>
      <c r="Q156" s="18">
        <f t="shared" si="56"/>
        <v>130670.49743394161</v>
      </c>
      <c r="R156" s="26">
        <f t="shared" si="50"/>
        <v>4.8094730628553302E-2</v>
      </c>
      <c r="S156" s="25">
        <f>MAX(0,MIN(T$18-SUM(W$20:W135),SUM(W136:W156)))</f>
        <v>97065.497433941637</v>
      </c>
      <c r="T156" s="26">
        <f t="shared" si="51"/>
        <v>3.5726036435821784E-2</v>
      </c>
      <c r="U156" s="18">
        <f t="shared" si="43"/>
        <v>2649872.6283572293</v>
      </c>
      <c r="V156" s="24">
        <f t="shared" si="44"/>
        <v>2648973.8283572295</v>
      </c>
      <c r="W156" s="23">
        <f t="shared" si="47"/>
        <v>10423.256922715655</v>
      </c>
      <c r="X156" s="18">
        <f t="shared" si="40"/>
        <v>1.1000000000000001</v>
      </c>
    </row>
    <row r="157" spans="1:24" x14ac:dyDescent="0.25">
      <c r="A157" s="17">
        <f t="shared" si="54"/>
        <v>138</v>
      </c>
      <c r="B157" s="34">
        <v>44031</v>
      </c>
      <c r="C157" s="18">
        <f t="shared" si="55"/>
        <v>87153</v>
      </c>
      <c r="D157" s="18"/>
      <c r="E157" s="26">
        <f t="shared" si="52"/>
        <v>3.2077631453031719E-2</v>
      </c>
      <c r="F157" s="25">
        <f>MAX(0,MIN($G$18-SUM(K$20:K136),SUM(K137:K157)))</f>
        <v>52017</v>
      </c>
      <c r="G157" s="11">
        <f t="shared" si="48"/>
        <v>1.914543567395673E-2</v>
      </c>
      <c r="H157" s="18">
        <f t="shared" si="38"/>
        <v>2650948</v>
      </c>
      <c r="I157" s="24">
        <f t="shared" si="57"/>
        <v>2652440</v>
      </c>
      <c r="J157" s="33">
        <f t="shared" si="53"/>
        <v>0.9762600572703114</v>
      </c>
      <c r="K157" s="21">
        <v>2900</v>
      </c>
      <c r="L157" s="18">
        <f t="shared" si="49"/>
        <v>1.1000000000000001</v>
      </c>
      <c r="M157" s="18"/>
      <c r="N157" s="5"/>
      <c r="P157" s="1">
        <v>44031</v>
      </c>
      <c r="Q157" s="18">
        <f t="shared" si="56"/>
        <v>141983.32868204539</v>
      </c>
      <c r="R157" s="26">
        <f t="shared" si="50"/>
        <v>5.2258544053989192E-2</v>
      </c>
      <c r="S157" s="25">
        <f>MAX(0,MIN(T$18-SUM(W$20:W136),SUM(W137:W157)))</f>
        <v>106847.32868204542</v>
      </c>
      <c r="T157" s="26">
        <f t="shared" si="51"/>
        <v>3.9326348274914213E-2</v>
      </c>
      <c r="U157" s="18">
        <f t="shared" si="43"/>
        <v>2644267.7428707634</v>
      </c>
      <c r="V157" s="24">
        <f t="shared" si="44"/>
        <v>2643368.9428707636</v>
      </c>
      <c r="W157" s="23">
        <f t="shared" si="47"/>
        <v>11312.831248103786</v>
      </c>
      <c r="X157" s="18">
        <f t="shared" si="40"/>
        <v>1.1000000000000001</v>
      </c>
    </row>
    <row r="158" spans="1:24" x14ac:dyDescent="0.25">
      <c r="A158" s="17">
        <f t="shared" si="54"/>
        <v>139</v>
      </c>
      <c r="B158" s="34">
        <v>44032</v>
      </c>
      <c r="C158" s="18">
        <f t="shared" si="55"/>
        <v>89675</v>
      </c>
      <c r="D158" s="18"/>
      <c r="E158" s="26">
        <f t="shared" si="52"/>
        <v>3.3005881616818923E-2</v>
      </c>
      <c r="F158" s="25">
        <f>MAX(0,MIN($G$18-SUM(K$20:K137),SUM(K138:K158)))</f>
        <v>52938</v>
      </c>
      <c r="G158" s="11">
        <f t="shared" si="48"/>
        <v>1.9484419972469028E-2</v>
      </c>
      <c r="H158" s="18">
        <f t="shared" si="38"/>
        <v>2647695</v>
      </c>
      <c r="I158" s="24">
        <f t="shared" si="57"/>
        <v>2649187</v>
      </c>
      <c r="J158" s="33">
        <f t="shared" si="53"/>
        <v>0.97506275442225443</v>
      </c>
      <c r="K158" s="21">
        <v>2522</v>
      </c>
      <c r="L158" s="18">
        <f t="shared" si="49"/>
        <v>1.1000000000000001</v>
      </c>
      <c r="M158" s="18"/>
      <c r="N158" s="5"/>
      <c r="P158" s="1">
        <v>44032</v>
      </c>
      <c r="Q158" s="18">
        <f t="shared" si="56"/>
        <v>154233.11450945571</v>
      </c>
      <c r="R158" s="26">
        <f t="shared" si="50"/>
        <v>5.67672140383872E-2</v>
      </c>
      <c r="S158" s="25">
        <f>MAX(0,MIN(T$18-SUM(W$20:W137),SUM(W138:W158)))</f>
        <v>117496.11450945573</v>
      </c>
      <c r="T158" s="26">
        <f t="shared" si="51"/>
        <v>4.3245752394037308E-2</v>
      </c>
      <c r="U158" s="18">
        <f t="shared" si="43"/>
        <v>2638123.3131400524</v>
      </c>
      <c r="V158" s="24">
        <f t="shared" si="44"/>
        <v>2637224.5131400526</v>
      </c>
      <c r="W158" s="23">
        <f t="shared" si="47"/>
        <v>12249.785827410309</v>
      </c>
      <c r="X158" s="18">
        <f t="shared" si="40"/>
        <v>1.1000000000000001</v>
      </c>
    </row>
    <row r="159" spans="1:24" x14ac:dyDescent="0.25">
      <c r="A159" s="17">
        <f t="shared" si="54"/>
        <v>140</v>
      </c>
      <c r="B159" s="34">
        <v>44033</v>
      </c>
      <c r="C159" s="24">
        <f t="shared" ref="C159:C162" si="58">MIN($G$18,C158+K158)</f>
        <v>92197</v>
      </c>
      <c r="D159" s="24"/>
      <c r="E159" s="26">
        <f t="shared" si="52"/>
        <v>3.3934131780606121E-2</v>
      </c>
      <c r="F159" s="25">
        <f>MAX(0,MIN($G$18-SUM(K$20:K138),SUM(K139:K159)))</f>
        <v>54584</v>
      </c>
      <c r="G159" s="11">
        <f t="shared" si="48"/>
        <v>2.0090248588485574E-2</v>
      </c>
      <c r="H159" s="18">
        <f t="shared" si="38"/>
        <v>2645595</v>
      </c>
      <c r="I159" s="24">
        <f t="shared" si="57"/>
        <v>2647087</v>
      </c>
      <c r="J159" s="33">
        <f>I159/G$18</f>
        <v>0.97428982605431114</v>
      </c>
      <c r="K159" s="21">
        <f>2788</f>
        <v>2788</v>
      </c>
      <c r="L159" s="18">
        <f t="shared" si="49"/>
        <v>1.1000000000000001</v>
      </c>
      <c r="M159" s="18"/>
      <c r="N159" s="5"/>
      <c r="P159" s="1">
        <v>44033</v>
      </c>
      <c r="Q159" s="18">
        <f t="shared" si="56"/>
        <v>167463.60145713924</v>
      </c>
      <c r="R159" s="26">
        <f t="shared" si="50"/>
        <v>6.1636841982943766E-2</v>
      </c>
      <c r="S159" s="25">
        <f>MAX(0,MIN(T$18-SUM(W$20:W138),SUM(W139:W159)))</f>
        <v>129584.60145713924</v>
      </c>
      <c r="T159" s="26">
        <f t="shared" si="51"/>
        <v>4.7695054530883733E-2</v>
      </c>
      <c r="U159" s="18">
        <f t="shared" si="43"/>
        <v>2631392.4037208124</v>
      </c>
      <c r="V159" s="24">
        <f t="shared" si="44"/>
        <v>2630493.6037208126</v>
      </c>
      <c r="W159" s="23">
        <f t="shared" si="47"/>
        <v>13230.486947683517</v>
      </c>
      <c r="X159" s="18">
        <f t="shared" si="40"/>
        <v>1.1000000000000001</v>
      </c>
    </row>
    <row r="160" spans="1:24" x14ac:dyDescent="0.25">
      <c r="A160" s="17">
        <f t="shared" si="54"/>
        <v>141</v>
      </c>
      <c r="B160" s="34">
        <v>44034</v>
      </c>
      <c r="C160" s="24">
        <f t="shared" si="58"/>
        <v>94985</v>
      </c>
      <c r="D160" s="23">
        <f>MIN($G$18,($C$159/EXP($K$18*$A$159))*EXP($K$18*A160))</f>
        <v>94814.996916602118</v>
      </c>
      <c r="E160" s="26">
        <f t="shared" si="52"/>
        <v>3.4960286204332815E-2</v>
      </c>
      <c r="F160" s="25">
        <f>MAX(0,MIN($G$18-SUM(K$20:K139),SUM(K140:K160)))</f>
        <v>55002</v>
      </c>
      <c r="G160" s="11">
        <f t="shared" si="48"/>
        <v>2.0244098139819061E-2</v>
      </c>
      <c r="H160" s="18">
        <f t="shared" si="38"/>
        <v>2643095</v>
      </c>
      <c r="I160" s="24">
        <f t="shared" si="57"/>
        <v>2644587</v>
      </c>
      <c r="J160" s="33">
        <f t="shared" si="53"/>
        <v>0.97336967323533097</v>
      </c>
      <c r="K160" s="21">
        <f>2723</f>
        <v>2723</v>
      </c>
      <c r="L160" s="18">
        <f t="shared" si="49"/>
        <v>1.1000000000000001</v>
      </c>
      <c r="M160" s="18"/>
      <c r="N160" s="5"/>
      <c r="P160" s="1">
        <v>44034</v>
      </c>
      <c r="Q160" s="18">
        <f t="shared" si="56"/>
        <v>181713.27948231602</v>
      </c>
      <c r="R160" s="26">
        <f t="shared" si="50"/>
        <v>6.6881594544714276E-2</v>
      </c>
      <c r="S160" s="25">
        <f>MAX(0,MIN(T$18-SUM(W$20:W139),SUM(W140:W160)))</f>
        <v>141529.27948231602</v>
      </c>
      <c r="T160" s="26">
        <f t="shared" si="51"/>
        <v>5.2091426193554523E-2</v>
      </c>
      <c r="U160" s="18">
        <f t="shared" si="43"/>
        <v>2624024.7260774765</v>
      </c>
      <c r="V160" s="24">
        <f t="shared" si="44"/>
        <v>2623125.9260774767</v>
      </c>
      <c r="W160" s="23">
        <f t="shared" si="47"/>
        <v>14249.67802517678</v>
      </c>
      <c r="X160" s="18">
        <f t="shared" si="40"/>
        <v>1.1000000000000001</v>
      </c>
    </row>
    <row r="161" spans="1:24" x14ac:dyDescent="0.25">
      <c r="A161" s="17">
        <f t="shared" si="54"/>
        <v>142</v>
      </c>
      <c r="B161" s="34">
        <v>44035</v>
      </c>
      <c r="C161" s="24">
        <f t="shared" si="58"/>
        <v>97708</v>
      </c>
      <c r="D161" s="23">
        <f>MIN($G$18,($C$159/EXP($K$18*$A$159))*EXP($K$18*A161))</f>
        <v>97507.333647464358</v>
      </c>
      <c r="E161" s="26">
        <f t="shared" si="52"/>
        <v>3.5962516654766026E-2</v>
      </c>
      <c r="F161" s="25">
        <f>MAX(0,MIN($G$18-SUM(K$20:K140),SUM(K141:K161)))</f>
        <v>56309</v>
      </c>
      <c r="G161" s="11">
        <f t="shared" si="48"/>
        <v>2.0725154033581897E-2</v>
      </c>
      <c r="H161" s="18">
        <f t="shared" si="38"/>
        <v>2639995</v>
      </c>
      <c r="I161" s="24">
        <f t="shared" si="57"/>
        <v>2641487</v>
      </c>
      <c r="J161" s="33">
        <f t="shared" si="53"/>
        <v>0.97222868373979554</v>
      </c>
      <c r="K161" s="21">
        <f>3362</f>
        <v>3362</v>
      </c>
      <c r="L161" s="18">
        <f t="shared" si="49"/>
        <v>1.1000000000000001</v>
      </c>
      <c r="M161" s="18"/>
      <c r="N161" s="5"/>
      <c r="P161" s="1">
        <v>44035</v>
      </c>
      <c r="Q161" s="18">
        <f t="shared" si="56"/>
        <v>197013.52786247345</v>
      </c>
      <c r="R161" s="26">
        <f t="shared" si="50"/>
        <v>7.251302121595378E-2</v>
      </c>
      <c r="S161" s="25">
        <f>MAX(0,MIN(T$18-SUM(W$20:W140),SUM(W141:W161)))</f>
        <v>154774.52786247345</v>
      </c>
      <c r="T161" s="26">
        <f t="shared" si="51"/>
        <v>5.6966487247592311E-2</v>
      </c>
      <c r="U161" s="18">
        <f t="shared" si="43"/>
        <v>2615968.9697623048</v>
      </c>
      <c r="V161" s="24">
        <f t="shared" si="44"/>
        <v>2615070.169762305</v>
      </c>
      <c r="W161" s="23">
        <f t="shared" si="47"/>
        <v>15300.248380157433</v>
      </c>
      <c r="X161" s="18">
        <f t="shared" si="40"/>
        <v>1.1000000000000001</v>
      </c>
    </row>
    <row r="162" spans="1:24" x14ac:dyDescent="0.25">
      <c r="A162" s="17">
        <f t="shared" si="54"/>
        <v>143</v>
      </c>
      <c r="B162" s="34">
        <v>44036</v>
      </c>
      <c r="C162" s="24">
        <f t="shared" si="58"/>
        <v>101070</v>
      </c>
      <c r="D162" s="23">
        <f t="shared" ref="D162:D224" si="59">MIN($G$18,($C$159/EXP($K$18*$A$159))*EXP($K$18*A162))</f>
        <v>100276.1211224924</v>
      </c>
      <c r="E162" s="26">
        <f t="shared" si="52"/>
        <v>3.7199938165730563E-2</v>
      </c>
      <c r="F162" s="25">
        <f>MAX(0,MIN($G$18-SUM(K$20:K141),SUM(K142:K162)))</f>
        <v>57276</v>
      </c>
      <c r="G162" s="11">
        <f t="shared" si="48"/>
        <v>2.1081069143963429E-2</v>
      </c>
      <c r="H162" s="18">
        <f t="shared" si="38"/>
        <v>2637595</v>
      </c>
      <c r="I162" s="24">
        <f t="shared" si="57"/>
        <v>2639087</v>
      </c>
      <c r="J162" s="33">
        <f t="shared" si="53"/>
        <v>0.97134533703357451</v>
      </c>
      <c r="K162" s="21">
        <f>3424</f>
        <v>3424</v>
      </c>
      <c r="L162" s="18">
        <f t="shared" si="49"/>
        <v>1.1000000000000001</v>
      </c>
      <c r="M162" s="18"/>
      <c r="N162" s="5"/>
      <c r="P162" s="1">
        <v>44036</v>
      </c>
      <c r="Q162" s="18">
        <f t="shared" si="56"/>
        <v>213386.55497504325</v>
      </c>
      <c r="R162" s="26">
        <f t="shared" si="50"/>
        <v>7.8539296037101761E-2</v>
      </c>
      <c r="S162" s="25">
        <f>MAX(0,MIN(T$18-SUM(W$20:W141),SUM(W142:W162)))</f>
        <v>168690.55497504325</v>
      </c>
      <c r="T162" s="26">
        <f t="shared" si="51"/>
        <v>6.2088435878246577E-2</v>
      </c>
      <c r="U162" s="18">
        <f t="shared" si="43"/>
        <v>2607174.8729198421</v>
      </c>
      <c r="V162" s="24">
        <f t="shared" si="44"/>
        <v>2606276.0729198423</v>
      </c>
      <c r="W162" s="23">
        <f t="shared" si="47"/>
        <v>16373.027112569809</v>
      </c>
      <c r="X162" s="18">
        <f t="shared" si="40"/>
        <v>1.1000000000000001</v>
      </c>
    </row>
    <row r="163" spans="1:24" x14ac:dyDescent="0.25">
      <c r="A163" s="17">
        <f t="shared" si="54"/>
        <v>144</v>
      </c>
      <c r="B163" s="34">
        <v>44037</v>
      </c>
      <c r="C163" s="40">
        <f>MIN($G$18,C162+K162)</f>
        <v>104494</v>
      </c>
      <c r="D163" s="23">
        <f t="shared" si="59"/>
        <v>103123.53021289124</v>
      </c>
      <c r="E163" s="26">
        <f t="shared" si="52"/>
        <v>3.8460179466605814E-2</v>
      </c>
      <c r="F163" s="25">
        <f>MAX(0,MIN($G$18-SUM(K$20:K142),SUM(K143:K163)))</f>
        <v>57893</v>
      </c>
      <c r="G163" s="11">
        <f t="shared" si="48"/>
        <v>2.1308162859687736E-2</v>
      </c>
      <c r="H163" s="18">
        <f t="shared" si="38"/>
        <v>2634395</v>
      </c>
      <c r="I163" s="24">
        <f t="shared" si="57"/>
        <v>2635887</v>
      </c>
      <c r="J163" s="33">
        <f t="shared" si="53"/>
        <v>0.97016754142527994</v>
      </c>
      <c r="K163" s="21">
        <f>2901</f>
        <v>2901</v>
      </c>
      <c r="L163" s="18">
        <f t="shared" si="49"/>
        <v>1.1000000000000001</v>
      </c>
      <c r="M163" s="18"/>
      <c r="N163" s="5"/>
      <c r="P163" s="1">
        <v>44037</v>
      </c>
      <c r="Q163" s="18">
        <f t="shared" si="56"/>
        <v>230843.15377945112</v>
      </c>
      <c r="R163" s="26">
        <f t="shared" si="50"/>
        <v>8.4964391476974516E-2</v>
      </c>
      <c r="S163" s="25">
        <f>MAX(0,MIN(T$18-SUM(W$20:W142),SUM(W143:W163)))</f>
        <v>183863.15377945112</v>
      </c>
      <c r="T163" s="26">
        <f t="shared" si="51"/>
        <v>6.7672879702699043E-2</v>
      </c>
      <c r="U163" s="18">
        <f t="shared" si="43"/>
        <v>2597591.5594887743</v>
      </c>
      <c r="V163" s="24">
        <f t="shared" si="44"/>
        <v>2596692.7594887745</v>
      </c>
      <c r="W163" s="23">
        <f t="shared" si="47"/>
        <v>17456.598804407877</v>
      </c>
      <c r="X163" s="18">
        <f t="shared" si="40"/>
        <v>1.1000000000000001</v>
      </c>
    </row>
    <row r="164" spans="1:24" x14ac:dyDescent="0.25">
      <c r="A164" s="17">
        <f t="shared" si="54"/>
        <v>145</v>
      </c>
      <c r="B164" s="34">
        <v>44038</v>
      </c>
      <c r="C164" s="24">
        <f>MIN($G$18,C163+K163)</f>
        <v>107395</v>
      </c>
      <c r="D164" s="23">
        <f t="shared" si="59"/>
        <v>106051.79343323984</v>
      </c>
      <c r="E164" s="26">
        <f t="shared" si="52"/>
        <v>3.9527924797750413E-2</v>
      </c>
      <c r="F164" s="25">
        <f>MAX(0,MIN($G$18-SUM(K$20:K143),SUM(K144:K164)))</f>
        <v>58470</v>
      </c>
      <c r="G164" s="11">
        <f t="shared" si="48"/>
        <v>2.1520534130308362E-2</v>
      </c>
      <c r="H164" s="18">
        <f t="shared" si="38"/>
        <v>2631195</v>
      </c>
      <c r="I164" s="24">
        <f t="shared" si="57"/>
        <v>2632687</v>
      </c>
      <c r="J164" s="33">
        <f t="shared" si="53"/>
        <v>0.96898974581698527</v>
      </c>
      <c r="K164" s="41">
        <f>2560</f>
        <v>2560</v>
      </c>
      <c r="L164" s="18">
        <f t="shared" si="49"/>
        <v>1.1000000000000001</v>
      </c>
      <c r="M164" s="18"/>
      <c r="N164" s="5"/>
      <c r="P164" s="1">
        <v>44038</v>
      </c>
      <c r="Q164" s="18">
        <f t="shared" si="56"/>
        <v>249380.3263249842</v>
      </c>
      <c r="R164" s="26">
        <f t="shared" si="50"/>
        <v>9.1787204106452192E-2</v>
      </c>
      <c r="S164" s="25">
        <f>MAX(0,MIN(T$18-SUM(W$20:W143),SUM(W144:W164)))</f>
        <v>200417.3263249842</v>
      </c>
      <c r="T164" s="26">
        <f t="shared" si="51"/>
        <v>7.3765827116161642E-2</v>
      </c>
      <c r="U164" s="18">
        <f t="shared" si="43"/>
        <v>2587168.3025660585</v>
      </c>
      <c r="V164" s="24">
        <f t="shared" si="44"/>
        <v>2586269.5025660587</v>
      </c>
      <c r="W164" s="23">
        <f t="shared" si="47"/>
        <v>18537.17254553306</v>
      </c>
      <c r="X164" s="18">
        <f t="shared" si="40"/>
        <v>1.1000000000000001</v>
      </c>
    </row>
    <row r="165" spans="1:24" x14ac:dyDescent="0.25">
      <c r="A165" s="17">
        <f t="shared" si="54"/>
        <v>146</v>
      </c>
      <c r="B165" s="34">
        <v>44039</v>
      </c>
      <c r="C165" s="40">
        <f>MIN($G$18,C164+K164)</f>
        <v>109955</v>
      </c>
      <c r="D165" s="23">
        <f t="shared" si="59"/>
        <v>109063.20669189624</v>
      </c>
      <c r="E165" s="26">
        <f t="shared" si="52"/>
        <v>4.0470161284386109E-2</v>
      </c>
      <c r="F165" s="25">
        <f>MAX(0,MIN($G$18-SUM(K$20:K144),SUM(K145:K165)))</f>
        <v>59448</v>
      </c>
      <c r="G165" s="11">
        <f t="shared" si="48"/>
        <v>2.1880497913093405E-2</v>
      </c>
      <c r="H165" s="18">
        <f t="shared" si="38"/>
        <v>2628295</v>
      </c>
      <c r="I165" s="24">
        <f t="shared" si="57"/>
        <v>2629787</v>
      </c>
      <c r="J165" s="33">
        <f t="shared" si="53"/>
        <v>0.96792236854696823</v>
      </c>
      <c r="K165" s="21">
        <f>3037</f>
        <v>3037</v>
      </c>
      <c r="L165" s="18">
        <f t="shared" si="49"/>
        <v>1.1000000000000001</v>
      </c>
      <c r="M165" s="18"/>
      <c r="N165" s="5"/>
      <c r="P165" s="1">
        <v>44039</v>
      </c>
      <c r="Q165" s="18">
        <f t="shared" si="56"/>
        <v>268978.8564535784</v>
      </c>
      <c r="R165" s="26">
        <f t="shared" si="50"/>
        <v>9.9000661204729737E-2</v>
      </c>
      <c r="S165" s="25">
        <f>MAX(0,MIN(T$18-SUM(W$20:W144),SUM(W145:W165)))</f>
        <v>217956.85645357837</v>
      </c>
      <c r="T165" s="26">
        <f t="shared" si="51"/>
        <v>8.0221446352727099E-2</v>
      </c>
      <c r="U165" s="18">
        <f t="shared" si="43"/>
        <v>2575855.4713179548</v>
      </c>
      <c r="V165" s="24">
        <f t="shared" si="44"/>
        <v>2574956.671317955</v>
      </c>
      <c r="W165" s="23">
        <f t="shared" si="47"/>
        <v>19598.530128594171</v>
      </c>
      <c r="X165" s="18">
        <f t="shared" si="40"/>
        <v>1.1000000000000001</v>
      </c>
    </row>
    <row r="166" spans="1:24" x14ac:dyDescent="0.25">
      <c r="A166" s="17">
        <f t="shared" si="54"/>
        <v>147</v>
      </c>
      <c r="B166" s="34">
        <v>44040</v>
      </c>
      <c r="C166" s="40">
        <f>MIN($G$18,C165+K165)</f>
        <v>112992</v>
      </c>
      <c r="D166" s="23">
        <f t="shared" si="59"/>
        <v>112160.13109110792</v>
      </c>
      <c r="E166" s="26">
        <f t="shared" si="52"/>
        <v>4.1587962928883226E-2</v>
      </c>
      <c r="F166" s="25">
        <f>MAX(0,MIN($G$18-SUM(K$20:K145),SUM(K146:K166)))</f>
        <v>59287</v>
      </c>
      <c r="G166" s="11">
        <f t="shared" si="48"/>
        <v>2.1821240071551083E-2</v>
      </c>
      <c r="H166" s="18">
        <f t="shared" si="38"/>
        <v>2625773</v>
      </c>
      <c r="I166" s="24">
        <f t="shared" si="57"/>
        <v>2627265</v>
      </c>
      <c r="J166" s="33">
        <f t="shared" si="53"/>
        <v>0.96699411838318106</v>
      </c>
      <c r="K166" s="21">
        <f>2791</f>
        <v>2791</v>
      </c>
      <c r="L166" s="18">
        <f t="shared" si="49"/>
        <v>1.1000000000000001</v>
      </c>
      <c r="M166" s="18"/>
      <c r="N166" s="5"/>
      <c r="P166" s="1">
        <v>44040</v>
      </c>
      <c r="Q166" s="18">
        <f t="shared" si="56"/>
        <v>289600.93893570418</v>
      </c>
      <c r="R166" s="26">
        <f t="shared" si="50"/>
        <v>0.10659084813639763</v>
      </c>
      <c r="S166" s="25">
        <f>MAX(0,MIN(T$18-SUM(W$20:W145),SUM(W146:W166)))</f>
        <v>235626.93893570415</v>
      </c>
      <c r="T166" s="26">
        <f t="shared" si="51"/>
        <v>8.6725116835743202E-2</v>
      </c>
      <c r="U166" s="18">
        <f t="shared" si="43"/>
        <v>2563605.6854905444</v>
      </c>
      <c r="V166" s="24">
        <f t="shared" si="44"/>
        <v>2562706.8854905446</v>
      </c>
      <c r="W166" s="23">
        <f t="shared" si="47"/>
        <v>20622.082482125788</v>
      </c>
      <c r="X166" s="18">
        <f t="shared" si="40"/>
        <v>1.1000000000000001</v>
      </c>
    </row>
    <row r="167" spans="1:24" x14ac:dyDescent="0.25">
      <c r="A167" s="17">
        <f t="shared" si="54"/>
        <v>148</v>
      </c>
      <c r="B167" s="34">
        <v>44041</v>
      </c>
      <c r="C167" s="23">
        <f>MIN($G$18,C166+K166)</f>
        <v>115783</v>
      </c>
      <c r="D167" s="23">
        <f t="shared" si="59"/>
        <v>115344.99477823674</v>
      </c>
      <c r="E167" s="26">
        <f t="shared" si="52"/>
        <v>4.2615221535992696E-2</v>
      </c>
      <c r="F167" s="25">
        <f>MAX(0,MIN($G$18-SUM(K$20:K146),SUM(K147:K167)))</f>
        <v>60523.923999999999</v>
      </c>
      <c r="G167" s="11">
        <f t="shared" si="48"/>
        <v>2.2276503713736778E-2</v>
      </c>
      <c r="H167" s="18">
        <f t="shared" si="38"/>
        <v>2622985</v>
      </c>
      <c r="I167" s="24">
        <f t="shared" si="57"/>
        <v>2624477</v>
      </c>
      <c r="J167" s="33">
        <f t="shared" si="53"/>
        <v>0.96596796395945439</v>
      </c>
      <c r="K167" s="23">
        <f>MAX(0,MIN(I167-K166,C167*$K$18))</f>
        <v>3241.924</v>
      </c>
      <c r="L167" s="18">
        <f t="shared" si="49"/>
        <v>1.1000000000000001</v>
      </c>
      <c r="M167" s="18"/>
      <c r="N167" s="5"/>
      <c r="P167" s="1">
        <v>44041</v>
      </c>
      <c r="Q167" s="18">
        <f t="shared" si="56"/>
        <v>311188.00389416621</v>
      </c>
      <c r="R167" s="26">
        <f t="shared" si="50"/>
        <v>0.11453620760641244</v>
      </c>
      <c r="S167" s="25">
        <f>MAX(0,MIN(T$18-SUM(W$20:W146),SUM(W147:W167)))</f>
        <v>252981.7047198097</v>
      </c>
      <c r="T167" s="26">
        <f t="shared" si="51"/>
        <v>9.3112731499337381E-2</v>
      </c>
      <c r="U167" s="18">
        <f t="shared" si="43"/>
        <v>2550375.1985428608</v>
      </c>
      <c r="V167" s="24">
        <f t="shared" si="44"/>
        <v>2549476.398542861</v>
      </c>
      <c r="W167" s="23">
        <f t="shared" si="47"/>
        <v>21587.064958462041</v>
      </c>
      <c r="X167" s="18">
        <f t="shared" si="40"/>
        <v>1.1000000000000001</v>
      </c>
    </row>
    <row r="168" spans="1:24" x14ac:dyDescent="0.25">
      <c r="A168" s="17">
        <f t="shared" si="54"/>
        <v>149</v>
      </c>
      <c r="B168" s="34">
        <v>44042</v>
      </c>
      <c r="C168" s="23">
        <f>MIN($G$18,C167+K167)</f>
        <v>119024.924</v>
      </c>
      <c r="D168" s="23">
        <f t="shared" si="59"/>
        <v>118620.29484955044</v>
      </c>
      <c r="E168" s="26">
        <f t="shared" si="52"/>
        <v>4.3808447739000493E-2</v>
      </c>
      <c r="F168" s="25">
        <f>MAX(0,MIN($G$18-SUM(K$20:K147),SUM(K148:K168)))</f>
        <v>61489.621871999996</v>
      </c>
      <c r="G168" s="11">
        <f t="shared" si="48"/>
        <v>2.263193956141836E-2</v>
      </c>
      <c r="H168" s="18">
        <f t="shared" si="38"/>
        <v>2620262</v>
      </c>
      <c r="I168" s="24">
        <f t="shared" si="57"/>
        <v>2621754</v>
      </c>
      <c r="J168" s="33">
        <f t="shared" si="53"/>
        <v>0.96496573350902115</v>
      </c>
      <c r="K168" s="23">
        <f t="shared" ref="K166:K223" si="60">MAX(0,MIN(I168-K167,C168*$K$18))</f>
        <v>3332.6978720000002</v>
      </c>
      <c r="L168" s="18">
        <f t="shared" si="49"/>
        <v>1.1000000000000001</v>
      </c>
      <c r="M168" s="18"/>
      <c r="N168" s="5"/>
      <c r="P168" s="1">
        <v>44042</v>
      </c>
      <c r="Q168" s="18">
        <f t="shared" si="56"/>
        <v>333658.90481440217</v>
      </c>
      <c r="R168" s="26">
        <f t="shared" si="50"/>
        <v>0.12280687273712418</v>
      </c>
      <c r="S168" s="25">
        <f>MAX(0,MIN(T$18-SUM(W$20:W147),SUM(W148:W168)))</f>
        <v>270801.08205412165</v>
      </c>
      <c r="T168" s="26">
        <f t="shared" si="51"/>
        <v>9.967135161399282E-2</v>
      </c>
      <c r="U168" s="18">
        <f t="shared" si="43"/>
        <v>2536125.5205176841</v>
      </c>
      <c r="V168" s="24">
        <f t="shared" si="44"/>
        <v>2535226.7205176842</v>
      </c>
      <c r="W168" s="23">
        <f t="shared" si="47"/>
        <v>22470.900920235985</v>
      </c>
      <c r="X168" s="18">
        <f t="shared" si="40"/>
        <v>1.1000000000000001</v>
      </c>
    </row>
    <row r="169" spans="1:24" x14ac:dyDescent="0.25">
      <c r="A169" s="17">
        <f t="shared" si="54"/>
        <v>150</v>
      </c>
      <c r="B169" s="34">
        <v>44043</v>
      </c>
      <c r="C169" s="23">
        <f>MIN($G$18,C168+K168)</f>
        <v>122357.621872</v>
      </c>
      <c r="D169" s="23">
        <f t="shared" si="59"/>
        <v>121988.59930807471</v>
      </c>
      <c r="E169" s="26">
        <f t="shared" si="52"/>
        <v>4.5035084275692507E-2</v>
      </c>
      <c r="F169" s="25">
        <f>MAX(0,MIN($G$18-SUM(K$20:K148),SUM(K149:K169)))</f>
        <v>62354.635284415999</v>
      </c>
      <c r="G169" s="11">
        <f t="shared" si="48"/>
        <v>2.2950317373374458E-2</v>
      </c>
      <c r="H169" s="18">
        <f t="shared" si="38"/>
        <v>2616900</v>
      </c>
      <c r="I169" s="24">
        <f t="shared" si="57"/>
        <v>2618392</v>
      </c>
      <c r="J169" s="33">
        <f t="shared" si="53"/>
        <v>0.96372831199805664</v>
      </c>
      <c r="K169" s="23">
        <f t="shared" si="60"/>
        <v>3426.0134124160004</v>
      </c>
      <c r="L169" s="18">
        <f t="shared" si="49"/>
        <v>1.1000000000000001</v>
      </c>
      <c r="M169" s="18"/>
      <c r="N169" s="5"/>
      <c r="P169" s="1">
        <v>44043</v>
      </c>
      <c r="Q169" s="18">
        <f t="shared" si="56"/>
        <v>356908.6628041793</v>
      </c>
      <c r="R169" s="26">
        <f t="shared" si="50"/>
        <v>0.13136420487908429</v>
      </c>
      <c r="S169" s="25">
        <f>MAX(0,MIN(T$18-SUM(W$20:W148),SUM(W149:W169)))</f>
        <v>288942.49116140825</v>
      </c>
      <c r="T169" s="26">
        <f t="shared" si="51"/>
        <v>0.10634849910612978</v>
      </c>
      <c r="U169" s="18">
        <f t="shared" si="43"/>
        <v>2520825.2721375264</v>
      </c>
      <c r="V169" s="24">
        <f t="shared" si="44"/>
        <v>2519926.4721375266</v>
      </c>
      <c r="W169" s="23">
        <f t="shared" si="47"/>
        <v>23249.757989777157</v>
      </c>
      <c r="X169" s="18">
        <f t="shared" si="40"/>
        <v>1.1000000000000001</v>
      </c>
    </row>
    <row r="170" spans="1:24" x14ac:dyDescent="0.25">
      <c r="A170" s="17">
        <f t="shared" si="54"/>
        <v>151</v>
      </c>
      <c r="B170" s="34">
        <v>44044</v>
      </c>
      <c r="C170" s="23">
        <f t="shared" ref="C167:C225" si="61">MIN($G$18,C169+K169)</f>
        <v>125783.635284416</v>
      </c>
      <c r="D170" s="23">
        <f t="shared" si="59"/>
        <v>125452.54907703842</v>
      </c>
      <c r="E170" s="26">
        <f t="shared" si="52"/>
        <v>4.6296066635411894E-2</v>
      </c>
      <c r="F170" s="25">
        <f>MAX(0,MIN($G$18-SUM(K$20:K149),SUM(K150:K170)))</f>
        <v>62283.577072379645</v>
      </c>
      <c r="G170" s="12">
        <f t="shared" si="48"/>
        <v>2.2924163607727682E-2</v>
      </c>
      <c r="H170" s="18">
        <f t="shared" si="38"/>
        <v>2613476</v>
      </c>
      <c r="I170" s="24">
        <f t="shared" si="57"/>
        <v>2614968</v>
      </c>
      <c r="J170" s="33">
        <f t="shared" si="53"/>
        <v>0.96246807069718143</v>
      </c>
      <c r="K170" s="23">
        <f t="shared" si="60"/>
        <v>3521.941787963648</v>
      </c>
      <c r="L170" s="18">
        <f t="shared" si="49"/>
        <v>1.1000000000000001</v>
      </c>
      <c r="M170" s="18"/>
      <c r="N170" s="5"/>
      <c r="P170" s="4">
        <v>44044</v>
      </c>
      <c r="Q170" s="18">
        <f t="shared" si="56"/>
        <v>380807.97412349359</v>
      </c>
      <c r="R170" s="26">
        <f t="shared" si="50"/>
        <v>0.14016061235194505</v>
      </c>
      <c r="S170" s="25">
        <f>MAX(0,MIN(T$18-SUM(W$20:W149),SUM(W150:W170)))</f>
        <v>307236.91699425696</v>
      </c>
      <c r="T170" s="28">
        <f t="shared" si="51"/>
        <v>0.11308196610681757</v>
      </c>
      <c r="U170" s="18">
        <f t="shared" si="43"/>
        <v>2504452.2450249568</v>
      </c>
      <c r="V170" s="24">
        <f t="shared" si="44"/>
        <v>2503553.4450249569</v>
      </c>
      <c r="W170" s="23">
        <f t="shared" si="47"/>
        <v>23899.311319314285</v>
      </c>
      <c r="X170" s="18">
        <f t="shared" si="40"/>
        <v>1.1000000000000001</v>
      </c>
    </row>
    <row r="171" spans="1:24" x14ac:dyDescent="0.25">
      <c r="A171" s="17">
        <f t="shared" si="54"/>
        <v>152</v>
      </c>
      <c r="B171" s="34">
        <v>44045</v>
      </c>
      <c r="C171" s="23">
        <f t="shared" si="61"/>
        <v>129305.57707237964</v>
      </c>
      <c r="D171" s="23">
        <f t="shared" si="59"/>
        <v>129014.86007049339</v>
      </c>
      <c r="E171" s="26">
        <f t="shared" si="52"/>
        <v>4.7592356501203428E-2</v>
      </c>
      <c r="F171" s="25">
        <f>MAX(0,MIN($G$18-SUM(K$20:K150),SUM(K151:K171)))</f>
        <v>62651.133230406274</v>
      </c>
      <c r="G171" s="11">
        <f t="shared" si="48"/>
        <v>2.3059446741704372E-2</v>
      </c>
      <c r="H171" s="18">
        <f t="shared" si="38"/>
        <v>2610575</v>
      </c>
      <c r="I171" s="24">
        <f t="shared" si="57"/>
        <v>2612067</v>
      </c>
      <c r="J171" s="33">
        <f t="shared" si="53"/>
        <v>0.96140032536603681</v>
      </c>
      <c r="K171" s="23">
        <f t="shared" si="60"/>
        <v>3620.5561580266303</v>
      </c>
      <c r="L171" s="18">
        <f t="shared" si="49"/>
        <v>1.1000000000000001</v>
      </c>
      <c r="M171" s="18"/>
      <c r="N171" s="5"/>
      <c r="P171" s="1">
        <v>44045</v>
      </c>
      <c r="Q171" s="18">
        <f t="shared" si="56"/>
        <v>405203.68693017075</v>
      </c>
      <c r="R171" s="26">
        <f t="shared" si="50"/>
        <v>0.14913972591598296</v>
      </c>
      <c r="S171" s="25">
        <f>MAX(0,MIN(T$18-SUM(W$20:W150),SUM(W151:W171)))</f>
        <v>325488.20007022313</v>
      </c>
      <c r="T171" s="26">
        <f t="shared" si="51"/>
        <v>0.11979955393575976</v>
      </c>
      <c r="U171" s="18">
        <f t="shared" si="43"/>
        <v>2486995.646220549</v>
      </c>
      <c r="V171" s="24">
        <f t="shared" si="44"/>
        <v>2486096.8462205492</v>
      </c>
      <c r="W171" s="23">
        <f t="shared" si="47"/>
        <v>24395.712806677173</v>
      </c>
      <c r="X171" s="18">
        <f t="shared" si="40"/>
        <v>1.1000000000000001</v>
      </c>
    </row>
    <row r="172" spans="1:24" x14ac:dyDescent="0.25">
      <c r="A172" s="17">
        <f t="shared" si="54"/>
        <v>153</v>
      </c>
      <c r="B172" s="34">
        <v>44046</v>
      </c>
      <c r="C172" s="23">
        <f t="shared" si="61"/>
        <v>132926.13323040627</v>
      </c>
      <c r="D172" s="23">
        <f t="shared" si="59"/>
        <v>132678.32532272939</v>
      </c>
      <c r="E172" s="26">
        <f t="shared" si="52"/>
        <v>4.8924942483237123E-2</v>
      </c>
      <c r="F172" s="25">
        <f>MAX(0,MIN($G$18-SUM(K$20:K151),SUM(K152:K172)))</f>
        <v>64273.06496085765</v>
      </c>
      <c r="G172" s="11">
        <f t="shared" si="48"/>
        <v>2.3656416763291662E-2</v>
      </c>
      <c r="H172" s="18">
        <f t="shared" si="38"/>
        <v>2608015</v>
      </c>
      <c r="I172" s="24">
        <f t="shared" si="57"/>
        <v>2609507</v>
      </c>
      <c r="J172" s="33">
        <f t="shared" si="53"/>
        <v>0.9604580888794011</v>
      </c>
      <c r="K172" s="23">
        <f t="shared" si="60"/>
        <v>3721.9317304513756</v>
      </c>
      <c r="L172" s="18">
        <f t="shared" si="49"/>
        <v>1.1000000000000001</v>
      </c>
      <c r="M172" s="18"/>
      <c r="N172" s="5"/>
      <c r="P172" s="1">
        <v>44046</v>
      </c>
      <c r="Q172" s="18">
        <f t="shared" si="56"/>
        <v>429920.43091082113</v>
      </c>
      <c r="R172" s="26">
        <f t="shared" si="50"/>
        <v>0.15823699857590567</v>
      </c>
      <c r="S172" s="25">
        <f>MAX(0,MIN(T$18-SUM(W$20:W151),SUM(W152:W172)))</f>
        <v>343474.03463163355</v>
      </c>
      <c r="T172" s="26">
        <f t="shared" si="51"/>
        <v>0.12641944048511691</v>
      </c>
      <c r="U172" s="18">
        <f t="shared" si="43"/>
        <v>2468458.4736750158</v>
      </c>
      <c r="V172" s="24">
        <f t="shared" si="44"/>
        <v>2467559.673675016</v>
      </c>
      <c r="W172" s="23">
        <f t="shared" si="47"/>
        <v>24716.743980650357</v>
      </c>
      <c r="X172" s="18">
        <f t="shared" si="40"/>
        <v>1.1000000000000001</v>
      </c>
    </row>
    <row r="173" spans="1:24" x14ac:dyDescent="0.25">
      <c r="A173" s="17">
        <f t="shared" si="54"/>
        <v>154</v>
      </c>
      <c r="B173" s="34">
        <v>44047</v>
      </c>
      <c r="C173" s="23">
        <f t="shared" si="61"/>
        <v>136648.06496085765</v>
      </c>
      <c r="D173" s="23">
        <f t="shared" si="59"/>
        <v>136445.81717815684</v>
      </c>
      <c r="E173" s="26">
        <f t="shared" si="52"/>
        <v>5.0294840872767761E-2</v>
      </c>
      <c r="F173" s="25">
        <f>MAX(0,MIN($G$18-SUM(K$20:K152),SUM(K153:K173)))</f>
        <v>65599.210779761663</v>
      </c>
      <c r="G173" s="11">
        <f t="shared" si="48"/>
        <v>2.4144519488748982E-2</v>
      </c>
      <c r="H173" s="18">
        <f t="shared" si="38"/>
        <v>2604978</v>
      </c>
      <c r="I173" s="24">
        <f t="shared" si="57"/>
        <v>2606470</v>
      </c>
      <c r="J173" s="33">
        <f t="shared" si="53"/>
        <v>0.95934028723490394</v>
      </c>
      <c r="K173" s="23">
        <f t="shared" si="60"/>
        <v>3826.145818904014</v>
      </c>
      <c r="L173" s="18">
        <f t="shared" si="49"/>
        <v>1.1000000000000001</v>
      </c>
      <c r="M173" s="18"/>
      <c r="N173" s="5"/>
      <c r="P173" s="1">
        <v>44047</v>
      </c>
      <c r="Q173" s="18">
        <f t="shared" si="56"/>
        <v>454763.5351721943</v>
      </c>
      <c r="R173" s="26">
        <f t="shared" si="50"/>
        <v>0.16738077954323405</v>
      </c>
      <c r="S173" s="25">
        <f>MAX(0,MIN(T$18-SUM(W$20:W152),SUM(W153:W173)))</f>
        <v>360949.46124967071</v>
      </c>
      <c r="T173" s="26">
        <f t="shared" si="51"/>
        <v>0.13285146571130416</v>
      </c>
      <c r="U173" s="18">
        <f t="shared" si="43"/>
        <v>2448859.9435464218</v>
      </c>
      <c r="V173" s="24">
        <f t="shared" si="44"/>
        <v>2447961.143546422</v>
      </c>
      <c r="W173" s="23">
        <f t="shared" si="47"/>
        <v>24843.104261373177</v>
      </c>
      <c r="X173" s="18">
        <f t="shared" si="40"/>
        <v>1.1000000000000001</v>
      </c>
    </row>
    <row r="174" spans="1:24" x14ac:dyDescent="0.25">
      <c r="A174" s="17">
        <f t="shared" si="54"/>
        <v>155</v>
      </c>
      <c r="B174" s="34">
        <v>44048</v>
      </c>
      <c r="C174" s="23">
        <f t="shared" si="61"/>
        <v>140474.21077976166</v>
      </c>
      <c r="D174" s="23">
        <f t="shared" si="59"/>
        <v>140320.28954337118</v>
      </c>
      <c r="E174" s="26">
        <f t="shared" si="52"/>
        <v>5.170309641720526E-2</v>
      </c>
      <c r="F174" s="25">
        <f>MAX(0,MIN($G$18-SUM(K$20:K153),SUM(K154:K174)))</f>
        <v>66432.488681594987</v>
      </c>
      <c r="G174" s="11">
        <f t="shared" si="48"/>
        <v>2.4451216692895312E-2</v>
      </c>
      <c r="H174" s="18">
        <f t="shared" si="38"/>
        <v>2602187</v>
      </c>
      <c r="I174" s="24">
        <f t="shared" si="57"/>
        <v>2603679</v>
      </c>
      <c r="J174" s="33">
        <f t="shared" si="53"/>
        <v>0.95831302862779455</v>
      </c>
      <c r="K174" s="23">
        <f t="shared" si="60"/>
        <v>3933.2779018333267</v>
      </c>
      <c r="L174" s="18">
        <f t="shared" si="49"/>
        <v>1.1000000000000001</v>
      </c>
      <c r="M174" s="18"/>
      <c r="N174" s="5"/>
      <c r="P174" s="1">
        <v>44048</v>
      </c>
      <c r="Q174" s="18">
        <f t="shared" si="56"/>
        <v>479523.29282940942</v>
      </c>
      <c r="R174" s="26">
        <f t="shared" si="50"/>
        <v>0.17649388386545503</v>
      </c>
      <c r="S174" s="25">
        <f>MAX(0,MIN(T$18-SUM(W$20:W153),SUM(W154:W174)))</f>
        <v>377653.46259171405</v>
      </c>
      <c r="T174" s="26">
        <f t="shared" si="51"/>
        <v>0.13899955928055607</v>
      </c>
      <c r="U174" s="18">
        <f t="shared" si="43"/>
        <v>2428237.8610642962</v>
      </c>
      <c r="V174" s="24">
        <f t="shared" si="44"/>
        <v>2427339.0610642964</v>
      </c>
      <c r="W174" s="23">
        <f t="shared" si="47"/>
        <v>24759.757657215116</v>
      </c>
      <c r="X174" s="18">
        <f t="shared" si="40"/>
        <v>1.1000000000000001</v>
      </c>
    </row>
    <row r="175" spans="1:24" x14ac:dyDescent="0.25">
      <c r="A175" s="17">
        <f t="shared" si="54"/>
        <v>156</v>
      </c>
      <c r="B175" s="34">
        <v>44049</v>
      </c>
      <c r="C175" s="23">
        <f t="shared" si="61"/>
        <v>144407.48868159499</v>
      </c>
      <c r="D175" s="23">
        <f t="shared" si="59"/>
        <v>144304.78020316779</v>
      </c>
      <c r="E175" s="26">
        <f t="shared" si="52"/>
        <v>5.3150783116887007E-2</v>
      </c>
      <c r="F175" s="25">
        <f>MAX(0,MIN($G$18-SUM(K$20:K154),SUM(K155:K175)))</f>
        <v>68075.898364679641</v>
      </c>
      <c r="G175" s="11">
        <f t="shared" si="48"/>
        <v>2.5056091913947177E-2</v>
      </c>
      <c r="H175" s="18">
        <f t="shared" ref="H175:H238" si="62">MAX(0,H174-K167)</f>
        <v>2598945.0759999999</v>
      </c>
      <c r="I175" s="24">
        <f t="shared" si="57"/>
        <v>2600437.0759999999</v>
      </c>
      <c r="J175" s="33">
        <f t="shared" si="53"/>
        <v>0.95711980242478667</v>
      </c>
      <c r="K175" s="23">
        <f t="shared" si="60"/>
        <v>4043.4096830846597</v>
      </c>
      <c r="L175" s="18">
        <f t="shared" si="49"/>
        <v>1.1000000000000001</v>
      </c>
      <c r="M175" s="18"/>
      <c r="N175" s="5"/>
      <c r="P175" s="1">
        <v>44049</v>
      </c>
      <c r="Q175" s="18">
        <f t="shared" si="56"/>
        <v>503980.52618379594</v>
      </c>
      <c r="R175" s="26">
        <f t="shared" si="50"/>
        <v>0.18549564075165295</v>
      </c>
      <c r="S175" s="25">
        <f>MAX(0,MIN(T$18-SUM(W$20:W154),SUM(W155:W175)))</f>
        <v>393316.59910363791</v>
      </c>
      <c r="T175" s="26">
        <f t="shared" si="51"/>
        <v>0.1447645509667633</v>
      </c>
      <c r="U175" s="18">
        <f t="shared" si="43"/>
        <v>2406650.7961058342</v>
      </c>
      <c r="V175" s="24">
        <f t="shared" si="44"/>
        <v>2405751.9961058344</v>
      </c>
      <c r="W175" s="23">
        <f t="shared" si="47"/>
        <v>24457.23335438655</v>
      </c>
      <c r="X175" s="18">
        <f t="shared" si="40"/>
        <v>1.1000000000000001</v>
      </c>
    </row>
    <row r="176" spans="1:24" x14ac:dyDescent="0.25">
      <c r="A176" s="17">
        <f t="shared" si="54"/>
        <v>157</v>
      </c>
      <c r="B176" s="34">
        <v>44050</v>
      </c>
      <c r="C176" s="23">
        <f t="shared" si="61"/>
        <v>148450.89836467966</v>
      </c>
      <c r="D176" s="23">
        <f t="shared" si="59"/>
        <v>148402.41320231999</v>
      </c>
      <c r="E176" s="26">
        <f t="shared" si="52"/>
        <v>5.4639005044159847E-2</v>
      </c>
      <c r="F176" s="25">
        <f>MAX(0,MIN($G$18-SUM(K$20:K155),SUM(K156:K176)))</f>
        <v>69032.523518890681</v>
      </c>
      <c r="G176" s="11">
        <f t="shared" si="48"/>
        <v>2.5408188446889031E-2</v>
      </c>
      <c r="H176" s="18">
        <f t="shared" si="62"/>
        <v>2595612.3781280001</v>
      </c>
      <c r="I176" s="24">
        <f t="shared" si="57"/>
        <v>2597104.3781280001</v>
      </c>
      <c r="J176" s="33">
        <f t="shared" si="53"/>
        <v>0.9558931658880947</v>
      </c>
      <c r="K176" s="23">
        <f t="shared" si="60"/>
        <v>4156.6251542110303</v>
      </c>
      <c r="L176" s="18">
        <f t="shared" si="49"/>
        <v>1.1000000000000001</v>
      </c>
      <c r="M176" s="18"/>
      <c r="N176" s="5"/>
      <c r="P176" s="1">
        <v>44050</v>
      </c>
      <c r="Q176" s="18">
        <f t="shared" si="56"/>
        <v>527913.28026571393</v>
      </c>
      <c r="R176" s="26">
        <f t="shared" si="50"/>
        <v>0.19430435720542741</v>
      </c>
      <c r="S176" s="25">
        <f>MAX(0,MIN(T$18-SUM(W$20:W155),SUM(W156:W176)))</f>
        <v>407666.03975448798</v>
      </c>
      <c r="T176" s="26">
        <f t="shared" si="51"/>
        <v>0.15004602227303068</v>
      </c>
      <c r="U176" s="18">
        <f t="shared" si="43"/>
        <v>2384179.8951855982</v>
      </c>
      <c r="V176" s="24">
        <f t="shared" si="44"/>
        <v>2383281.0951855984</v>
      </c>
      <c r="W176" s="23">
        <f t="shared" si="47"/>
        <v>23932.754081918007</v>
      </c>
      <c r="X176" s="18">
        <f t="shared" si="40"/>
        <v>1.1000000000000001</v>
      </c>
    </row>
    <row r="177" spans="1:24" x14ac:dyDescent="0.25">
      <c r="A177" s="17">
        <f t="shared" si="54"/>
        <v>158</v>
      </c>
      <c r="B177" s="34">
        <v>44051</v>
      </c>
      <c r="C177" s="23">
        <f t="shared" si="61"/>
        <v>152607.5235188907</v>
      </c>
      <c r="D177" s="23">
        <f t="shared" si="59"/>
        <v>152616.40129499105</v>
      </c>
      <c r="E177" s="26">
        <f t="shared" si="52"/>
        <v>5.6168897185396326E-2</v>
      </c>
      <c r="F177" s="25">
        <f>MAX(0,MIN($G$18-SUM(K$20:K156),SUM(K157:K177)))</f>
        <v>70105.534177419613</v>
      </c>
      <c r="G177" s="11">
        <f t="shared" si="48"/>
        <v>2.5803121959785499E-2</v>
      </c>
      <c r="H177" s="18">
        <f t="shared" si="62"/>
        <v>2592186.3647155841</v>
      </c>
      <c r="I177" s="24">
        <f t="shared" si="57"/>
        <v>2593678.3647155841</v>
      </c>
      <c r="J177" s="33">
        <f t="shared" si="53"/>
        <v>0.95463218352837531</v>
      </c>
      <c r="K177" s="23">
        <f t="shared" si="60"/>
        <v>4273.0106585289395</v>
      </c>
      <c r="L177" s="18">
        <f t="shared" si="49"/>
        <v>1.1000000000000001</v>
      </c>
      <c r="M177" s="18"/>
      <c r="N177" s="5"/>
      <c r="P177" s="1">
        <v>44051</v>
      </c>
      <c r="Q177" s="18">
        <f t="shared" si="56"/>
        <v>551104.33660246793</v>
      </c>
      <c r="R177" s="26">
        <f t="shared" si="50"/>
        <v>0.20284008355078431</v>
      </c>
      <c r="S177" s="25">
        <f>MAX(0,MIN(T$18-SUM(W$20:W156),SUM(W157:W177)))</f>
        <v>420433.83916852635</v>
      </c>
      <c r="T177" s="26">
        <f t="shared" si="51"/>
        <v>0.15474535292223102</v>
      </c>
      <c r="U177" s="18">
        <f t="shared" si="43"/>
        <v>2360930.1371958209</v>
      </c>
      <c r="V177" s="24">
        <f t="shared" si="44"/>
        <v>2360031.3371958211</v>
      </c>
      <c r="W177" s="23">
        <f t="shared" si="47"/>
        <v>23191.056336753987</v>
      </c>
      <c r="X177" s="18">
        <f t="shared" ref="X177:X192" si="63">L177</f>
        <v>1.1000000000000001</v>
      </c>
    </row>
    <row r="178" spans="1:24" x14ac:dyDescent="0.25">
      <c r="A178" s="17">
        <f t="shared" si="54"/>
        <v>159</v>
      </c>
      <c r="B178" s="34">
        <v>44052</v>
      </c>
      <c r="C178" s="23">
        <f t="shared" si="61"/>
        <v>156880.53417741964</v>
      </c>
      <c r="D178" s="23">
        <f t="shared" si="59"/>
        <v>156950.04846369714</v>
      </c>
      <c r="E178" s="26">
        <f t="shared" si="52"/>
        <v>5.7741626306587426E-2</v>
      </c>
      <c r="F178" s="25">
        <f>MAX(0,MIN($G$18-SUM(K$20:K157),SUM(K158:K178)))</f>
        <v>71598.189134387358</v>
      </c>
      <c r="G178" s="11">
        <f t="shared" si="48"/>
        <v>2.6352510226352939E-2</v>
      </c>
      <c r="H178" s="18">
        <f t="shared" si="62"/>
        <v>2588664.4229276204</v>
      </c>
      <c r="I178" s="24">
        <f t="shared" si="57"/>
        <v>2590156.4229276204</v>
      </c>
      <c r="J178" s="33">
        <f t="shared" si="53"/>
        <v>0.95333589366258376</v>
      </c>
      <c r="K178" s="23">
        <f>MAX(0,MIN(I178-K177,C178*$K$18))</f>
        <v>4392.65495696775</v>
      </c>
      <c r="L178" s="18">
        <f t="shared" si="49"/>
        <v>1.1000000000000001</v>
      </c>
      <c r="M178" s="18"/>
      <c r="N178" s="5"/>
      <c r="P178" s="1">
        <v>44052</v>
      </c>
      <c r="Q178" s="18">
        <f t="shared" si="56"/>
        <v>573349.11056036479</v>
      </c>
      <c r="R178" s="26">
        <f t="shared" si="50"/>
        <v>0.21102752013675855</v>
      </c>
      <c r="S178" s="25">
        <f>MAX(0,MIN(T$18-SUM(W$20:W157),SUM(W158:W178)))</f>
        <v>431365.78187831939</v>
      </c>
      <c r="T178" s="26">
        <f t="shared" si="51"/>
        <v>0.15876897608276935</v>
      </c>
      <c r="U178" s="18">
        <f t="shared" si="43"/>
        <v>2337030.8258765065</v>
      </c>
      <c r="V178" s="24">
        <f t="shared" si="44"/>
        <v>2336132.0258765067</v>
      </c>
      <c r="W178" s="23">
        <f t="shared" si="47"/>
        <v>22244.773957896821</v>
      </c>
      <c r="X178" s="18">
        <f t="shared" si="63"/>
        <v>1.1000000000000001</v>
      </c>
    </row>
    <row r="179" spans="1:24" x14ac:dyDescent="0.25">
      <c r="A179" s="17">
        <f t="shared" si="54"/>
        <v>160</v>
      </c>
      <c r="B179" s="34">
        <v>44053</v>
      </c>
      <c r="C179" s="23">
        <f t="shared" si="61"/>
        <v>161273.18913438739</v>
      </c>
      <c r="D179" s="23">
        <f t="shared" si="59"/>
        <v>161406.7525097997</v>
      </c>
      <c r="E179" s="26">
        <f t="shared" si="52"/>
        <v>5.9358391843171869E-2</v>
      </c>
      <c r="F179" s="25">
        <f>MAX(0,MIN($G$18-SUM(K$20:K158),SUM(K159:K179)))</f>
        <v>73591.838430150223</v>
      </c>
      <c r="G179" s="11">
        <f t="shared" si="48"/>
        <v>2.7086295034174559E-2</v>
      </c>
      <c r="H179" s="18">
        <f t="shared" si="62"/>
        <v>2585043.8667695937</v>
      </c>
      <c r="I179" s="24">
        <f t="shared" si="57"/>
        <v>2586535.8667695937</v>
      </c>
      <c r="J179" s="33">
        <f t="shared" si="53"/>
        <v>0.95200330768055008</v>
      </c>
      <c r="K179" s="23">
        <f t="shared" si="60"/>
        <v>4515.649295762847</v>
      </c>
      <c r="L179" s="18">
        <f t="shared" si="49"/>
        <v>1.1000000000000001</v>
      </c>
      <c r="M179" s="18"/>
      <c r="N179" s="5"/>
      <c r="P179" s="1">
        <v>44053</v>
      </c>
      <c r="Q179" s="18">
        <f t="shared" si="56"/>
        <v>594463.39534445526</v>
      </c>
      <c r="R179" s="26">
        <f t="shared" si="50"/>
        <v>0.21879886760269099</v>
      </c>
      <c r="S179" s="25">
        <f>MAX(0,MIN(T$18-SUM(W$20:W158),SUM(W159:W179)))</f>
        <v>440230.28083499952</v>
      </c>
      <c r="T179" s="26">
        <f t="shared" si="51"/>
        <v>0.1620316535643038</v>
      </c>
      <c r="U179" s="18">
        <f t="shared" si="43"/>
        <v>2312635.1130698295</v>
      </c>
      <c r="V179" s="24">
        <f t="shared" si="44"/>
        <v>2311736.3130698297</v>
      </c>
      <c r="W179" s="23">
        <f t="shared" si="47"/>
        <v>21114.284784090465</v>
      </c>
      <c r="X179" s="18">
        <f t="shared" si="63"/>
        <v>1.1000000000000001</v>
      </c>
    </row>
    <row r="180" spans="1:24" x14ac:dyDescent="0.25">
      <c r="A180" s="17">
        <f t="shared" si="54"/>
        <v>161</v>
      </c>
      <c r="B180" s="34">
        <v>44054</v>
      </c>
      <c r="C180" s="23">
        <f t="shared" si="61"/>
        <v>165788.83843015024</v>
      </c>
      <c r="D180" s="23">
        <f t="shared" si="59"/>
        <v>165990.00771755498</v>
      </c>
      <c r="E180" s="26">
        <f t="shared" si="52"/>
        <v>6.1020426814780683E-2</v>
      </c>
      <c r="F180" s="25">
        <f>MAX(0,MIN($G$18-SUM(K$20:K159),SUM(K160:K180)))</f>
        <v>75445.925906194432</v>
      </c>
      <c r="G180" s="11">
        <f t="shared" si="48"/>
        <v>2.7768712561261726E-2</v>
      </c>
      <c r="H180" s="18">
        <f t="shared" si="62"/>
        <v>2581321.9350391421</v>
      </c>
      <c r="I180" s="24">
        <f t="shared" si="57"/>
        <v>2582813.9350391421</v>
      </c>
      <c r="J180" s="33">
        <f t="shared" si="53"/>
        <v>0.95063340929101936</v>
      </c>
      <c r="K180" s="23">
        <f t="shared" si="60"/>
        <v>4642.0874760442066</v>
      </c>
      <c r="L180" s="18">
        <f t="shared" si="49"/>
        <v>1.1000000000000001</v>
      </c>
      <c r="M180" s="18"/>
      <c r="N180" s="5"/>
      <c r="P180" s="1">
        <v>44054</v>
      </c>
      <c r="Q180" s="18">
        <f t="shared" si="56"/>
        <v>614290.36484510882</v>
      </c>
      <c r="R180" s="26">
        <f t="shared" si="50"/>
        <v>0.22609640435383513</v>
      </c>
      <c r="S180" s="25">
        <f>MAX(0,MIN(T$18-SUM(W$20:W159),SUM(W160:W180)))</f>
        <v>446826.76338796958</v>
      </c>
      <c r="T180" s="26">
        <f t="shared" si="51"/>
        <v>0.16445956237089135</v>
      </c>
      <c r="U180" s="18">
        <f t="shared" si="43"/>
        <v>2287918.3690891792</v>
      </c>
      <c r="V180" s="24">
        <f t="shared" si="44"/>
        <v>2287019.5690891794</v>
      </c>
      <c r="W180" s="23">
        <f t="shared" si="47"/>
        <v>19826.969500653577</v>
      </c>
      <c r="X180" s="18">
        <f t="shared" si="63"/>
        <v>1.1000000000000001</v>
      </c>
    </row>
    <row r="181" spans="1:24" x14ac:dyDescent="0.25">
      <c r="A181" s="17">
        <f t="shared" si="54"/>
        <v>162</v>
      </c>
      <c r="B181" s="34">
        <v>44055</v>
      </c>
      <c r="C181" s="23">
        <f t="shared" si="61"/>
        <v>170430.92590619443</v>
      </c>
      <c r="D181" s="23">
        <f t="shared" si="59"/>
        <v>170703.40759381265</v>
      </c>
      <c r="E181" s="26">
        <f t="shared" si="52"/>
        <v>6.272899876559454E-2</v>
      </c>
      <c r="F181" s="25">
        <f>MAX(0,MIN($G$18-SUM(K$20:K160),SUM(K161:K181)))</f>
        <v>77494.991831567881</v>
      </c>
      <c r="G181" s="11">
        <f t="shared" si="48"/>
        <v>2.8522894076265168E-2</v>
      </c>
      <c r="H181" s="18">
        <f t="shared" si="62"/>
        <v>2577495.7892202381</v>
      </c>
      <c r="I181" s="24">
        <f t="shared" si="57"/>
        <v>2578987.7892202381</v>
      </c>
      <c r="J181" s="33">
        <f t="shared" si="53"/>
        <v>0.9492251537465819</v>
      </c>
      <c r="K181" s="23">
        <f t="shared" si="60"/>
        <v>4772.0659253734439</v>
      </c>
      <c r="L181" s="18">
        <f t="shared" si="49"/>
        <v>1.1000000000000001</v>
      </c>
      <c r="M181" s="18"/>
      <c r="N181" s="5"/>
      <c r="P181" s="1">
        <v>44055</v>
      </c>
      <c r="Q181" s="18">
        <f t="shared" si="56"/>
        <v>632706.26285958511</v>
      </c>
      <c r="R181" s="26">
        <f t="shared" si="50"/>
        <v>0.23287458054266386</v>
      </c>
      <c r="S181" s="25">
        <f>MAX(0,MIN(T$18-SUM(W$20:W160),SUM(W161:W181)))</f>
        <v>450992.98337726912</v>
      </c>
      <c r="T181" s="26">
        <f t="shared" si="51"/>
        <v>0.16599298599794957</v>
      </c>
      <c r="U181" s="18">
        <f t="shared" si="43"/>
        <v>2263075.264827806</v>
      </c>
      <c r="V181" s="24">
        <f t="shared" si="44"/>
        <v>2262176.4648278062</v>
      </c>
      <c r="W181" s="23">
        <f t="shared" si="47"/>
        <v>18415.89801447633</v>
      </c>
      <c r="X181" s="18">
        <f t="shared" si="63"/>
        <v>1.1000000000000001</v>
      </c>
    </row>
    <row r="182" spans="1:24" x14ac:dyDescent="0.25">
      <c r="A182" s="17">
        <f t="shared" si="54"/>
        <v>163</v>
      </c>
      <c r="B182" s="34">
        <v>44056</v>
      </c>
      <c r="C182" s="23">
        <f t="shared" si="61"/>
        <v>175202.99183156787</v>
      </c>
      <c r="D182" s="23">
        <f t="shared" si="59"/>
        <v>175550.64768550836</v>
      </c>
      <c r="E182" s="26">
        <f t="shared" si="52"/>
        <v>6.4485410731031187E-2</v>
      </c>
      <c r="F182" s="25">
        <f>MAX(0,MIN($G$18-SUM(K$20:K161),SUM(K162:K182)))</f>
        <v>79038.675602851785</v>
      </c>
      <c r="G182" s="11">
        <f t="shared" si="48"/>
        <v>2.9091064065769501E-2</v>
      </c>
      <c r="H182" s="18">
        <f t="shared" si="62"/>
        <v>2573562.5113184047</v>
      </c>
      <c r="I182" s="24">
        <f t="shared" si="57"/>
        <v>2575054.5113184047</v>
      </c>
      <c r="J182" s="33">
        <f t="shared" si="53"/>
        <v>0.94777746704690002</v>
      </c>
      <c r="K182" s="23">
        <f t="shared" si="60"/>
        <v>4905.6837712839006</v>
      </c>
      <c r="L182" s="18">
        <f t="shared" si="49"/>
        <v>1.1000000000000001</v>
      </c>
      <c r="M182" s="18"/>
      <c r="N182" s="5"/>
      <c r="P182" s="1">
        <v>44056</v>
      </c>
      <c r="Q182" s="18">
        <f t="shared" si="56"/>
        <v>649624.29558995331</v>
      </c>
      <c r="R182" s="26">
        <f t="shared" si="50"/>
        <v>0.23910145074604272</v>
      </c>
      <c r="S182" s="25">
        <f>MAX(0,MIN(T$18-SUM(W$20:W161),SUM(W162:W182)))</f>
        <v>452610.76772747986</v>
      </c>
      <c r="T182" s="26">
        <f t="shared" si="51"/>
        <v>0.16658842953008896</v>
      </c>
      <c r="U182" s="18">
        <f t="shared" si="43"/>
        <v>2238315.507170591</v>
      </c>
      <c r="V182" s="24">
        <f t="shared" si="44"/>
        <v>2237416.7071705912</v>
      </c>
      <c r="W182" s="23">
        <f t="shared" si="47"/>
        <v>16918.032730368202</v>
      </c>
      <c r="X182" s="18">
        <f t="shared" si="63"/>
        <v>1.1000000000000001</v>
      </c>
    </row>
    <row r="183" spans="1:24" x14ac:dyDescent="0.25">
      <c r="A183" s="17">
        <f t="shared" si="54"/>
        <v>164</v>
      </c>
      <c r="B183" s="34">
        <v>44057</v>
      </c>
      <c r="C183" s="23">
        <f t="shared" si="61"/>
        <v>180108.67560285176</v>
      </c>
      <c r="D183" s="23">
        <f t="shared" si="59"/>
        <v>180535.52847716294</v>
      </c>
      <c r="E183" s="26">
        <f t="shared" si="52"/>
        <v>6.6291002231500057E-2</v>
      </c>
      <c r="F183" s="25">
        <f>MAX(0,MIN($G$18-SUM(K$20:K162),SUM(K163:K183)))</f>
        <v>80657.718519731628</v>
      </c>
      <c r="G183" s="11">
        <f t="shared" si="48"/>
        <v>2.9686970827376251E-2</v>
      </c>
      <c r="H183" s="18">
        <f t="shared" si="62"/>
        <v>2569519.1016353201</v>
      </c>
      <c r="I183" s="24">
        <f t="shared" si="57"/>
        <v>2571011.1016353201</v>
      </c>
      <c r="J183" s="33">
        <f t="shared" si="53"/>
        <v>0.94628924511962731</v>
      </c>
      <c r="K183" s="23">
        <f t="shared" si="60"/>
        <v>5043.0429168798491</v>
      </c>
      <c r="L183" s="18">
        <f t="shared" si="49"/>
        <v>1.1000000000000001</v>
      </c>
      <c r="M183" s="18"/>
      <c r="N183" s="5"/>
      <c r="P183" s="1">
        <v>44057</v>
      </c>
      <c r="Q183" s="18">
        <f t="shared" si="56"/>
        <v>664996.40279090952</v>
      </c>
      <c r="R183" s="26">
        <f t="shared" si="50"/>
        <v>0.24475932585589286</v>
      </c>
      <c r="S183" s="25">
        <f>MAX(0,MIN(T$18-SUM(W$20:W162),SUM(W163:W183)))</f>
        <v>451609.84781586635</v>
      </c>
      <c r="T183" s="26">
        <f t="shared" si="51"/>
        <v>0.16622002981879111</v>
      </c>
      <c r="U183" s="18">
        <f t="shared" si="43"/>
        <v>2213858.2738162046</v>
      </c>
      <c r="V183" s="24">
        <f t="shared" si="44"/>
        <v>2212959.4738162048</v>
      </c>
      <c r="W183" s="23">
        <f t="shared" si="47"/>
        <v>15372.107200956247</v>
      </c>
      <c r="X183" s="18">
        <f t="shared" si="63"/>
        <v>1.1000000000000001</v>
      </c>
    </row>
    <row r="184" spans="1:24" x14ac:dyDescent="0.25">
      <c r="A184" s="17">
        <f t="shared" si="54"/>
        <v>165</v>
      </c>
      <c r="B184" s="34">
        <v>44058</v>
      </c>
      <c r="C184" s="23">
        <f>MIN($G$18,C183+K183)</f>
        <v>185151.7185197316</v>
      </c>
      <c r="D184" s="23">
        <f t="shared" si="59"/>
        <v>185661.95837065557</v>
      </c>
      <c r="E184" s="26">
        <f t="shared" si="52"/>
        <v>6.8147150293982051E-2</v>
      </c>
      <c r="F184" s="25">
        <f>MAX(0,MIN($G$18-SUM(K$20:K163),SUM(K164:K184)))</f>
        <v>82940.96663828411</v>
      </c>
      <c r="G184" s="11">
        <f t="shared" si="48"/>
        <v>3.0527345704463148E-2</v>
      </c>
      <c r="H184" s="18">
        <f t="shared" si="62"/>
        <v>2565362.4764811089</v>
      </c>
      <c r="I184" s="24">
        <f t="shared" si="57"/>
        <v>2566854.4764811089</v>
      </c>
      <c r="J184" s="33">
        <f t="shared" si="53"/>
        <v>0.94475935297839075</v>
      </c>
      <c r="K184" s="23">
        <f t="shared" si="60"/>
        <v>5184.2481185524848</v>
      </c>
      <c r="L184" s="18">
        <f t="shared" si="49"/>
        <v>1.1000000000000001</v>
      </c>
      <c r="M184" s="18"/>
      <c r="N184" s="5"/>
      <c r="P184" s="1">
        <v>44058</v>
      </c>
      <c r="Q184" s="18">
        <f t="shared" si="56"/>
        <v>678812.79172033828</v>
      </c>
      <c r="R184" s="26">
        <f t="shared" si="50"/>
        <v>0.24984460154450899</v>
      </c>
      <c r="S184" s="25">
        <f>MAX(0,MIN(T$18-SUM(W$20:W163),SUM(W164:W184)))</f>
        <v>447969.63794088725</v>
      </c>
      <c r="T184" s="26">
        <f t="shared" si="51"/>
        <v>0.16488021006753453</v>
      </c>
      <c r="U184" s="18">
        <f t="shared" ref="U184:U247" si="64">MAX(0,U183-W176)</f>
        <v>2189925.5197342867</v>
      </c>
      <c r="V184" s="24">
        <f t="shared" ref="V184:V247" si="65">MAX(0,V183-W176)</f>
        <v>2189026.7197342869</v>
      </c>
      <c r="W184" s="23">
        <f t="shared" si="47"/>
        <v>13816.388929428771</v>
      </c>
      <c r="X184" s="18">
        <f t="shared" si="63"/>
        <v>1.1000000000000001</v>
      </c>
    </row>
    <row r="185" spans="1:24" x14ac:dyDescent="0.25">
      <c r="A185" s="17">
        <f t="shared" si="54"/>
        <v>166</v>
      </c>
      <c r="B185" s="34">
        <v>44059</v>
      </c>
      <c r="C185" s="23">
        <f t="shared" si="61"/>
        <v>190335.9666382841</v>
      </c>
      <c r="D185" s="23">
        <f t="shared" si="59"/>
        <v>190933.95674961238</v>
      </c>
      <c r="E185" s="26">
        <f t="shared" si="52"/>
        <v>7.0055270502213551E-2</v>
      </c>
      <c r="F185" s="25">
        <f>MAX(0,MIN($G$18-SUM(K$20:K164),SUM(K165:K185)))</f>
        <v>85710.373704156053</v>
      </c>
      <c r="G185" s="28">
        <f t="shared" si="48"/>
        <v>3.1546656791889421E-2</v>
      </c>
      <c r="H185" s="18">
        <f t="shared" si="62"/>
        <v>2561089.4658225798</v>
      </c>
      <c r="I185" s="24">
        <f t="shared" si="57"/>
        <v>2562581.4658225798</v>
      </c>
      <c r="J185" s="33">
        <f t="shared" si="53"/>
        <v>0.94318662385719954</v>
      </c>
      <c r="K185" s="23">
        <f t="shared" si="60"/>
        <v>5329.4070658719547</v>
      </c>
      <c r="L185" s="18">
        <f t="shared" si="49"/>
        <v>1.1000000000000001</v>
      </c>
      <c r="M185" s="18"/>
      <c r="N185" s="24"/>
      <c r="O185" s="22"/>
      <c r="P185" s="4">
        <v>44059</v>
      </c>
      <c r="Q185" s="18">
        <f t="shared" si="56"/>
        <v>691099.34684954234</v>
      </c>
      <c r="R185" s="26">
        <f t="shared" si="50"/>
        <v>0.25436680487958596</v>
      </c>
      <c r="S185" s="25">
        <f>MAX(0,MIN(T$18-SUM(W$20:W164),SUM(W165:W185)))</f>
        <v>441719.0205245582</v>
      </c>
      <c r="T185" s="28">
        <f t="shared" si="51"/>
        <v>0.16257960077313383</v>
      </c>
      <c r="U185" s="18">
        <f t="shared" si="64"/>
        <v>2166734.4633975327</v>
      </c>
      <c r="V185" s="24">
        <f t="shared" si="65"/>
        <v>2165835.6633975329</v>
      </c>
      <c r="W185" s="23">
        <f t="shared" si="47"/>
        <v>12286.555129204025</v>
      </c>
      <c r="X185" s="18">
        <f t="shared" si="63"/>
        <v>1.1000000000000001</v>
      </c>
    </row>
    <row r="186" spans="1:24" x14ac:dyDescent="0.25">
      <c r="A186" s="17">
        <f t="shared" si="54"/>
        <v>167</v>
      </c>
      <c r="B186" s="34">
        <v>44060</v>
      </c>
      <c r="C186" s="23">
        <f t="shared" si="61"/>
        <v>195665.37370415605</v>
      </c>
      <c r="D186" s="23">
        <f t="shared" si="59"/>
        <v>196355.65713080845</v>
      </c>
      <c r="E186" s="26">
        <f t="shared" si="52"/>
        <v>7.2016818076275538E-2</v>
      </c>
      <c r="F186" s="25">
        <f>MAX(0,MIN($G$18-SUM(K$20:K165),SUM(K166:K186)))</f>
        <v>88152.004167872423</v>
      </c>
      <c r="G186" s="11">
        <f t="shared" si="48"/>
        <v>3.2445326053528019E-2</v>
      </c>
      <c r="H186" s="18">
        <f t="shared" si="62"/>
        <v>2556696.8108656122</v>
      </c>
      <c r="I186" s="24">
        <f t="shared" si="57"/>
        <v>2558188.8108656122</v>
      </c>
      <c r="J186" s="33">
        <f t="shared" si="53"/>
        <v>0.94156985832061524</v>
      </c>
      <c r="K186" s="23">
        <f t="shared" si="60"/>
        <v>5478.6304637163694</v>
      </c>
      <c r="L186" s="18">
        <f t="shared" si="49"/>
        <v>1.1000000000000001</v>
      </c>
      <c r="M186" s="18"/>
      <c r="N186" s="5"/>
      <c r="P186" s="1">
        <v>44060</v>
      </c>
      <c r="Q186" s="18">
        <f t="shared" si="56"/>
        <v>701913.24112119782</v>
      </c>
      <c r="R186" s="26">
        <f t="shared" si="50"/>
        <v>0.25834697899887293</v>
      </c>
      <c r="S186" s="25">
        <f>MAX(0,MIN(T$18-SUM(W$20:W165),SUM(W166:W186)))</f>
        <v>432934.38466761954</v>
      </c>
      <c r="T186" s="26">
        <f t="shared" si="51"/>
        <v>0.15934631779414324</v>
      </c>
      <c r="U186" s="18">
        <f t="shared" si="64"/>
        <v>2144489.6894396357</v>
      </c>
      <c r="V186" s="24">
        <f t="shared" si="65"/>
        <v>2143590.8894396359</v>
      </c>
      <c r="W186" s="23">
        <f t="shared" si="47"/>
        <v>10813.894271655456</v>
      </c>
      <c r="X186" s="18">
        <f t="shared" si="63"/>
        <v>1.1000000000000001</v>
      </c>
    </row>
    <row r="187" spans="1:24" x14ac:dyDescent="0.25">
      <c r="A187" s="17">
        <f t="shared" si="54"/>
        <v>168</v>
      </c>
      <c r="B187" s="34">
        <v>44061</v>
      </c>
      <c r="C187" s="23">
        <f t="shared" si="61"/>
        <v>201144.00416787242</v>
      </c>
      <c r="D187" s="23">
        <f t="shared" si="59"/>
        <v>201931.31040505637</v>
      </c>
      <c r="E187" s="26">
        <f t="shared" si="52"/>
        <v>7.4033288982411252E-2</v>
      </c>
      <c r="F187" s="25">
        <f>MAX(0,MIN($G$18-SUM(K$20:K166),SUM(K167:K187)))</f>
        <v>90993.036284572852</v>
      </c>
      <c r="G187" s="11">
        <f t="shared" si="48"/>
        <v>3.3490999537926065E-2</v>
      </c>
      <c r="H187" s="18">
        <f t="shared" si="62"/>
        <v>2552181.1615698496</v>
      </c>
      <c r="I187" s="24">
        <f t="shared" si="57"/>
        <v>2553673.1615698496</v>
      </c>
      <c r="J187" s="33">
        <f t="shared" si="53"/>
        <v>0.93990782334900647</v>
      </c>
      <c r="K187" s="23">
        <f t="shared" si="60"/>
        <v>5632.0321167004277</v>
      </c>
      <c r="L187" s="18">
        <f t="shared" si="49"/>
        <v>1.1000000000000001</v>
      </c>
      <c r="M187" s="18"/>
      <c r="N187" s="5"/>
      <c r="P187" s="1">
        <v>44061</v>
      </c>
      <c r="Q187" s="18">
        <f t="shared" si="56"/>
        <v>711337.23757237534</v>
      </c>
      <c r="R187" s="26">
        <f t="shared" si="50"/>
        <v>0.26181558575911701</v>
      </c>
      <c r="S187" s="25">
        <f>MAX(0,MIN(T$18-SUM(W$20:W166),SUM(W167:W187)))</f>
        <v>421736.29863667127</v>
      </c>
      <c r="T187" s="26">
        <f t="shared" si="51"/>
        <v>0.15522473762271941</v>
      </c>
      <c r="U187" s="18">
        <f t="shared" si="64"/>
        <v>2123375.4046555455</v>
      </c>
      <c r="V187" s="24">
        <f t="shared" si="65"/>
        <v>2122476.6046555457</v>
      </c>
      <c r="W187" s="23">
        <f t="shared" si="47"/>
        <v>9423.996451177507</v>
      </c>
      <c r="X187" s="18">
        <f t="shared" si="63"/>
        <v>1.1000000000000001</v>
      </c>
    </row>
    <row r="188" spans="1:24" x14ac:dyDescent="0.25">
      <c r="A188" s="17">
        <f t="shared" si="54"/>
        <v>169</v>
      </c>
      <c r="B188" s="34">
        <v>44062</v>
      </c>
      <c r="C188" s="23">
        <f t="shared" si="61"/>
        <v>206776.03628457285</v>
      </c>
      <c r="D188" s="23">
        <f t="shared" si="59"/>
        <v>207665.28817012327</v>
      </c>
      <c r="E188" s="26">
        <f t="shared" si="52"/>
        <v>7.6106221073918762E-2</v>
      </c>
      <c r="F188" s="25">
        <f>MAX(0,MIN($G$18-SUM(K$20:K167),SUM(K168:K188)))</f>
        <v>93540.841300540895</v>
      </c>
      <c r="G188" s="11">
        <f t="shared" si="48"/>
        <v>3.4428747524988E-2</v>
      </c>
      <c r="H188" s="18">
        <f t="shared" si="62"/>
        <v>2547539.0740938052</v>
      </c>
      <c r="I188" s="24">
        <f t="shared" si="57"/>
        <v>2549031.0740938052</v>
      </c>
      <c r="J188" s="33">
        <f t="shared" si="53"/>
        <v>0.93819925139819249</v>
      </c>
      <c r="K188" s="23">
        <f t="shared" si="60"/>
        <v>5789.7290159680397</v>
      </c>
      <c r="L188" s="18">
        <f t="shared" si="49"/>
        <v>1.1000000000000001</v>
      </c>
      <c r="M188" s="18"/>
      <c r="N188" s="5"/>
      <c r="P188" s="4">
        <v>44062</v>
      </c>
      <c r="Q188" s="18">
        <f t="shared" si="56"/>
        <v>719473.25947323779</v>
      </c>
      <c r="R188" s="26">
        <f t="shared" si="50"/>
        <v>0.26481013915406221</v>
      </c>
      <c r="S188" s="25">
        <f>MAX(0,MIN(T$18-SUM(W$20:W167),SUM(W168:W188)))</f>
        <v>408285.25557907159</v>
      </c>
      <c r="T188" s="26">
        <f t="shared" si="51"/>
        <v>0.15027393154764979</v>
      </c>
      <c r="U188" s="18">
        <f t="shared" si="64"/>
        <v>2103548.435154892</v>
      </c>
      <c r="V188" s="24">
        <f t="shared" si="65"/>
        <v>2102649.6351548922</v>
      </c>
      <c r="W188" s="23">
        <f t="shared" si="47"/>
        <v>8136.0219008624008</v>
      </c>
      <c r="X188" s="18">
        <f t="shared" si="63"/>
        <v>1.1000000000000001</v>
      </c>
    </row>
    <row r="189" spans="1:24" x14ac:dyDescent="0.25">
      <c r="A189" s="17">
        <f t="shared" si="54"/>
        <v>170</v>
      </c>
      <c r="B189" s="34">
        <v>44063</v>
      </c>
      <c r="C189" s="23">
        <f t="shared" si="61"/>
        <v>212565.76530054089</v>
      </c>
      <c r="D189" s="23">
        <f t="shared" si="59"/>
        <v>213562.08615828629</v>
      </c>
      <c r="E189" s="26">
        <f t="shared" si="52"/>
        <v>7.8237195263988493E-2</v>
      </c>
      <c r="F189" s="25">
        <f>MAX(0,MIN($G$18-SUM(K$20:K168),SUM(K169:K189)))</f>
        <v>96159.984856956056</v>
      </c>
      <c r="G189" s="11">
        <f t="shared" si="48"/>
        <v>3.5392752455687668E-2</v>
      </c>
      <c r="H189" s="18">
        <f t="shared" si="62"/>
        <v>2542767.0081684319</v>
      </c>
      <c r="I189" s="24">
        <f t="shared" si="57"/>
        <v>2544259.0081684319</v>
      </c>
      <c r="J189" s="33">
        <f t="shared" si="53"/>
        <v>0.93644283943275597</v>
      </c>
      <c r="K189" s="23">
        <f t="shared" si="60"/>
        <v>5951.8414284151449</v>
      </c>
      <c r="L189" s="18">
        <f t="shared" si="49"/>
        <v>1.1000000000000001</v>
      </c>
      <c r="M189" s="18"/>
      <c r="N189" s="5"/>
      <c r="P189" s="1">
        <v>44063</v>
      </c>
      <c r="Q189" s="18">
        <f t="shared" si="56"/>
        <v>726435.81406422309</v>
      </c>
      <c r="R189" s="26">
        <f t="shared" si="50"/>
        <v>0.26737278484774163</v>
      </c>
      <c r="S189" s="25">
        <f>MAX(0,MIN(T$18-SUM(W$20:W168),SUM(W169:W189)))</f>
        <v>392776.90924982104</v>
      </c>
      <c r="T189" s="26">
        <f t="shared" si="51"/>
        <v>0.14456591211061748</v>
      </c>
      <c r="U189" s="18">
        <f t="shared" si="64"/>
        <v>2085132.5371404157</v>
      </c>
      <c r="V189" s="24">
        <f t="shared" si="65"/>
        <v>2084233.7371404159</v>
      </c>
      <c r="W189" s="23">
        <f t="shared" si="47"/>
        <v>6962.5545909853436</v>
      </c>
      <c r="X189" s="18">
        <f t="shared" si="63"/>
        <v>1.1000000000000001</v>
      </c>
    </row>
    <row r="190" spans="1:24" x14ac:dyDescent="0.25">
      <c r="A190" s="17">
        <f t="shared" si="54"/>
        <v>171</v>
      </c>
      <c r="B190" s="34">
        <v>44064</v>
      </c>
      <c r="C190" s="23">
        <f>MIN($G$18,C189+K189)</f>
        <v>218517.60672895605</v>
      </c>
      <c r="D190" s="23">
        <f t="shared" si="59"/>
        <v>219626.32776121827</v>
      </c>
      <c r="E190" s="26">
        <f t="shared" si="52"/>
        <v>8.0427836731380167E-2</v>
      </c>
      <c r="F190" s="25">
        <f>MAX(0,MIN($G$18-SUM(K$20:K169),SUM(K170:K190)))</f>
        <v>98852.46443295083</v>
      </c>
      <c r="G190" s="11">
        <f t="shared" si="48"/>
        <v>3.6383749524446923E-2</v>
      </c>
      <c r="H190" s="18">
        <f t="shared" si="62"/>
        <v>2537861.3243971481</v>
      </c>
      <c r="I190" s="24">
        <f t="shared" si="57"/>
        <v>2539353.3243971481</v>
      </c>
      <c r="J190" s="33">
        <f t="shared" si="53"/>
        <v>0.93463724793228709</v>
      </c>
      <c r="K190" s="23">
        <f t="shared" si="60"/>
        <v>6118.4929884107696</v>
      </c>
      <c r="L190" s="18">
        <f t="shared" si="49"/>
        <v>1.1000000000000001</v>
      </c>
      <c r="M190" s="18"/>
      <c r="N190" s="5"/>
      <c r="P190" s="1">
        <v>44064</v>
      </c>
      <c r="Q190" s="18">
        <f t="shared" si="56"/>
        <v>732345.78710837243</v>
      </c>
      <c r="R190" s="26">
        <f t="shared" si="50"/>
        <v>0.26954801619040997</v>
      </c>
      <c r="S190" s="25">
        <f>MAX(0,MIN(T$18-SUM(W$20:W169),SUM(W170:W190)))</f>
        <v>375437.1243041933</v>
      </c>
      <c r="T190" s="26">
        <f t="shared" si="51"/>
        <v>0.13818381131132573</v>
      </c>
      <c r="U190" s="18">
        <f t="shared" si="64"/>
        <v>2068214.5044100475</v>
      </c>
      <c r="V190" s="24">
        <f t="shared" si="65"/>
        <v>2067315.7044100477</v>
      </c>
      <c r="W190" s="23">
        <f t="shared" si="47"/>
        <v>5909.9730441493894</v>
      </c>
      <c r="X190" s="18">
        <f t="shared" si="63"/>
        <v>1.1000000000000001</v>
      </c>
    </row>
    <row r="191" spans="1:24" x14ac:dyDescent="0.25">
      <c r="A191" s="17">
        <f t="shared" si="54"/>
        <v>172</v>
      </c>
      <c r="B191" s="34">
        <v>44065</v>
      </c>
      <c r="C191" s="23">
        <f t="shared" si="61"/>
        <v>224636.0997173668</v>
      </c>
      <c r="D191" s="23">
        <f t="shared" si="59"/>
        <v>225862.7676549622</v>
      </c>
      <c r="E191" s="26">
        <f t="shared" si="52"/>
        <v>8.267981615985881E-2</v>
      </c>
      <c r="F191" s="25">
        <f>MAX(0,MIN($G$18-SUM(K$20:K170),SUM(K171:K191)))</f>
        <v>101620.33343707345</v>
      </c>
      <c r="G191" s="11">
        <f t="shared" si="48"/>
        <v>3.7402494511131437E-2</v>
      </c>
      <c r="H191" s="18">
        <f t="shared" si="62"/>
        <v>2532818.2814802681</v>
      </c>
      <c r="I191" s="24">
        <f t="shared" si="57"/>
        <v>2534310.2814802681</v>
      </c>
      <c r="J191" s="33">
        <f t="shared" si="53"/>
        <v>0.93278109986980506</v>
      </c>
      <c r="K191" s="23">
        <f t="shared" si="60"/>
        <v>6289.8107920862703</v>
      </c>
      <c r="L191" s="18">
        <f t="shared" si="49"/>
        <v>1.1000000000000001</v>
      </c>
      <c r="M191" s="18"/>
      <c r="N191" s="5"/>
      <c r="P191" s="4">
        <v>44065</v>
      </c>
      <c r="Q191" s="18">
        <f t="shared" si="56"/>
        <v>737325.00351381546</v>
      </c>
      <c r="R191" s="26">
        <f t="shared" si="50"/>
        <v>0.27138067219512224</v>
      </c>
      <c r="S191" s="25">
        <f>MAX(0,MIN(T$18-SUM(W$20:W170),SUM(W171:W191)))</f>
        <v>356517.0293903221</v>
      </c>
      <c r="T191" s="26">
        <f t="shared" si="51"/>
        <v>0.13122005984317728</v>
      </c>
      <c r="U191" s="18">
        <f t="shared" si="64"/>
        <v>2052842.3972090913</v>
      </c>
      <c r="V191" s="24">
        <f t="shared" si="65"/>
        <v>2051943.5972090915</v>
      </c>
      <c r="W191" s="23">
        <f t="shared" si="47"/>
        <v>4979.2164054430759</v>
      </c>
      <c r="X191" s="18">
        <f t="shared" si="63"/>
        <v>1.1000000000000001</v>
      </c>
    </row>
    <row r="192" spans="1:24" x14ac:dyDescent="0.25">
      <c r="A192" s="17">
        <f t="shared" si="54"/>
        <v>173</v>
      </c>
      <c r="B192" s="34">
        <v>44066</v>
      </c>
      <c r="C192" s="23">
        <f t="shared" si="61"/>
        <v>230925.91050945307</v>
      </c>
      <c r="D192" s="23">
        <f t="shared" si="59"/>
        <v>232276.29552784227</v>
      </c>
      <c r="E192" s="26">
        <f t="shared" si="52"/>
        <v>8.4994851012334852E-2</v>
      </c>
      <c r="F192" s="25">
        <f>MAX(0,MIN($G$18-SUM(K$20:K171),SUM(K172:K192)))</f>
        <v>104465.7027733115</v>
      </c>
      <c r="G192" s="11">
        <f t="shared" si="48"/>
        <v>3.8449764357443114E-2</v>
      </c>
      <c r="H192" s="18">
        <f t="shared" si="62"/>
        <v>2527634.0333617157</v>
      </c>
      <c r="I192" s="24">
        <f t="shared" si="57"/>
        <v>2529126.0333617157</v>
      </c>
      <c r="J192" s="33">
        <f t="shared" si="53"/>
        <v>0.93087297966157356</v>
      </c>
      <c r="K192" s="23">
        <f t="shared" si="60"/>
        <v>6465.9254942646858</v>
      </c>
      <c r="L192" s="18">
        <f t="shared" si="49"/>
        <v>1.1000000000000001</v>
      </c>
      <c r="M192" s="18"/>
      <c r="N192" s="5"/>
      <c r="P192" s="1">
        <v>44066</v>
      </c>
      <c r="Q192" s="18">
        <f t="shared" si="56"/>
        <v>741491.80078906624</v>
      </c>
      <c r="R192" s="26">
        <f t="shared" si="50"/>
        <v>0.27291430829869862</v>
      </c>
      <c r="S192" s="25">
        <f>MAX(0,MIN(T$18-SUM(W$20:W171),SUM(W172:W192)))</f>
        <v>336288.11385889561</v>
      </c>
      <c r="T192" s="26">
        <f t="shared" si="51"/>
        <v>0.1237745823827157</v>
      </c>
      <c r="U192" s="18">
        <f t="shared" si="64"/>
        <v>2039026.0082796626</v>
      </c>
      <c r="V192" s="24">
        <f t="shared" si="65"/>
        <v>2038127.2082796628</v>
      </c>
      <c r="W192" s="23">
        <f t="shared" si="47"/>
        <v>4166.7972752507667</v>
      </c>
      <c r="X192" s="18">
        <f t="shared" si="63"/>
        <v>1.1000000000000001</v>
      </c>
    </row>
    <row r="193" spans="1:24" x14ac:dyDescent="0.25">
      <c r="A193" s="17">
        <f t="shared" si="54"/>
        <v>174</v>
      </c>
      <c r="B193" s="34">
        <v>44067</v>
      </c>
      <c r="C193" s="23">
        <f t="shared" si="61"/>
        <v>237391.83600371776</v>
      </c>
      <c r="D193" s="23">
        <f t="shared" si="59"/>
        <v>238871.93991422842</v>
      </c>
      <c r="E193" s="26">
        <f t="shared" si="52"/>
        <v>8.737470684068023E-2</v>
      </c>
      <c r="F193" s="25">
        <f>MAX(0,MIN($G$18-SUM(K$20:K172),SUM(K173:K193)))</f>
        <v>107390.74245096423</v>
      </c>
      <c r="G193" s="29">
        <f t="shared" si="48"/>
        <v>3.9526357759451528E-2</v>
      </c>
      <c r="H193" s="18">
        <f t="shared" si="62"/>
        <v>2522304.6262958436</v>
      </c>
      <c r="I193" s="24">
        <f t="shared" si="57"/>
        <v>2523796.6262958436</v>
      </c>
      <c r="J193" s="33">
        <f t="shared" si="53"/>
        <v>0.92891143208751159</v>
      </c>
      <c r="K193" s="23">
        <f t="shared" si="60"/>
        <v>6646.9714081040975</v>
      </c>
      <c r="L193" s="16">
        <f t="shared" ref="L193:L256" si="66">L$18</f>
        <v>1.2</v>
      </c>
      <c r="M193" s="16"/>
      <c r="N193" s="15"/>
      <c r="O193" s="16"/>
      <c r="P193" s="14">
        <v>44067</v>
      </c>
      <c r="Q193" s="18">
        <f t="shared" si="56"/>
        <v>744957.71442261303</v>
      </c>
      <c r="R193" s="26">
        <f t="shared" si="50"/>
        <v>0.27418997637879861</v>
      </c>
      <c r="S193" s="25">
        <f>MAX(0,MIN(T$18-SUM(W$20:W172),SUM(W173:W193)))</f>
        <v>315037.28351179202</v>
      </c>
      <c r="T193" s="29">
        <f t="shared" si="51"/>
        <v>0.11595297780289297</v>
      </c>
      <c r="U193" s="18">
        <f t="shared" si="64"/>
        <v>2026739.4531504586</v>
      </c>
      <c r="V193" s="24">
        <f t="shared" si="65"/>
        <v>2025840.6531504588</v>
      </c>
      <c r="W193" s="23">
        <f t="shared" si="47"/>
        <v>3465.9136335467997</v>
      </c>
      <c r="X193" s="22">
        <f t="shared" ref="X193:X256" si="67">X$18</f>
        <v>1.1000000000000001</v>
      </c>
    </row>
    <row r="194" spans="1:24" x14ac:dyDescent="0.25">
      <c r="A194" s="17">
        <f t="shared" si="54"/>
        <v>175</v>
      </c>
      <c r="B194" s="34">
        <v>44068</v>
      </c>
      <c r="C194" s="23">
        <f t="shared" si="61"/>
        <v>244038.80741182185</v>
      </c>
      <c r="D194" s="23">
        <f t="shared" si="59"/>
        <v>245654.87213716656</v>
      </c>
      <c r="E194" s="26">
        <f t="shared" si="52"/>
        <v>8.9821198632219282E-2</v>
      </c>
      <c r="F194" s="25">
        <f>MAX(0,MIN($G$18-SUM(K$20:K173),SUM(K174:K194)))</f>
        <v>110397.68323959124</v>
      </c>
      <c r="G194" s="11">
        <f t="shared" si="48"/>
        <v>4.0633095776716172E-2</v>
      </c>
      <c r="H194" s="18">
        <f t="shared" si="62"/>
        <v>2516825.9958321271</v>
      </c>
      <c r="I194" s="24">
        <f t="shared" si="57"/>
        <v>2518317.9958321271</v>
      </c>
      <c r="J194" s="33">
        <f t="shared" si="53"/>
        <v>0.92689496118137571</v>
      </c>
      <c r="K194" s="23">
        <f>MAX(0,MIN(I194-K193,C194*$K$18))</f>
        <v>6833.0866075310123</v>
      </c>
      <c r="L194" s="16">
        <f t="shared" si="66"/>
        <v>1.2</v>
      </c>
      <c r="M194" s="16"/>
      <c r="N194" s="5"/>
      <c r="P194" s="1">
        <v>44068</v>
      </c>
      <c r="Q194" s="18">
        <f t="shared" si="56"/>
        <v>747825.24882631481</v>
      </c>
      <c r="R194" s="26">
        <f t="shared" si="50"/>
        <v>0.27524540432483413</v>
      </c>
      <c r="S194" s="25">
        <f>MAX(0,MIN(T$18-SUM(W$20:W173),SUM(W174:W194)))</f>
        <v>293061.71365412063</v>
      </c>
      <c r="T194" s="26">
        <f t="shared" si="51"/>
        <v>0.10786462478160012</v>
      </c>
      <c r="U194" s="18">
        <f t="shared" si="64"/>
        <v>2015925.5588788032</v>
      </c>
      <c r="V194" s="24">
        <f t="shared" si="65"/>
        <v>2015026.7588788033</v>
      </c>
      <c r="W194" s="23">
        <f t="shared" si="47"/>
        <v>2867.5344037017567</v>
      </c>
      <c r="X194" s="22">
        <f t="shared" si="67"/>
        <v>1.1000000000000001</v>
      </c>
    </row>
    <row r="195" spans="1:24" x14ac:dyDescent="0.25">
      <c r="A195" s="17">
        <f t="shared" si="54"/>
        <v>176</v>
      </c>
      <c r="B195" s="34">
        <v>44069</v>
      </c>
      <c r="C195" s="23">
        <f t="shared" si="61"/>
        <v>250871.89401935285</v>
      </c>
      <c r="D195" s="23">
        <f t="shared" si="59"/>
        <v>252630.41036295897</v>
      </c>
      <c r="E195" s="26">
        <f t="shared" si="52"/>
        <v>9.2336192193921418E-2</v>
      </c>
      <c r="F195" s="25">
        <f>MAX(0,MIN($G$18-SUM(K$20:K174),SUM(K175:K195)))</f>
        <v>113488.81837029978</v>
      </c>
      <c r="G195" s="11">
        <f t="shared" si="48"/>
        <v>4.1770822458464217E-2</v>
      </c>
      <c r="H195" s="18">
        <f t="shared" si="62"/>
        <v>2511193.9637154266</v>
      </c>
      <c r="I195" s="24">
        <f t="shared" si="57"/>
        <v>2512685.9637154266</v>
      </c>
      <c r="J195" s="33">
        <f t="shared" si="53"/>
        <v>0.92482202908986821</v>
      </c>
      <c r="K195" s="23">
        <f t="shared" si="60"/>
        <v>7024.4130325418801</v>
      </c>
      <c r="L195" s="16">
        <f t="shared" si="66"/>
        <v>1.2</v>
      </c>
      <c r="M195" s="16"/>
      <c r="N195" s="5"/>
      <c r="P195" s="1">
        <v>44069</v>
      </c>
      <c r="Q195" s="18">
        <f t="shared" si="56"/>
        <v>750186.61663897848</v>
      </c>
      <c r="R195" s="26">
        <f t="shared" si="50"/>
        <v>0.27611453202462272</v>
      </c>
      <c r="S195" s="25">
        <f>MAX(0,MIN(T$18-SUM(W$20:W174),SUM(W175:W195)))</f>
        <v>270663.32380956918</v>
      </c>
      <c r="T195" s="26">
        <f t="shared" si="51"/>
        <v>9.9620648159167727E-2</v>
      </c>
      <c r="U195" s="18">
        <f t="shared" si="64"/>
        <v>2006501.5624276258</v>
      </c>
      <c r="V195" s="24">
        <f t="shared" si="65"/>
        <v>2005602.7624276259</v>
      </c>
      <c r="W195" s="23">
        <f t="shared" si="47"/>
        <v>2361.3678126636714</v>
      </c>
      <c r="X195" s="22">
        <f t="shared" si="67"/>
        <v>1.1000000000000001</v>
      </c>
    </row>
    <row r="196" spans="1:24" x14ac:dyDescent="0.25">
      <c r="A196" s="17">
        <f t="shared" si="54"/>
        <v>177</v>
      </c>
      <c r="B196" s="34">
        <v>44070</v>
      </c>
      <c r="C196" s="23">
        <f t="shared" si="61"/>
        <v>257896.30705189472</v>
      </c>
      <c r="D196" s="23">
        <f t="shared" si="59"/>
        <v>259804.0237708808</v>
      </c>
      <c r="E196" s="26">
        <f t="shared" si="52"/>
        <v>9.4921605575351217E-2</v>
      </c>
      <c r="F196" s="25">
        <f>MAX(0,MIN($G$18-SUM(K$20:K175),SUM(K176:K196)))</f>
        <v>116666.50528466818</v>
      </c>
      <c r="G196" s="11">
        <f t="shared" si="48"/>
        <v>4.2940405487301221E-2</v>
      </c>
      <c r="H196" s="18">
        <f t="shared" si="62"/>
        <v>2505404.2346994588</v>
      </c>
      <c r="I196" s="24">
        <f t="shared" si="57"/>
        <v>2506896.2346994588</v>
      </c>
      <c r="J196" s="33">
        <f t="shared" si="53"/>
        <v>0.92269105489979863</v>
      </c>
      <c r="K196" s="23">
        <f t="shared" si="60"/>
        <v>7221.0965974530527</v>
      </c>
      <c r="L196" s="16">
        <f t="shared" si="66"/>
        <v>1.2</v>
      </c>
      <c r="M196" s="16"/>
      <c r="N196" s="5"/>
      <c r="P196" s="1">
        <v>44070</v>
      </c>
      <c r="Q196" s="18">
        <f t="shared" si="56"/>
        <v>752123.27617556264</v>
      </c>
      <c r="R196" s="26">
        <f t="shared" si="50"/>
        <v>0.27682734111741986</v>
      </c>
      <c r="S196" s="25">
        <f>MAX(0,MIN(T$18-SUM(W$20:W175),SUM(W176:W196)))</f>
        <v>248142.74999176679</v>
      </c>
      <c r="T196" s="26">
        <f t="shared" si="51"/>
        <v>9.1331700365766919E-2</v>
      </c>
      <c r="U196" s="18">
        <f t="shared" si="64"/>
        <v>1998365.5405267633</v>
      </c>
      <c r="V196" s="24">
        <f t="shared" si="65"/>
        <v>1997466.7405267635</v>
      </c>
      <c r="W196" s="23">
        <f t="shared" si="47"/>
        <v>1936.6595365841722</v>
      </c>
      <c r="X196" s="22">
        <f t="shared" si="67"/>
        <v>1.1000000000000001</v>
      </c>
    </row>
    <row r="197" spans="1:24" x14ac:dyDescent="0.25">
      <c r="A197" s="17">
        <f t="shared" si="54"/>
        <v>178</v>
      </c>
      <c r="B197" s="34">
        <v>44071</v>
      </c>
      <c r="C197" s="23">
        <f t="shared" si="61"/>
        <v>265117.40364934778</v>
      </c>
      <c r="D197" s="23">
        <f t="shared" si="59"/>
        <v>267181.33684129501</v>
      </c>
      <c r="E197" s="26">
        <f t="shared" si="52"/>
        <v>9.7579410531461047E-2</v>
      </c>
      <c r="F197" s="25">
        <f>MAX(0,MIN($G$18-SUM(K$20:K176),SUM(K177:K197)))</f>
        <v>119933.16743263889</v>
      </c>
      <c r="G197" s="11">
        <f t="shared" si="48"/>
        <v>4.4142736840945655E-2</v>
      </c>
      <c r="H197" s="18">
        <f t="shared" si="62"/>
        <v>2499452.3932710439</v>
      </c>
      <c r="I197" s="24">
        <f t="shared" si="57"/>
        <v>2500944.3932710439</v>
      </c>
      <c r="J197" s="33">
        <f t="shared" si="53"/>
        <v>0.92050041343240696</v>
      </c>
      <c r="K197" s="23">
        <f t="shared" si="60"/>
        <v>7423.2873021817377</v>
      </c>
      <c r="L197" s="16">
        <f t="shared" si="66"/>
        <v>1.2</v>
      </c>
      <c r="M197" s="16"/>
      <c r="N197" s="5"/>
      <c r="P197" s="1">
        <v>44071</v>
      </c>
      <c r="Q197" s="18">
        <f t="shared" si="56"/>
        <v>753706.07768912788</v>
      </c>
      <c r="R197" s="26">
        <f t="shared" si="50"/>
        <v>0.27740990882725708</v>
      </c>
      <c r="S197" s="25">
        <f>MAX(0,MIN(T$18-SUM(W$20:W176),SUM(W177:W197)))</f>
        <v>225792.79742341398</v>
      </c>
      <c r="T197" s="26">
        <f t="shared" si="51"/>
        <v>8.3105551621829699E-2</v>
      </c>
      <c r="U197" s="18">
        <f t="shared" si="64"/>
        <v>1991402.9859357779</v>
      </c>
      <c r="V197" s="24">
        <f t="shared" si="65"/>
        <v>1990504.1859357781</v>
      </c>
      <c r="W197" s="23">
        <f t="shared" si="47"/>
        <v>1582.8015135652242</v>
      </c>
      <c r="X197" s="22">
        <f t="shared" si="67"/>
        <v>1.1000000000000001</v>
      </c>
    </row>
    <row r="198" spans="1:24" x14ac:dyDescent="0.25">
      <c r="A198" s="17">
        <f t="shared" si="54"/>
        <v>179</v>
      </c>
      <c r="B198" s="34">
        <v>44072</v>
      </c>
      <c r="C198" s="23">
        <f t="shared" si="61"/>
        <v>272540.69095152954</v>
      </c>
      <c r="D198" s="23">
        <f t="shared" si="59"/>
        <v>274768.13376553508</v>
      </c>
      <c r="E198" s="26">
        <f t="shared" si="52"/>
        <v>0.10031163402634197</v>
      </c>
      <c r="F198" s="25">
        <f>MAX(0,MIN($G$18-SUM(K$20:K177),SUM(K178:K198)))</f>
        <v>123291.29612075276</v>
      </c>
      <c r="G198" s="11">
        <f t="shared" si="48"/>
        <v>4.5378733472492126E-2</v>
      </c>
      <c r="H198" s="18">
        <f t="shared" si="62"/>
        <v>2493333.900282633</v>
      </c>
      <c r="I198" s="24">
        <f t="shared" si="57"/>
        <v>2494825.900282633</v>
      </c>
      <c r="J198" s="33">
        <f t="shared" si="53"/>
        <v>0.9182484340039283</v>
      </c>
      <c r="K198" s="23">
        <f t="shared" si="60"/>
        <v>7631.1393466428271</v>
      </c>
      <c r="L198" s="16">
        <f t="shared" si="66"/>
        <v>1.2</v>
      </c>
      <c r="M198" s="16"/>
      <c r="N198" s="5"/>
      <c r="P198" s="1">
        <v>44072</v>
      </c>
      <c r="Q198" s="18">
        <f t="shared" si="56"/>
        <v>754995.83577838959</v>
      </c>
      <c r="R198" s="26">
        <f t="shared" si="50"/>
        <v>0.27788461864391173</v>
      </c>
      <c r="S198" s="25">
        <f>MAX(0,MIN(T$18-SUM(W$20:W177),SUM(W178:W198)))</f>
        <v>203891.49917592169</v>
      </c>
      <c r="T198" s="26">
        <f t="shared" si="51"/>
        <v>7.5044535093127446E-2</v>
      </c>
      <c r="U198" s="18">
        <f t="shared" si="64"/>
        <v>1985493.0128916285</v>
      </c>
      <c r="V198" s="24">
        <f t="shared" si="65"/>
        <v>1984594.2128916287</v>
      </c>
      <c r="W198" s="23">
        <f t="shared" si="47"/>
        <v>1289.7580892616556</v>
      </c>
      <c r="X198" s="22">
        <f t="shared" si="67"/>
        <v>1.1000000000000001</v>
      </c>
    </row>
    <row r="199" spans="1:24" x14ac:dyDescent="0.25">
      <c r="A199" s="17">
        <f t="shared" si="54"/>
        <v>180</v>
      </c>
      <c r="B199" s="34">
        <v>44073</v>
      </c>
      <c r="C199" s="23">
        <f t="shared" si="61"/>
        <v>280171.83029817237</v>
      </c>
      <c r="D199" s="23">
        <f t="shared" si="59"/>
        <v>282570.36298100499</v>
      </c>
      <c r="E199" s="26">
        <f t="shared" si="52"/>
        <v>0.10312035977907955</v>
      </c>
      <c r="F199" s="25">
        <f>MAX(0,MIN($G$18-SUM(K$20:K178),SUM(K179:K199)))</f>
        <v>126743.45241213383</v>
      </c>
      <c r="G199" s="11">
        <f t="shared" si="48"/>
        <v>4.6649338009721902E-2</v>
      </c>
      <c r="H199" s="18">
        <f t="shared" si="62"/>
        <v>2487044.0894905468</v>
      </c>
      <c r="I199" s="24">
        <f t="shared" si="57"/>
        <v>2488536.0894905468</v>
      </c>
      <c r="J199" s="33">
        <f t="shared" si="53"/>
        <v>0.91593339915145233</v>
      </c>
      <c r="K199" s="23">
        <f t="shared" si="60"/>
        <v>7844.8112483488267</v>
      </c>
      <c r="L199" s="16">
        <f t="shared" si="66"/>
        <v>1.2</v>
      </c>
      <c r="M199" s="16"/>
      <c r="N199" s="5"/>
      <c r="P199" s="1">
        <v>44073</v>
      </c>
      <c r="Q199" s="18">
        <f t="shared" si="56"/>
        <v>756044.16834747849</v>
      </c>
      <c r="R199" s="26">
        <f t="shared" si="50"/>
        <v>0.27827046911138209</v>
      </c>
      <c r="S199" s="25">
        <f>MAX(0,MIN(T$18-SUM(W$20:W178),SUM(W179:W199)))</f>
        <v>182695.05778711374</v>
      </c>
      <c r="T199" s="26">
        <f t="shared" si="51"/>
        <v>6.7242948974623559E-2</v>
      </c>
      <c r="U199" s="18">
        <f t="shared" si="64"/>
        <v>1980513.7964861854</v>
      </c>
      <c r="V199" s="24">
        <f t="shared" si="65"/>
        <v>1979614.9964861856</v>
      </c>
      <c r="W199" s="23">
        <f t="shared" si="47"/>
        <v>1048.3325690889144</v>
      </c>
      <c r="X199" s="22">
        <f t="shared" si="67"/>
        <v>1.1000000000000001</v>
      </c>
    </row>
    <row r="200" spans="1:24" x14ac:dyDescent="0.25">
      <c r="A200" s="17">
        <f t="shared" si="54"/>
        <v>181</v>
      </c>
      <c r="B200" s="34">
        <v>44074</v>
      </c>
      <c r="C200" s="23">
        <f t="shared" si="61"/>
        <v>288016.64154652122</v>
      </c>
      <c r="D200" s="23">
        <f t="shared" si="59"/>
        <v>290594.14183506125</v>
      </c>
      <c r="E200" s="26">
        <f t="shared" si="52"/>
        <v>0.10600772985289378</v>
      </c>
      <c r="F200" s="25">
        <f>MAX(0,MIN($G$18-SUM(K$20:K179),SUM(K180:K200)))</f>
        <v>130292.26907967357</v>
      </c>
      <c r="G200" s="11">
        <f t="shared" si="48"/>
        <v>4.7955519473994117E-2</v>
      </c>
      <c r="H200" s="18">
        <f t="shared" si="62"/>
        <v>2480578.163996282</v>
      </c>
      <c r="I200" s="24">
        <f t="shared" si="57"/>
        <v>2482070.163996282</v>
      </c>
      <c r="J200" s="33">
        <f t="shared" si="53"/>
        <v>0.9135535433231069</v>
      </c>
      <c r="K200" s="23">
        <f t="shared" si="60"/>
        <v>8064.465963302594</v>
      </c>
      <c r="L200" s="16">
        <f t="shared" si="66"/>
        <v>1.2</v>
      </c>
      <c r="M200" s="16"/>
      <c r="N200" s="5"/>
      <c r="P200" s="1">
        <v>44074</v>
      </c>
      <c r="Q200" s="18">
        <f t="shared" si="56"/>
        <v>756894.47349333332</v>
      </c>
      <c r="R200" s="26">
        <f t="shared" si="50"/>
        <v>0.27858343338216279</v>
      </c>
      <c r="S200" s="25">
        <f>MAX(0,MIN(T$18-SUM(W$20:W179),SUM(W180:W200)))</f>
        <v>162431.07814887809</v>
      </c>
      <c r="T200" s="26">
        <f t="shared" si="51"/>
        <v>5.9784565779471791E-2</v>
      </c>
      <c r="U200" s="18">
        <f t="shared" si="64"/>
        <v>1976346.9992109346</v>
      </c>
      <c r="V200" s="24">
        <f t="shared" si="65"/>
        <v>1975448.1992109348</v>
      </c>
      <c r="W200" s="23">
        <f t="shared" si="47"/>
        <v>850.30514585481853</v>
      </c>
      <c r="X200" s="22">
        <f t="shared" si="67"/>
        <v>1.1000000000000001</v>
      </c>
    </row>
    <row r="201" spans="1:24" x14ac:dyDescent="0.25">
      <c r="A201" s="17">
        <f t="shared" si="54"/>
        <v>182</v>
      </c>
      <c r="B201" s="34">
        <v>44075</v>
      </c>
      <c r="C201" s="23">
        <f t="shared" si="61"/>
        <v>296081.10750982381</v>
      </c>
      <c r="D201" s="23">
        <f t="shared" si="59"/>
        <v>298845.76138132432</v>
      </c>
      <c r="E201" s="26">
        <f t="shared" si="52"/>
        <v>0.1089759462887748</v>
      </c>
      <c r="F201" s="25">
        <f>MAX(0,MIN($G$18-SUM(K$20:K180),SUM(K181:K201)))</f>
        <v>133940.45261390443</v>
      </c>
      <c r="G201" s="11">
        <f t="shared" si="48"/>
        <v>4.9298274019265953E-2</v>
      </c>
      <c r="H201" s="18">
        <f t="shared" si="62"/>
        <v>2473931.192588178</v>
      </c>
      <c r="I201" s="24">
        <f t="shared" si="57"/>
        <v>2475423.192588178</v>
      </c>
      <c r="J201" s="33">
        <f t="shared" si="53"/>
        <v>0.9111070515315679</v>
      </c>
      <c r="K201" s="23">
        <f t="shared" si="60"/>
        <v>8290.2710102750661</v>
      </c>
      <c r="L201" s="16">
        <f t="shared" si="66"/>
        <v>1.2</v>
      </c>
      <c r="M201" s="16"/>
      <c r="N201" s="5"/>
      <c r="P201" s="1">
        <v>44075</v>
      </c>
      <c r="Q201" s="18">
        <f t="shared" si="56"/>
        <v>757582.94805716642</v>
      </c>
      <c r="R201" s="26">
        <f t="shared" si="50"/>
        <v>0.27883683410644566</v>
      </c>
      <c r="S201" s="25">
        <f>MAX(0,MIN(T$18-SUM(W$20:W180),SUM(W181:W201)))</f>
        <v>143292.58321205757</v>
      </c>
      <c r="T201" s="26">
        <f t="shared" si="51"/>
        <v>5.27404297526105E-2</v>
      </c>
      <c r="U201" s="18">
        <f t="shared" si="64"/>
        <v>1972881.0855773878</v>
      </c>
      <c r="V201" s="24">
        <f t="shared" si="65"/>
        <v>1971982.285577388</v>
      </c>
      <c r="W201" s="23">
        <f t="shared" si="47"/>
        <v>688.47456383303677</v>
      </c>
      <c r="X201" s="22">
        <f t="shared" si="67"/>
        <v>1.1000000000000001</v>
      </c>
    </row>
    <row r="202" spans="1:24" x14ac:dyDescent="0.25">
      <c r="A202" s="17">
        <f t="shared" si="54"/>
        <v>183</v>
      </c>
      <c r="B202" s="34">
        <v>44076</v>
      </c>
      <c r="C202" s="23">
        <f t="shared" si="61"/>
        <v>304371.37852009886</v>
      </c>
      <c r="D202" s="23">
        <f t="shared" si="59"/>
        <v>307331.69131218875</v>
      </c>
      <c r="E202" s="26">
        <f t="shared" si="52"/>
        <v>0.11202727278486049</v>
      </c>
      <c r="F202" s="25">
        <f>MAX(0,MIN($G$18-SUM(K$20:K181),SUM(K182:K202)))</f>
        <v>137690.78528709378</v>
      </c>
      <c r="G202" s="11">
        <f t="shared" si="48"/>
        <v>5.0678625691805403E-2</v>
      </c>
      <c r="H202" s="18">
        <f t="shared" si="62"/>
        <v>2467098.1059806468</v>
      </c>
      <c r="I202" s="24">
        <f t="shared" si="57"/>
        <v>2468590.1059806468</v>
      </c>
      <c r="J202" s="33">
        <f t="shared" si="53"/>
        <v>0.90859205796986564</v>
      </c>
      <c r="K202" s="23">
        <f t="shared" si="60"/>
        <v>8522.3985985627678</v>
      </c>
      <c r="L202" s="16">
        <f t="shared" si="66"/>
        <v>1.2</v>
      </c>
      <c r="M202" s="16"/>
      <c r="N202" s="5"/>
      <c r="P202" s="1">
        <v>44076</v>
      </c>
      <c r="Q202" s="18">
        <f t="shared" si="56"/>
        <v>758139.58113173873</v>
      </c>
      <c r="R202" s="26">
        <f t="shared" si="50"/>
        <v>0.27904170910352777</v>
      </c>
      <c r="S202" s="25">
        <f>MAX(0,MIN(T$18-SUM(W$20:W181),SUM(W182:W202)))</f>
        <v>125433.31827215348</v>
      </c>
      <c r="T202" s="26">
        <f t="shared" si="51"/>
        <v>4.6167128560863871E-2</v>
      </c>
      <c r="U202" s="18">
        <f t="shared" si="64"/>
        <v>1970013.551173686</v>
      </c>
      <c r="V202" s="24">
        <f t="shared" si="65"/>
        <v>1969114.7511736862</v>
      </c>
      <c r="W202" s="23">
        <f t="shared" si="47"/>
        <v>556.63307457226711</v>
      </c>
      <c r="X202" s="22">
        <f t="shared" si="67"/>
        <v>1.1000000000000001</v>
      </c>
    </row>
    <row r="203" spans="1:24" x14ac:dyDescent="0.25">
      <c r="A203" s="17">
        <f t="shared" si="54"/>
        <v>184</v>
      </c>
      <c r="B203" s="34">
        <v>44077</v>
      </c>
      <c r="C203" s="23">
        <f t="shared" si="61"/>
        <v>312893.77711866162</v>
      </c>
      <c r="D203" s="23">
        <f t="shared" si="59"/>
        <v>316058.58503139263</v>
      </c>
      <c r="E203" s="26">
        <f t="shared" si="52"/>
        <v>0.11516403642283658</v>
      </c>
      <c r="F203" s="25">
        <f>MAX(0,MIN($G$18-SUM(K$20:K182),SUM(K183:K203)))</f>
        <v>141546.1272751324</v>
      </c>
      <c r="G203" s="11">
        <f t="shared" si="48"/>
        <v>5.2097627211175952E-2</v>
      </c>
      <c r="H203" s="18">
        <f t="shared" si="62"/>
        <v>2460073.6929481048</v>
      </c>
      <c r="I203" s="24">
        <f t="shared" si="57"/>
        <v>2461565.6929481048</v>
      </c>
      <c r="J203" s="33">
        <f t="shared" si="53"/>
        <v>0.90600664458843583</v>
      </c>
      <c r="K203" s="23">
        <f t="shared" si="60"/>
        <v>8761.0257593225251</v>
      </c>
      <c r="L203" s="16">
        <f t="shared" si="66"/>
        <v>1.2</v>
      </c>
      <c r="M203" s="16"/>
      <c r="N203" s="5"/>
      <c r="P203" s="1">
        <v>44077</v>
      </c>
      <c r="Q203" s="18">
        <f t="shared" si="56"/>
        <v>758589.08040815545</v>
      </c>
      <c r="R203" s="26">
        <f t="shared" si="50"/>
        <v>0.27920715231405752</v>
      </c>
      <c r="S203" s="25">
        <f>MAX(0,MIN(T$18-SUM(W$20:W182),SUM(W183:W203)))</f>
        <v>108964.784818202</v>
      </c>
      <c r="T203" s="26">
        <f t="shared" si="51"/>
        <v>4.0105701568014747E-2</v>
      </c>
      <c r="U203" s="18">
        <f t="shared" si="64"/>
        <v>1967652.1833610223</v>
      </c>
      <c r="V203" s="24">
        <f t="shared" si="65"/>
        <v>1966753.3833610225</v>
      </c>
      <c r="W203" s="23">
        <f t="shared" si="47"/>
        <v>449.49927641670723</v>
      </c>
      <c r="X203" s="22">
        <f t="shared" si="67"/>
        <v>1.1000000000000001</v>
      </c>
    </row>
    <row r="204" spans="1:24" x14ac:dyDescent="0.25">
      <c r="A204" s="17">
        <f t="shared" si="54"/>
        <v>185</v>
      </c>
      <c r="B204" s="34">
        <v>44078</v>
      </c>
      <c r="C204" s="23">
        <f t="shared" si="61"/>
        <v>321654.80287798413</v>
      </c>
      <c r="D204" s="23">
        <f t="shared" si="59"/>
        <v>325033.28487062611</v>
      </c>
      <c r="E204" s="26">
        <f t="shared" si="52"/>
        <v>0.118388629442676</v>
      </c>
      <c r="F204" s="25">
        <f>MAX(0,MIN($G$18-SUM(K$20:K183),SUM(K184:K204)))</f>
        <v>145509.41883883608</v>
      </c>
      <c r="G204" s="11">
        <f t="shared" si="48"/>
        <v>5.3556360773088868E-2</v>
      </c>
      <c r="H204" s="18">
        <f t="shared" si="62"/>
        <v>2452852.5963506517</v>
      </c>
      <c r="I204" s="24">
        <f t="shared" si="57"/>
        <v>2454344.5963506517</v>
      </c>
      <c r="J204" s="33">
        <f t="shared" si="53"/>
        <v>0.90334883963232593</v>
      </c>
      <c r="K204" s="23">
        <f t="shared" si="60"/>
        <v>9006.334480583555</v>
      </c>
      <c r="L204" s="16">
        <f t="shared" si="66"/>
        <v>1.2</v>
      </c>
      <c r="M204" s="16"/>
      <c r="N204" s="5"/>
      <c r="P204" s="1">
        <v>44078</v>
      </c>
      <c r="Q204" s="18">
        <f t="shared" si="56"/>
        <v>758951.70823380619</v>
      </c>
      <c r="R204" s="26">
        <f t="shared" si="50"/>
        <v>0.2793406215204628</v>
      </c>
      <c r="S204" s="25">
        <f>MAX(0,MIN(T$18-SUM(W$20:W183),SUM(W184:W204)))</f>
        <v>93955.305442896453</v>
      </c>
      <c r="T204" s="26">
        <f t="shared" si="51"/>
        <v>3.4581295664569869E-2</v>
      </c>
      <c r="U204" s="18">
        <f t="shared" si="64"/>
        <v>1965715.523824438</v>
      </c>
      <c r="V204" s="24">
        <f t="shared" si="65"/>
        <v>1964816.7238244382</v>
      </c>
      <c r="W204" s="23">
        <f t="shared" si="47"/>
        <v>362.6278256506975</v>
      </c>
      <c r="X204" s="22">
        <f t="shared" si="67"/>
        <v>1.1000000000000001</v>
      </c>
    </row>
    <row r="205" spans="1:24" s="9" customFormat="1" x14ac:dyDescent="0.25">
      <c r="A205" s="17">
        <f t="shared" si="54"/>
        <v>186</v>
      </c>
      <c r="B205" s="34">
        <v>44079</v>
      </c>
      <c r="C205" s="23">
        <f t="shared" si="61"/>
        <v>330661.13735856768</v>
      </c>
      <c r="D205" s="23">
        <f t="shared" si="59"/>
        <v>334262.82745427167</v>
      </c>
      <c r="E205" s="26">
        <f t="shared" si="52"/>
        <v>0.12170351106707092</v>
      </c>
      <c r="F205" s="25">
        <f>MAX(0,MIN($G$18-SUM(K$20:K184),SUM(K185:K205)))</f>
        <v>149583.68256632349</v>
      </c>
      <c r="G205" s="12">
        <f t="shared" si="48"/>
        <v>5.5055938874735359E-2</v>
      </c>
      <c r="H205" s="18">
        <f t="shared" si="62"/>
        <v>2445429.3090484701</v>
      </c>
      <c r="I205" s="24">
        <f t="shared" si="57"/>
        <v>2446921.3090484701</v>
      </c>
      <c r="J205" s="33">
        <f t="shared" si="53"/>
        <v>0.90061661613744515</v>
      </c>
      <c r="K205" s="23">
        <f t="shared" si="60"/>
        <v>9258.5118460398953</v>
      </c>
      <c r="L205" s="16">
        <f t="shared" si="66"/>
        <v>1.2</v>
      </c>
      <c r="M205" s="16"/>
      <c r="N205" s="10"/>
      <c r="P205" s="4">
        <v>44079</v>
      </c>
      <c r="Q205" s="18">
        <f t="shared" si="56"/>
        <v>759244.01795476454</v>
      </c>
      <c r="R205" s="26">
        <f t="shared" si="50"/>
        <v>0.27944820936596487</v>
      </c>
      <c r="S205" s="25">
        <f>MAX(0,MIN(T$18-SUM(W$20:W184),SUM(W185:W205)))</f>
        <v>80431.226234426038</v>
      </c>
      <c r="T205" s="28">
        <f t="shared" si="51"/>
        <v>2.9603607821455769E-2</v>
      </c>
      <c r="U205" s="18">
        <f t="shared" si="64"/>
        <v>1964132.7223108727</v>
      </c>
      <c r="V205" s="24">
        <f t="shared" si="65"/>
        <v>1963233.9223108729</v>
      </c>
      <c r="W205" s="23">
        <f t="shared" si="47"/>
        <v>292.3097209583546</v>
      </c>
      <c r="X205" s="22">
        <f t="shared" si="67"/>
        <v>1.1000000000000001</v>
      </c>
    </row>
    <row r="206" spans="1:24" s="9" customFormat="1" x14ac:dyDescent="0.25">
      <c r="A206" s="17">
        <f t="shared" si="54"/>
        <v>187</v>
      </c>
      <c r="B206" s="34">
        <v>44080</v>
      </c>
      <c r="C206" s="23">
        <f t="shared" si="61"/>
        <v>339919.64920460759</v>
      </c>
      <c r="D206" s="23">
        <f t="shared" si="59"/>
        <v>343754.44921647629</v>
      </c>
      <c r="E206" s="26">
        <f t="shared" si="52"/>
        <v>0.12511120937694892</v>
      </c>
      <c r="F206" s="25">
        <f>MAX(0,MIN($G$18-SUM(K$20:K185),SUM(K186:K206)))</f>
        <v>153772.02567818051</v>
      </c>
      <c r="G206" s="12">
        <f t="shared" si="48"/>
        <v>5.6597505163227937E-2</v>
      </c>
      <c r="H206" s="18">
        <f t="shared" si="62"/>
        <v>2437798.1697018272</v>
      </c>
      <c r="I206" s="24">
        <f t="shared" si="57"/>
        <v>2439290.1697018272</v>
      </c>
      <c r="J206" s="33">
        <f t="shared" si="53"/>
        <v>0.89780789038470754</v>
      </c>
      <c r="K206" s="23">
        <f t="shared" si="60"/>
        <v>9517.7501777290126</v>
      </c>
      <c r="L206" s="16">
        <f t="shared" si="66"/>
        <v>1.2</v>
      </c>
      <c r="M206" s="16"/>
      <c r="N206" s="10"/>
      <c r="P206" s="4">
        <v>44080</v>
      </c>
      <c r="Q206" s="18">
        <f t="shared" si="56"/>
        <v>759479.49034090934</v>
      </c>
      <c r="R206" s="26">
        <f t="shared" si="50"/>
        <v>0.27953487759792611</v>
      </c>
      <c r="S206" s="25">
        <f>MAX(0,MIN(T$18-SUM(W$20:W185),SUM(W186:W206)))</f>
        <v>68380.143491366791</v>
      </c>
      <c r="T206" s="28">
        <f t="shared" si="51"/>
        <v>2.516807271834004E-2</v>
      </c>
      <c r="U206" s="18">
        <f t="shared" si="64"/>
        <v>1962842.9642216112</v>
      </c>
      <c r="V206" s="24">
        <f t="shared" si="65"/>
        <v>1961944.1642216113</v>
      </c>
      <c r="W206" s="23">
        <f t="shared" si="47"/>
        <v>235.47238614478755</v>
      </c>
      <c r="X206" s="22">
        <f t="shared" si="67"/>
        <v>1.1000000000000001</v>
      </c>
    </row>
    <row r="207" spans="1:24" s="2" customFormat="1" x14ac:dyDescent="0.25">
      <c r="A207" s="17">
        <f t="shared" si="54"/>
        <v>188</v>
      </c>
      <c r="B207" s="34">
        <v>44081</v>
      </c>
      <c r="C207" s="23">
        <f t="shared" si="61"/>
        <v>349437.39938233659</v>
      </c>
      <c r="D207" s="23">
        <f t="shared" si="59"/>
        <v>353515.59207488829</v>
      </c>
      <c r="E207" s="26">
        <f t="shared" si="52"/>
        <v>0.12861432323950348</v>
      </c>
      <c r="F207" s="25">
        <f>MAX(0,MIN($G$18-SUM(K$20:K186),SUM(K187:K207)))</f>
        <v>158077.64239716961</v>
      </c>
      <c r="G207" s="28">
        <f>MAX(0,MIN(F207/G$18,1))</f>
        <v>5.8182235307798334E-2</v>
      </c>
      <c r="H207" s="18">
        <f t="shared" si="62"/>
        <v>2429953.3584534782</v>
      </c>
      <c r="I207" s="24">
        <f t="shared" si="57"/>
        <v>2431445.3584534782</v>
      </c>
      <c r="J207" s="33">
        <f t="shared" si="53"/>
        <v>0.8949205203108932</v>
      </c>
      <c r="K207" s="23">
        <f t="shared" si="60"/>
        <v>9784.2471827054251</v>
      </c>
      <c r="L207" s="16">
        <f t="shared" si="66"/>
        <v>1.2</v>
      </c>
      <c r="M207" s="16"/>
      <c r="N207" s="8"/>
      <c r="P207" s="3">
        <v>44081</v>
      </c>
      <c r="Q207" s="18">
        <f t="shared" si="56"/>
        <v>759669.07561071345</v>
      </c>
      <c r="R207" s="26">
        <f t="shared" si="50"/>
        <v>0.27960465656610506</v>
      </c>
      <c r="S207" s="25">
        <f>MAX(0,MIN(T$18-SUM(W$20:W186),SUM(W187:W207)))</f>
        <v>57755.834489515444</v>
      </c>
      <c r="T207" s="27">
        <f t="shared" si="51"/>
        <v>2.1257677567232049E-2</v>
      </c>
      <c r="U207" s="18">
        <f t="shared" si="64"/>
        <v>1961794.6316525221</v>
      </c>
      <c r="V207" s="24">
        <f t="shared" si="65"/>
        <v>1960895.8316525223</v>
      </c>
      <c r="W207" s="23">
        <f t="shared" si="47"/>
        <v>189.58526980410142</v>
      </c>
      <c r="X207" s="22">
        <f t="shared" si="67"/>
        <v>1.1000000000000001</v>
      </c>
    </row>
    <row r="208" spans="1:24" x14ac:dyDescent="0.25">
      <c r="A208" s="17">
        <f t="shared" si="54"/>
        <v>189</v>
      </c>
      <c r="B208" s="34">
        <v>44082</v>
      </c>
      <c r="C208" s="23">
        <f t="shared" si="61"/>
        <v>359221.64656504203</v>
      </c>
      <c r="D208" s="23">
        <f t="shared" si="59"/>
        <v>363553.90926549991</v>
      </c>
      <c r="E208" s="26">
        <f t="shared" si="52"/>
        <v>0.13221552429020958</v>
      </c>
      <c r="F208" s="25">
        <f>MAX(0,MIN($G$18-SUM(K$20:K187),SUM(K188:K208)))</f>
        <v>162503.81638429035</v>
      </c>
      <c r="G208" s="11">
        <f t="shared" si="48"/>
        <v>5.9811337896416683E-2</v>
      </c>
      <c r="H208" s="18">
        <f t="shared" si="62"/>
        <v>2421888.8924901756</v>
      </c>
      <c r="I208" s="24">
        <f t="shared" si="57"/>
        <v>2423380.8924901756</v>
      </c>
      <c r="J208" s="33">
        <f t="shared" si="53"/>
        <v>0.89195230387501212</v>
      </c>
      <c r="K208" s="23">
        <f t="shared" si="60"/>
        <v>10058.206103821178</v>
      </c>
      <c r="L208" s="16">
        <f t="shared" si="66"/>
        <v>1.2</v>
      </c>
      <c r="M208" s="16"/>
      <c r="N208" s="5"/>
      <c r="P208" s="1">
        <v>44082</v>
      </c>
      <c r="Q208" s="18">
        <f t="shared" si="56"/>
        <v>759821.64971633034</v>
      </c>
      <c r="R208" s="26">
        <f t="shared" si="50"/>
        <v>0.27966081316345975</v>
      </c>
      <c r="S208" s="25">
        <f>MAX(0,MIN(T$18-SUM(W$20:W187),SUM(W188:W208)))</f>
        <v>48484.412143954869</v>
      </c>
      <c r="T208" s="26">
        <f t="shared" si="51"/>
        <v>1.7845227404342703E-2</v>
      </c>
      <c r="U208" s="18">
        <f t="shared" si="64"/>
        <v>1960944.3265066673</v>
      </c>
      <c r="V208" s="24">
        <f t="shared" si="65"/>
        <v>1960045.5265066675</v>
      </c>
      <c r="W208" s="23">
        <f t="shared" si="47"/>
        <v>152.57410561692976</v>
      </c>
      <c r="X208" s="22">
        <f t="shared" si="67"/>
        <v>1.1000000000000001</v>
      </c>
    </row>
    <row r="209" spans="1:24" x14ac:dyDescent="0.25">
      <c r="A209" s="17">
        <f t="shared" si="54"/>
        <v>190</v>
      </c>
      <c r="B209" s="34">
        <v>44083</v>
      </c>
      <c r="C209" s="23">
        <f>MIN($G$18,C208+K208)</f>
        <v>369279.8526688632</v>
      </c>
      <c r="D209" s="23">
        <f>MIN($G$18,($C$159/EXP($K$18*$A$159))*EXP($K$18*A209))</f>
        <v>373877.27134317858</v>
      </c>
      <c r="E209" s="26">
        <f t="shared" si="52"/>
        <v>0.13591755897033544</v>
      </c>
      <c r="F209" s="25">
        <f>MAX(0,MIN($G$18-SUM(K$20:K188),SUM(K189:K209)))</f>
        <v>167053.92324305046</v>
      </c>
      <c r="G209" s="11">
        <f t="shared" si="48"/>
        <v>6.1486055357516348E-2</v>
      </c>
      <c r="H209" s="18">
        <f t="shared" si="62"/>
        <v>2413598.6214799006</v>
      </c>
      <c r="I209" s="24">
        <f t="shared" si="57"/>
        <v>2415090.6214799006</v>
      </c>
      <c r="J209" s="33">
        <f t="shared" si="53"/>
        <v>0.88890097737892648</v>
      </c>
      <c r="K209" s="23">
        <f t="shared" si="60"/>
        <v>10339.835874728169</v>
      </c>
      <c r="L209" s="16">
        <f t="shared" si="66"/>
        <v>1.2</v>
      </c>
      <c r="M209" s="16"/>
      <c r="N209" s="5"/>
      <c r="P209" s="1">
        <v>44083</v>
      </c>
      <c r="Q209" s="18">
        <f t="shared" si="56"/>
        <v>759944.39491129341</v>
      </c>
      <c r="R209" s="26">
        <f t="shared" si="50"/>
        <v>0.27970599089832437</v>
      </c>
      <c r="S209" s="25">
        <f>MAX(0,MIN(T$18-SUM(W$20:W188),SUM(W189:W209)))</f>
        <v>40471.135438055491</v>
      </c>
      <c r="T209" s="26">
        <f t="shared" si="51"/>
        <v>1.4895851744262108E-2</v>
      </c>
      <c r="U209" s="18">
        <f t="shared" si="64"/>
        <v>1960255.8519428342</v>
      </c>
      <c r="V209" s="24">
        <f t="shared" si="65"/>
        <v>1959357.0519428344</v>
      </c>
      <c r="W209" s="23">
        <f t="shared" si="47"/>
        <v>122.74519496302712</v>
      </c>
      <c r="X209" s="22">
        <f t="shared" si="67"/>
        <v>1.1000000000000001</v>
      </c>
    </row>
    <row r="210" spans="1:24" x14ac:dyDescent="0.25">
      <c r="A210" s="17">
        <f t="shared" si="54"/>
        <v>191</v>
      </c>
      <c r="B210" s="34">
        <v>44084</v>
      </c>
      <c r="C210" s="23">
        <f t="shared" si="61"/>
        <v>379619.68854359136</v>
      </c>
      <c r="D210" s="23">
        <f t="shared" si="59"/>
        <v>384493.77235258283</v>
      </c>
      <c r="E210" s="26">
        <f t="shared" si="52"/>
        <v>0.13972325062150484</v>
      </c>
      <c r="F210" s="25">
        <f>MAX(0,MIN($G$18-SUM(K$20:K189),SUM(K190:K210)))</f>
        <v>171731.43309385586</v>
      </c>
      <c r="G210" s="11">
        <f t="shared" si="48"/>
        <v>6.32076649075268E-2</v>
      </c>
      <c r="H210" s="18">
        <f t="shared" si="62"/>
        <v>2405076.2228813376</v>
      </c>
      <c r="I210" s="24">
        <f t="shared" si="57"/>
        <v>2406568.2228813376</v>
      </c>
      <c r="J210" s="33">
        <f t="shared" si="53"/>
        <v>0.88576421374095038</v>
      </c>
      <c r="K210" s="23">
        <f t="shared" si="60"/>
        <v>10629.351279220558</v>
      </c>
      <c r="L210" s="16">
        <f t="shared" si="66"/>
        <v>1.2</v>
      </c>
      <c r="M210" s="16"/>
      <c r="N210" s="5"/>
      <c r="P210" s="1">
        <v>44084</v>
      </c>
      <c r="Q210" s="18">
        <f t="shared" si="56"/>
        <v>760043.11482593452</v>
      </c>
      <c r="R210" s="26">
        <f t="shared" si="50"/>
        <v>0.27974232586142295</v>
      </c>
      <c r="S210" s="25">
        <f>MAX(0,MIN(T$18-SUM(W$20:W189),SUM(W190:W210)))</f>
        <v>33607.300761711282</v>
      </c>
      <c r="T210" s="26">
        <f t="shared" si="51"/>
        <v>1.2369541013681304E-2</v>
      </c>
      <c r="U210" s="18">
        <f t="shared" si="64"/>
        <v>1959699.2188682619</v>
      </c>
      <c r="V210" s="24">
        <f t="shared" si="65"/>
        <v>1958800.4188682621</v>
      </c>
      <c r="W210" s="23">
        <f t="shared" si="47"/>
        <v>98.719914641140477</v>
      </c>
      <c r="X210" s="22">
        <f t="shared" si="67"/>
        <v>1.1000000000000001</v>
      </c>
    </row>
    <row r="211" spans="1:24" x14ac:dyDescent="0.25">
      <c r="A211" s="17">
        <f t="shared" si="54"/>
        <v>192</v>
      </c>
      <c r="B211" s="34">
        <v>44085</v>
      </c>
      <c r="C211" s="23">
        <f t="shared" si="61"/>
        <v>390249.0398228119</v>
      </c>
      <c r="D211" s="23">
        <f t="shared" si="59"/>
        <v>395411.73617431021</v>
      </c>
      <c r="E211" s="26">
        <f t="shared" si="52"/>
        <v>0.14363550163890698</v>
      </c>
      <c r="F211" s="25">
        <f>MAX(0,MIN($G$18-SUM(K$20:K190),SUM(K191:K211)))</f>
        <v>176539.91322048384</v>
      </c>
      <c r="G211" s="11">
        <f t="shared" si="48"/>
        <v>6.4977479524937556E-2</v>
      </c>
      <c r="H211" s="18">
        <f t="shared" si="62"/>
        <v>2396315.1971220151</v>
      </c>
      <c r="I211" s="24">
        <f t="shared" si="57"/>
        <v>2397807.1971220151</v>
      </c>
      <c r="J211" s="33">
        <f t="shared" si="53"/>
        <v>0.88253962072111092</v>
      </c>
      <c r="K211" s="23">
        <f t="shared" si="60"/>
        <v>10926.973115038734</v>
      </c>
      <c r="L211" s="16">
        <f t="shared" si="66"/>
        <v>1.2</v>
      </c>
      <c r="M211" s="16"/>
      <c r="N211" s="5"/>
      <c r="P211" s="1">
        <v>44085</v>
      </c>
      <c r="Q211" s="18">
        <f t="shared" si="56"/>
        <v>760122.49377967301</v>
      </c>
      <c r="R211" s="26">
        <f t="shared" si="50"/>
        <v>0.27977154216864303</v>
      </c>
      <c r="S211" s="25">
        <f>MAX(0,MIN(T$18-SUM(W$20:W190),SUM(W191:W211)))</f>
        <v>27776.706671300337</v>
      </c>
      <c r="T211" s="26">
        <f t="shared" si="51"/>
        <v>1.0223525978232988E-2</v>
      </c>
      <c r="U211" s="18">
        <f t="shared" si="64"/>
        <v>1959249.7195918453</v>
      </c>
      <c r="V211" s="24">
        <f t="shared" si="65"/>
        <v>1958350.9195918455</v>
      </c>
      <c r="W211" s="23">
        <f t="shared" ref="W211:W274" si="68">MAX(0,MIN(V211-W210,X210*(V211/V$146)*W210))</f>
        <v>79.378953738439165</v>
      </c>
      <c r="X211" s="22">
        <f t="shared" si="67"/>
        <v>1.1000000000000001</v>
      </c>
    </row>
    <row r="212" spans="1:24" x14ac:dyDescent="0.25">
      <c r="A212" s="17">
        <f t="shared" si="54"/>
        <v>193</v>
      </c>
      <c r="B212" s="34">
        <v>44086</v>
      </c>
      <c r="C212" s="23">
        <f t="shared" si="61"/>
        <v>401176.01293785061</v>
      </c>
      <c r="D212" s="23">
        <f t="shared" si="59"/>
        <v>406639.72305124352</v>
      </c>
      <c r="E212" s="26">
        <f t="shared" si="52"/>
        <v>0.14765729568479635</v>
      </c>
      <c r="F212" s="25">
        <f>MAX(0,MIN($G$18-SUM(K$20:K191),SUM(K192:K212)))</f>
        <v>181483.03079065742</v>
      </c>
      <c r="G212" s="11">
        <f t="shared" ref="G212:G275" si="69">MAX(0,MIN(F212/G$18,1))</f>
        <v>6.6796848951635818E-2</v>
      </c>
      <c r="H212" s="18">
        <f t="shared" si="62"/>
        <v>2387308.8626414314</v>
      </c>
      <c r="I212" s="24">
        <f t="shared" si="57"/>
        <v>2388800.8626414314</v>
      </c>
      <c r="J212" s="33">
        <f t="shared" si="53"/>
        <v>0.87922473909671595</v>
      </c>
      <c r="K212" s="23">
        <f t="shared" si="60"/>
        <v>11232.928362259818</v>
      </c>
      <c r="L212" s="16">
        <f t="shared" si="66"/>
        <v>1.2</v>
      </c>
      <c r="M212" s="16"/>
      <c r="N212" s="5"/>
      <c r="P212" s="1">
        <v>44086</v>
      </c>
      <c r="Q212" s="18">
        <f t="shared" si="56"/>
        <v>760186.30918672634</v>
      </c>
      <c r="R212" s="26">
        <f t="shared" ref="R212:R275" si="70">Q212/T$18</f>
        <v>0.27979503013932083</v>
      </c>
      <c r="S212" s="25">
        <f>MAX(0,MIN(T$18-SUM(W$20:W191),SUM(W192:W212)))</f>
        <v>22861.305672910617</v>
      </c>
      <c r="T212" s="26">
        <f t="shared" ref="T212:T275" si="71">MAX(0,MIN(S212/T$18,1))</f>
        <v>8.4143579441984789E-3</v>
      </c>
      <c r="U212" s="18">
        <f t="shared" si="64"/>
        <v>1958887.0917661947</v>
      </c>
      <c r="V212" s="24">
        <f t="shared" si="65"/>
        <v>1957988.2917661949</v>
      </c>
      <c r="W212" s="23">
        <f t="shared" si="68"/>
        <v>63.815407053354051</v>
      </c>
      <c r="X212" s="22">
        <f t="shared" si="67"/>
        <v>1.1000000000000001</v>
      </c>
    </row>
    <row r="213" spans="1:24" x14ac:dyDescent="0.25">
      <c r="A213" s="17">
        <f t="shared" si="54"/>
        <v>194</v>
      </c>
      <c r="B213" s="34">
        <v>44087</v>
      </c>
      <c r="C213" s="23">
        <f t="shared" si="61"/>
        <v>412408.94130011043</v>
      </c>
      <c r="D213" s="23">
        <f t="shared" si="59"/>
        <v>418186.53630022256</v>
      </c>
      <c r="E213" s="26">
        <f t="shared" ref="E213:E276" si="72">C213/G$18</f>
        <v>0.15179169996397066</v>
      </c>
      <c r="F213" s="25">
        <f>MAX(0,MIN($G$18-SUM(K$20:K192),SUM(K193:K213)))</f>
        <v>186564.55565279583</v>
      </c>
      <c r="G213" s="11">
        <f t="shared" si="69"/>
        <v>6.8667160722281614E-2</v>
      </c>
      <c r="H213" s="18">
        <f t="shared" si="62"/>
        <v>2378050.3507953915</v>
      </c>
      <c r="I213" s="24">
        <f t="shared" si="57"/>
        <v>2379542.3507953915</v>
      </c>
      <c r="J213" s="33">
        <f t="shared" ref="J213:J276" si="73">I213/G$18</f>
        <v>0.87581704078683797</v>
      </c>
      <c r="K213" s="23">
        <f t="shared" si="60"/>
        <v>11547.450356403093</v>
      </c>
      <c r="L213" s="16">
        <f t="shared" si="66"/>
        <v>1.2</v>
      </c>
      <c r="M213" s="16"/>
      <c r="N213" s="5"/>
      <c r="P213" s="1">
        <v>44087</v>
      </c>
      <c r="Q213" s="18">
        <f t="shared" si="56"/>
        <v>760237.60487673827</v>
      </c>
      <c r="R213" s="26">
        <f t="shared" si="70"/>
        <v>0.27981391008882722</v>
      </c>
      <c r="S213" s="25">
        <f>MAX(0,MIN(T$18-SUM(W$20:W192),SUM(W193:W213)))</f>
        <v>18745.804087671771</v>
      </c>
      <c r="T213" s="26">
        <f t="shared" si="71"/>
        <v>6.8996017901285164E-3</v>
      </c>
      <c r="U213" s="18">
        <f t="shared" si="64"/>
        <v>1958594.7820452363</v>
      </c>
      <c r="V213" s="24">
        <f t="shared" si="65"/>
        <v>1957695.9820452365</v>
      </c>
      <c r="W213" s="23">
        <f t="shared" si="68"/>
        <v>51.295690011920492</v>
      </c>
      <c r="X213" s="22">
        <f t="shared" si="67"/>
        <v>1.1000000000000001</v>
      </c>
    </row>
    <row r="214" spans="1:24" x14ac:dyDescent="0.25">
      <c r="A214" s="17">
        <f t="shared" ref="A214:A277" si="74">A213+1</f>
        <v>195</v>
      </c>
      <c r="B214" s="34">
        <v>44088</v>
      </c>
      <c r="C214" s="23">
        <f t="shared" si="61"/>
        <v>423956.3916565135</v>
      </c>
      <c r="D214" s="23">
        <f t="shared" si="59"/>
        <v>430061.22921429231</v>
      </c>
      <c r="E214" s="26">
        <f t="shared" si="72"/>
        <v>0.15604186756296182</v>
      </c>
      <c r="F214" s="25">
        <f>MAX(0,MIN($G$18-SUM(K$20:K193),SUM(K194:K214)))</f>
        <v>191788.36321107415</v>
      </c>
      <c r="G214" s="11">
        <f t="shared" si="69"/>
        <v>7.0589841222505514E-2</v>
      </c>
      <c r="H214" s="18">
        <f t="shared" si="62"/>
        <v>2368532.6006176625</v>
      </c>
      <c r="I214" s="24">
        <f t="shared" si="57"/>
        <v>2370024.6006176625</v>
      </c>
      <c r="J214" s="33">
        <f t="shared" si="73"/>
        <v>0.87231392692428344</v>
      </c>
      <c r="K214" s="23">
        <f t="shared" si="60"/>
        <v>11870.778966382379</v>
      </c>
      <c r="L214" s="16">
        <f t="shared" si="66"/>
        <v>1.2</v>
      </c>
      <c r="M214" s="16"/>
      <c r="N214" s="5"/>
      <c r="P214" s="1">
        <v>44088</v>
      </c>
      <c r="Q214" s="18">
        <f t="shared" ref="Q214:Q277" si="75">Q213+W214</f>
        <v>760278.832088909</v>
      </c>
      <c r="R214" s="26">
        <f t="shared" si="70"/>
        <v>0.27982908422302627</v>
      </c>
      <c r="S214" s="25">
        <f>MAX(0,MIN(T$18-SUM(W$20:W193),SUM(W194:W214)))</f>
        <v>15321.117666295753</v>
      </c>
      <c r="T214" s="26">
        <f t="shared" si="71"/>
        <v>5.6391078442276062E-3</v>
      </c>
      <c r="U214" s="18">
        <f t="shared" si="64"/>
        <v>1958359.3096590915</v>
      </c>
      <c r="V214" s="24">
        <f t="shared" si="65"/>
        <v>1957460.5096590917</v>
      </c>
      <c r="W214" s="23">
        <f t="shared" si="68"/>
        <v>41.227212170776831</v>
      </c>
      <c r="X214" s="22">
        <f t="shared" si="67"/>
        <v>1.1000000000000001</v>
      </c>
    </row>
    <row r="215" spans="1:24" x14ac:dyDescent="0.25">
      <c r="A215" s="17">
        <f t="shared" si="74"/>
        <v>196</v>
      </c>
      <c r="B215" s="34">
        <v>44089</v>
      </c>
      <c r="C215" s="23">
        <f t="shared" si="61"/>
        <v>435827.17062289588</v>
      </c>
      <c r="D215" s="23">
        <f t="shared" si="59"/>
        <v>442273.11216095166</v>
      </c>
      <c r="E215" s="26">
        <f t="shared" si="72"/>
        <v>0.16041103985472477</v>
      </c>
      <c r="F215" s="25">
        <f>MAX(0,MIN($G$18-SUM(K$20:K194),SUM(K195:K215)))</f>
        <v>197158.43738098419</v>
      </c>
      <c r="G215" s="11">
        <f t="shared" si="69"/>
        <v>7.256635677673566E-2</v>
      </c>
      <c r="H215" s="18">
        <f t="shared" si="62"/>
        <v>2358748.3534349571</v>
      </c>
      <c r="I215" s="24">
        <f t="shared" si="57"/>
        <v>2360240.3534349571</v>
      </c>
      <c r="J215" s="33">
        <f t="shared" si="73"/>
        <v>0.86871272587357729</v>
      </c>
      <c r="K215" s="23">
        <f t="shared" si="60"/>
        <v>12203.160777441084</v>
      </c>
      <c r="L215" s="16">
        <f t="shared" si="66"/>
        <v>1.2</v>
      </c>
      <c r="M215" s="16"/>
      <c r="N215" s="5"/>
      <c r="P215" s="1">
        <v>44089</v>
      </c>
      <c r="Q215" s="18">
        <f t="shared" si="75"/>
        <v>760311.96388622269</v>
      </c>
      <c r="R215" s="26">
        <f t="shared" si="70"/>
        <v>0.27984127874970471</v>
      </c>
      <c r="S215" s="25">
        <f>MAX(0,MIN(T$18-SUM(W$20:W194),SUM(W195:W215)))</f>
        <v>12486.715059907696</v>
      </c>
      <c r="T215" s="26">
        <f t="shared" si="71"/>
        <v>4.5958744248705144E-3</v>
      </c>
      <c r="U215" s="18">
        <f t="shared" si="64"/>
        <v>1958169.7243892874</v>
      </c>
      <c r="V215" s="24">
        <f t="shared" si="65"/>
        <v>1957270.9243892876</v>
      </c>
      <c r="W215" s="23">
        <f t="shared" si="68"/>
        <v>33.131797313700069</v>
      </c>
      <c r="X215" s="22">
        <f t="shared" si="67"/>
        <v>1.1000000000000001</v>
      </c>
    </row>
    <row r="216" spans="1:24" x14ac:dyDescent="0.25">
      <c r="A216" s="17">
        <f t="shared" si="74"/>
        <v>197</v>
      </c>
      <c r="B216" s="34">
        <v>44090</v>
      </c>
      <c r="C216" s="23">
        <f t="shared" si="61"/>
        <v>448030.33140033699</v>
      </c>
      <c r="D216" s="23">
        <f t="shared" si="59"/>
        <v>454831.75988195534</v>
      </c>
      <c r="E216" s="26">
        <f t="shared" si="72"/>
        <v>0.16490254897065706</v>
      </c>
      <c r="F216" s="25">
        <f>MAX(0,MIN($G$18-SUM(K$20:K195),SUM(K196:K216)))</f>
        <v>202678.87362765174</v>
      </c>
      <c r="G216" s="11">
        <f t="shared" si="69"/>
        <v>7.4598214766484261E-2</v>
      </c>
      <c r="H216" s="18">
        <f t="shared" si="62"/>
        <v>2348690.1473311358</v>
      </c>
      <c r="I216" s="24">
        <f t="shared" si="57"/>
        <v>2350182.1473311358</v>
      </c>
      <c r="J216" s="33">
        <f t="shared" si="73"/>
        <v>0.86501069119345142</v>
      </c>
      <c r="K216" s="23">
        <f t="shared" si="60"/>
        <v>12544.849279209437</v>
      </c>
      <c r="L216" s="16">
        <f t="shared" si="66"/>
        <v>1.2</v>
      </c>
      <c r="M216" s="16"/>
      <c r="N216" s="5"/>
      <c r="P216" s="1">
        <v>44090</v>
      </c>
      <c r="Q216" s="18">
        <f t="shared" si="75"/>
        <v>760338.58781652909</v>
      </c>
      <c r="R216" s="26">
        <f t="shared" si="70"/>
        <v>0.27985107798351422</v>
      </c>
      <c r="S216" s="25">
        <f>MAX(0,MIN(T$18-SUM(W$20:W195),SUM(W196:W216)))</f>
        <v>10151.971177550418</v>
      </c>
      <c r="T216" s="26">
        <f t="shared" si="71"/>
        <v>3.7365459588914068E-3</v>
      </c>
      <c r="U216" s="18">
        <f t="shared" si="64"/>
        <v>1958017.1502836705</v>
      </c>
      <c r="V216" s="24">
        <f t="shared" si="65"/>
        <v>1957118.3502836707</v>
      </c>
      <c r="W216" s="23">
        <f t="shared" si="68"/>
        <v>26.623930306392349</v>
      </c>
      <c r="X216" s="22">
        <f t="shared" si="67"/>
        <v>1.1000000000000001</v>
      </c>
    </row>
    <row r="217" spans="1:24" x14ac:dyDescent="0.25">
      <c r="A217" s="17">
        <f t="shared" si="74"/>
        <v>198</v>
      </c>
      <c r="B217" s="34">
        <v>44091</v>
      </c>
      <c r="C217" s="23">
        <f>MIN($G$18,C216+K216)</f>
        <v>460575.18067954644</v>
      </c>
      <c r="D217" s="23">
        <f t="shared" si="59"/>
        <v>467747.01900040498</v>
      </c>
      <c r="E217" s="26">
        <f t="shared" si="72"/>
        <v>0.16951982034183546</v>
      </c>
      <c r="F217" s="25">
        <f>MAX(0,MIN($G$18-SUM(K$20:K196),SUM(K197:K217)))</f>
        <v>208353.88208922601</v>
      </c>
      <c r="G217" s="11">
        <f t="shared" si="69"/>
        <v>7.6686964779945826E-2</v>
      </c>
      <c r="H217" s="18">
        <f t="shared" si="62"/>
        <v>2338350.3114564074</v>
      </c>
      <c r="I217" s="24">
        <f t="shared" si="57"/>
        <v>2339842.3114564074</v>
      </c>
      <c r="J217" s="33">
        <f t="shared" si="73"/>
        <v>0.86120499954228191</v>
      </c>
      <c r="K217" s="23">
        <f t="shared" si="60"/>
        <v>12896.105059027301</v>
      </c>
      <c r="L217" s="16">
        <f t="shared" si="66"/>
        <v>1.2</v>
      </c>
      <c r="M217" s="16"/>
      <c r="N217" s="5"/>
      <c r="P217" s="1">
        <v>44091</v>
      </c>
      <c r="Q217" s="18">
        <f t="shared" si="75"/>
        <v>760359.98083671776</v>
      </c>
      <c r="R217" s="26">
        <f t="shared" si="70"/>
        <v>0.27985895192264743</v>
      </c>
      <c r="S217" s="25">
        <f>MAX(0,MIN(T$18-SUM(W$20:W196),SUM(W197:W217)))</f>
        <v>8236.7046611549522</v>
      </c>
      <c r="T217" s="26">
        <f t="shared" si="71"/>
        <v>3.0316108052275545E-3</v>
      </c>
      <c r="U217" s="18">
        <f t="shared" si="64"/>
        <v>1957894.4050887076</v>
      </c>
      <c r="V217" s="24">
        <f t="shared" si="65"/>
        <v>1956995.6050887078</v>
      </c>
      <c r="W217" s="23">
        <f t="shared" si="68"/>
        <v>21.393020188707037</v>
      </c>
      <c r="X217" s="22">
        <f t="shared" si="67"/>
        <v>1.1000000000000001</v>
      </c>
    </row>
    <row r="218" spans="1:24" x14ac:dyDescent="0.25">
      <c r="A218" s="17">
        <f t="shared" si="74"/>
        <v>199</v>
      </c>
      <c r="B218" s="34">
        <v>44092</v>
      </c>
      <c r="C218" s="23">
        <f t="shared" si="61"/>
        <v>473471.28573857376</v>
      </c>
      <c r="D218" s="23">
        <f t="shared" si="59"/>
        <v>481029.01574100251</v>
      </c>
      <c r="E218" s="26">
        <f t="shared" si="72"/>
        <v>0.17426637531140687</v>
      </c>
      <c r="F218" s="25">
        <f>MAX(0,MIN($G$18-SUM(K$20:K197),SUM(K198:K218)))</f>
        <v>214187.79078772434</v>
      </c>
      <c r="G218" s="11">
        <f t="shared" si="69"/>
        <v>7.883419979378431E-2</v>
      </c>
      <c r="H218" s="18">
        <f t="shared" si="62"/>
        <v>2327720.9601771869</v>
      </c>
      <c r="I218" s="24">
        <f t="shared" si="57"/>
        <v>2329212.9601771869</v>
      </c>
      <c r="J218" s="33">
        <f t="shared" si="73"/>
        <v>0.8572927485248798</v>
      </c>
      <c r="K218" s="23">
        <f t="shared" si="60"/>
        <v>13257.196000680065</v>
      </c>
      <c r="L218" s="16">
        <f t="shared" si="66"/>
        <v>1.2</v>
      </c>
      <c r="M218" s="16"/>
      <c r="N218" s="5"/>
      <c r="P218" s="1">
        <v>44092</v>
      </c>
      <c r="Q218" s="18">
        <f t="shared" si="75"/>
        <v>760377.16981749458</v>
      </c>
      <c r="R218" s="26">
        <f t="shared" si="70"/>
        <v>0.27986527851829435</v>
      </c>
      <c r="S218" s="25">
        <f>MAX(0,MIN(T$18-SUM(W$20:W197),SUM(W198:W218)))</f>
        <v>6671.0921283665448</v>
      </c>
      <c r="T218" s="26">
        <f t="shared" si="71"/>
        <v>2.455369691037176E-3</v>
      </c>
      <c r="U218" s="18">
        <f t="shared" si="64"/>
        <v>1957795.6851740663</v>
      </c>
      <c r="V218" s="24">
        <f t="shared" si="65"/>
        <v>1956896.8851740665</v>
      </c>
      <c r="W218" s="23">
        <f t="shared" si="68"/>
        <v>17.188980776817473</v>
      </c>
      <c r="X218" s="22">
        <f t="shared" si="67"/>
        <v>1.1000000000000001</v>
      </c>
    </row>
    <row r="219" spans="1:24" x14ac:dyDescent="0.25">
      <c r="A219" s="17">
        <f t="shared" si="74"/>
        <v>200</v>
      </c>
      <c r="B219" s="34">
        <v>44093</v>
      </c>
      <c r="C219" s="23">
        <f t="shared" si="61"/>
        <v>486728.48173925385</v>
      </c>
      <c r="D219" s="23">
        <f t="shared" si="59"/>
        <v>494688.16386953299</v>
      </c>
      <c r="E219" s="26">
        <f t="shared" si="72"/>
        <v>0.17914583382012628</v>
      </c>
      <c r="F219" s="25">
        <f>MAX(0,MIN($G$18-SUM(K$20:K198),SUM(K199:K219)))</f>
        <v>220185.04892978063</v>
      </c>
      <c r="G219" s="11">
        <f t="shared" si="69"/>
        <v>8.1041557388010277E-2</v>
      </c>
      <c r="H219" s="18">
        <f t="shared" si="62"/>
        <v>2316793.9870621483</v>
      </c>
      <c r="I219" s="24">
        <f t="shared" si="57"/>
        <v>2318285.9870621483</v>
      </c>
      <c r="J219" s="33">
        <f t="shared" si="73"/>
        <v>0.85327095447899048</v>
      </c>
      <c r="K219" s="23">
        <f t="shared" si="60"/>
        <v>13628.397488699109</v>
      </c>
      <c r="L219" s="16">
        <f t="shared" si="66"/>
        <v>1.2</v>
      </c>
      <c r="M219" s="16"/>
      <c r="N219" s="5"/>
      <c r="P219" s="1">
        <v>44093</v>
      </c>
      <c r="Q219" s="18">
        <f t="shared" si="75"/>
        <v>760390.98035348009</v>
      </c>
      <c r="R219" s="26">
        <f t="shared" si="70"/>
        <v>0.27987036163974183</v>
      </c>
      <c r="S219" s="25">
        <f>MAX(0,MIN(T$18-SUM(W$20:W198),SUM(W199:W219)))</f>
        <v>5395.1445750904377</v>
      </c>
      <c r="T219" s="26">
        <f t="shared" si="71"/>
        <v>1.9857429958300287E-3</v>
      </c>
      <c r="U219" s="18">
        <f t="shared" si="64"/>
        <v>1957716.306220328</v>
      </c>
      <c r="V219" s="24">
        <f t="shared" si="65"/>
        <v>1956817.5062203282</v>
      </c>
      <c r="W219" s="23">
        <f t="shared" si="68"/>
        <v>13.810535985547638</v>
      </c>
      <c r="X219" s="22">
        <f t="shared" si="67"/>
        <v>1.1000000000000001</v>
      </c>
    </row>
    <row r="220" spans="1:24" x14ac:dyDescent="0.25">
      <c r="A220" s="17">
        <f t="shared" si="74"/>
        <v>201</v>
      </c>
      <c r="B220" s="34">
        <v>44094</v>
      </c>
      <c r="C220" s="23">
        <f t="shared" si="61"/>
        <v>500356.87922795297</v>
      </c>
      <c r="D220" s="23">
        <f t="shared" si="59"/>
        <v>508735.17285778624</v>
      </c>
      <c r="E220" s="26">
        <f t="shared" si="72"/>
        <v>0.18416191716708979</v>
      </c>
      <c r="F220" s="25">
        <f>MAX(0,MIN($G$18-SUM(K$20:K199),SUM(K200:K220)))</f>
        <v>226350.23029981446</v>
      </c>
      <c r="G220" s="11">
        <f t="shared" si="69"/>
        <v>8.3310720994874549E-2</v>
      </c>
      <c r="H220" s="18">
        <f t="shared" si="62"/>
        <v>2305561.0586998886</v>
      </c>
      <c r="I220" s="24">
        <f t="shared" ref="I220:I283" si="76">MAX(0,I219-K212)</f>
        <v>2307053.0586998886</v>
      </c>
      <c r="J220" s="33">
        <f t="shared" si="73"/>
        <v>0.84913655019981615</v>
      </c>
      <c r="K220" s="23">
        <f t="shared" si="60"/>
        <v>14009.992618382683</v>
      </c>
      <c r="L220" s="16">
        <f t="shared" si="66"/>
        <v>1.2</v>
      </c>
      <c r="M220" s="16"/>
      <c r="N220" s="5"/>
      <c r="P220" s="1">
        <v>44094</v>
      </c>
      <c r="Q220" s="18">
        <f t="shared" si="75"/>
        <v>760402.07610642782</v>
      </c>
      <c r="R220" s="26">
        <f t="shared" si="70"/>
        <v>0.27987444555508323</v>
      </c>
      <c r="S220" s="25">
        <f>MAX(0,MIN(T$18-SUM(W$20:W199),SUM(W200:W220)))</f>
        <v>4357.9077589492963</v>
      </c>
      <c r="T220" s="26">
        <f t="shared" si="71"/>
        <v>1.603976443701111E-3</v>
      </c>
      <c r="U220" s="18">
        <f t="shared" si="64"/>
        <v>1957652.4908132746</v>
      </c>
      <c r="V220" s="24">
        <f t="shared" si="65"/>
        <v>1956753.6908132748</v>
      </c>
      <c r="W220" s="23">
        <f t="shared" si="68"/>
        <v>11.095752947772702</v>
      </c>
      <c r="X220" s="22">
        <f t="shared" si="67"/>
        <v>1.1000000000000001</v>
      </c>
    </row>
    <row r="221" spans="1:24" x14ac:dyDescent="0.25">
      <c r="A221" s="17">
        <f t="shared" si="74"/>
        <v>202</v>
      </c>
      <c r="B221" s="34">
        <v>44095</v>
      </c>
      <c r="C221" s="23">
        <f t="shared" si="61"/>
        <v>514366.87184633565</v>
      </c>
      <c r="D221" s="23">
        <f t="shared" si="59"/>
        <v>523181.05628033489</v>
      </c>
      <c r="E221" s="26">
        <f t="shared" si="72"/>
        <v>0.18931845084776833</v>
      </c>
      <c r="F221" s="25">
        <f>MAX(0,MIN($G$18-SUM(K$20:K200),SUM(K201:K221)))</f>
        <v>232688.03674820927</v>
      </c>
      <c r="G221" s="11">
        <f t="shared" si="69"/>
        <v>8.5643421182731036E-2</v>
      </c>
      <c r="H221" s="18">
        <f t="shared" si="62"/>
        <v>2294013.6083434857</v>
      </c>
      <c r="I221" s="24">
        <f t="shared" si="76"/>
        <v>2295505.6083434857</v>
      </c>
      <c r="J221" s="33">
        <f t="shared" si="73"/>
        <v>0.84488638260082505</v>
      </c>
      <c r="K221" s="23">
        <f t="shared" si="60"/>
        <v>14402.272411697399</v>
      </c>
      <c r="L221" s="16">
        <f t="shared" si="66"/>
        <v>1.2</v>
      </c>
      <c r="M221" s="16"/>
      <c r="N221" s="5"/>
      <c r="P221" s="1">
        <v>44095</v>
      </c>
      <c r="Q221" s="18">
        <f t="shared" si="75"/>
        <v>760410.99049658375</v>
      </c>
      <c r="R221" s="26">
        <f t="shared" si="70"/>
        <v>0.2798777265955758</v>
      </c>
      <c r="S221" s="25">
        <f>MAX(0,MIN(T$18-SUM(W$20:W200),SUM(W201:W221)))</f>
        <v>3516.5170032503806</v>
      </c>
      <c r="T221" s="26">
        <f t="shared" si="71"/>
        <v>1.2942932134130238E-3</v>
      </c>
      <c r="U221" s="18">
        <f t="shared" si="64"/>
        <v>1957601.1951232627</v>
      </c>
      <c r="V221" s="24">
        <f t="shared" si="65"/>
        <v>1956702.3951232629</v>
      </c>
      <c r="W221" s="23">
        <f t="shared" si="68"/>
        <v>8.9143901559028098</v>
      </c>
      <c r="X221" s="22">
        <f t="shared" si="67"/>
        <v>1.1000000000000001</v>
      </c>
    </row>
    <row r="222" spans="1:24" x14ac:dyDescent="0.25">
      <c r="A222" s="17">
        <f t="shared" si="74"/>
        <v>203</v>
      </c>
      <c r="B222" s="34">
        <v>44096</v>
      </c>
      <c r="C222" s="23">
        <f t="shared" si="61"/>
        <v>528769.14425803302</v>
      </c>
      <c r="D222" s="23">
        <f t="shared" si="59"/>
        <v>538037.14044973929</v>
      </c>
      <c r="E222" s="26">
        <f t="shared" si="72"/>
        <v>0.19461936747150582</v>
      </c>
      <c r="F222" s="25">
        <f>MAX(0,MIN($G$18-SUM(K$20:K201),SUM(K202:K222)))</f>
        <v>239203.3017771591</v>
      </c>
      <c r="G222" s="11">
        <f t="shared" si="69"/>
        <v>8.8041436975847501E-2</v>
      </c>
      <c r="H222" s="18">
        <f t="shared" si="62"/>
        <v>2282142.8293771036</v>
      </c>
      <c r="I222" s="24">
        <f t="shared" si="76"/>
        <v>2283634.8293771036</v>
      </c>
      <c r="J222" s="33">
        <f t="shared" si="73"/>
        <v>0.84051721030906223</v>
      </c>
      <c r="K222" s="23">
        <f t="shared" si="60"/>
        <v>14805.536039224924</v>
      </c>
      <c r="L222" s="16">
        <f t="shared" si="66"/>
        <v>1.2</v>
      </c>
      <c r="M222" s="16"/>
      <c r="N222" s="5"/>
      <c r="P222" s="1">
        <v>44096</v>
      </c>
      <c r="Q222" s="18">
        <f t="shared" si="75"/>
        <v>760418.15221673832</v>
      </c>
      <c r="R222" s="26">
        <f t="shared" si="70"/>
        <v>0.27988036254637139</v>
      </c>
      <c r="S222" s="25">
        <f>MAX(0,MIN(T$18-SUM(W$20:W201),SUM(W202:W222)))</f>
        <v>2835.2041595719165</v>
      </c>
      <c r="T222" s="26">
        <f t="shared" si="71"/>
        <v>1.0435284399257681E-3</v>
      </c>
      <c r="U222" s="18">
        <f t="shared" si="64"/>
        <v>1957559.9679110919</v>
      </c>
      <c r="V222" s="24">
        <f t="shared" si="65"/>
        <v>1956661.1679110921</v>
      </c>
      <c r="W222" s="23">
        <f t="shared" si="68"/>
        <v>7.1617201545729365</v>
      </c>
      <c r="X222" s="22">
        <f t="shared" si="67"/>
        <v>1.1000000000000001</v>
      </c>
    </row>
    <row r="223" spans="1:24" x14ac:dyDescent="0.25">
      <c r="A223" s="17">
        <f t="shared" si="74"/>
        <v>204</v>
      </c>
      <c r="B223" s="34">
        <v>44097</v>
      </c>
      <c r="C223" s="23">
        <f t="shared" si="61"/>
        <v>543574.68029725796</v>
      </c>
      <c r="D223" s="23">
        <f t="shared" si="59"/>
        <v>553315.07329695579</v>
      </c>
      <c r="E223" s="26">
        <f t="shared" si="72"/>
        <v>0.20006870976070798</v>
      </c>
      <c r="F223" s="25">
        <f>MAX(0,MIN($G$18-SUM(K$20:K202),SUM(K203:K223)))</f>
        <v>245900.99422691957</v>
      </c>
      <c r="G223" s="11">
        <f t="shared" si="69"/>
        <v>9.0506597211171241E-2</v>
      </c>
      <c r="H223" s="18">
        <f t="shared" si="62"/>
        <v>2269939.6685996624</v>
      </c>
      <c r="I223" s="24">
        <f t="shared" si="76"/>
        <v>2271431.6685996624</v>
      </c>
      <c r="J223" s="33">
        <f t="shared" si="73"/>
        <v>0.83602570119312991</v>
      </c>
      <c r="K223" s="23">
        <f t="shared" si="60"/>
        <v>15220.091048323224</v>
      </c>
      <c r="L223" s="16">
        <f t="shared" si="66"/>
        <v>1.2</v>
      </c>
      <c r="M223" s="16"/>
      <c r="N223" s="5"/>
      <c r="P223" s="1">
        <v>44097</v>
      </c>
      <c r="Q223" s="18">
        <f t="shared" si="75"/>
        <v>760423.90576422575</v>
      </c>
      <c r="R223" s="26">
        <f t="shared" si="70"/>
        <v>0.27988248020354728</v>
      </c>
      <c r="S223" s="25">
        <f>MAX(0,MIN(T$18-SUM(W$20:W202),SUM(W203:W223)))</f>
        <v>2284.324632487132</v>
      </c>
      <c r="T223" s="26">
        <f t="shared" si="71"/>
        <v>8.4077110001955582E-4</v>
      </c>
      <c r="U223" s="18">
        <f t="shared" si="64"/>
        <v>1957526.8361137782</v>
      </c>
      <c r="V223" s="24">
        <f t="shared" si="65"/>
        <v>1956628.0361137784</v>
      </c>
      <c r="W223" s="23">
        <f t="shared" si="68"/>
        <v>5.7535474874825034</v>
      </c>
      <c r="X223" s="22">
        <f t="shared" si="67"/>
        <v>1.1000000000000001</v>
      </c>
    </row>
    <row r="224" spans="1:24" x14ac:dyDescent="0.25">
      <c r="A224" s="17">
        <f t="shared" si="74"/>
        <v>205</v>
      </c>
      <c r="B224" s="34">
        <v>44098</v>
      </c>
      <c r="C224" s="23">
        <f t="shared" si="61"/>
        <v>558794.77134558116</v>
      </c>
      <c r="D224" s="23">
        <f t="shared" si="59"/>
        <v>569026.83350391407</v>
      </c>
      <c r="E224" s="26">
        <f t="shared" si="72"/>
        <v>0.20567063363400781</v>
      </c>
      <c r="F224" s="25">
        <f>MAX(0,MIN($G$18-SUM(K$20:K203),SUM(K204:K224)))</f>
        <v>252786.22206527329</v>
      </c>
      <c r="G224" s="11">
        <f t="shared" si="69"/>
        <v>9.3040781933084016E-2</v>
      </c>
      <c r="H224" s="18">
        <f t="shared" si="62"/>
        <v>2257394.8193204529</v>
      </c>
      <c r="I224" s="24">
        <f t="shared" si="76"/>
        <v>2258886.8193204529</v>
      </c>
      <c r="J224" s="33">
        <f t="shared" si="73"/>
        <v>0.83140842982195151</v>
      </c>
      <c r="K224" s="23">
        <f t="shared" ref="K224:K287" si="77">MAX(0,MIN(I224-K223,C224*$K$18))</f>
        <v>15646.253597676272</v>
      </c>
      <c r="L224" s="16">
        <f t="shared" si="66"/>
        <v>1.2</v>
      </c>
      <c r="M224" s="16"/>
      <c r="N224" s="5"/>
      <c r="P224" s="1">
        <v>44098</v>
      </c>
      <c r="Q224" s="18">
        <f t="shared" si="75"/>
        <v>760428.52795799181</v>
      </c>
      <c r="R224" s="26">
        <f t="shared" si="70"/>
        <v>0.27988418145339677</v>
      </c>
      <c r="S224" s="25">
        <f>MAX(0,MIN(T$18-SUM(W$20:W203),SUM(W204:W224)))</f>
        <v>1839.4475498364418</v>
      </c>
      <c r="T224" s="26">
        <f t="shared" si="71"/>
        <v>6.77029139339272E-4</v>
      </c>
      <c r="U224" s="18">
        <f t="shared" si="64"/>
        <v>1957500.2121834718</v>
      </c>
      <c r="V224" s="24">
        <f t="shared" si="65"/>
        <v>1956601.412183472</v>
      </c>
      <c r="W224" s="23">
        <f t="shared" si="68"/>
        <v>4.6221937660173573</v>
      </c>
      <c r="X224" s="22">
        <f t="shared" si="67"/>
        <v>1.1000000000000001</v>
      </c>
    </row>
    <row r="225" spans="1:24" x14ac:dyDescent="0.25">
      <c r="A225" s="17">
        <f t="shared" si="74"/>
        <v>206</v>
      </c>
      <c r="B225" s="34">
        <v>44099</v>
      </c>
      <c r="C225" s="23">
        <f t="shared" si="61"/>
        <v>574441.02494325745</v>
      </c>
      <c r="D225" s="23">
        <f t="shared" ref="D225:D288" si="78">MIN($G$18,($C$159/EXP($K$18*$A$159))*EXP($K$18*A225))</f>
        <v>585184.73989541386</v>
      </c>
      <c r="E225" s="26">
        <f t="shared" si="72"/>
        <v>0.21142941137576002</v>
      </c>
      <c r="F225" s="25">
        <f>MAX(0,MIN($G$18-SUM(K$20:K204),SUM(K205:K225)))</f>
        <v>259864.23628310097</v>
      </c>
      <c r="G225" s="11">
        <f t="shared" si="69"/>
        <v>9.5645923827210377E-2</v>
      </c>
      <c r="H225" s="18">
        <f t="shared" si="62"/>
        <v>2244498.7142614257</v>
      </c>
      <c r="I225" s="24">
        <f t="shared" si="76"/>
        <v>2245990.7142614257</v>
      </c>
      <c r="J225" s="33">
        <f t="shared" si="73"/>
        <v>0.82666187485238007</v>
      </c>
      <c r="K225" s="23">
        <f t="shared" si="77"/>
        <v>16084.34869841121</v>
      </c>
      <c r="L225" s="16">
        <f t="shared" si="66"/>
        <v>1.2</v>
      </c>
      <c r="M225" s="16"/>
      <c r="N225" s="5"/>
      <c r="P225" s="1">
        <v>44099</v>
      </c>
      <c r="Q225" s="18">
        <f t="shared" si="75"/>
        <v>760432.24122214073</v>
      </c>
      <c r="R225" s="26">
        <f t="shared" si="70"/>
        <v>0.27988554816158645</v>
      </c>
      <c r="S225" s="25">
        <f>MAX(0,MIN(T$18-SUM(W$20:W204),SUM(W205:W225)))</f>
        <v>1480.5329883346453</v>
      </c>
      <c r="T225" s="26">
        <f t="shared" si="71"/>
        <v>5.4492664112370734E-4</v>
      </c>
      <c r="U225" s="18">
        <f t="shared" si="64"/>
        <v>1957478.8191632831</v>
      </c>
      <c r="V225" s="24">
        <f t="shared" si="65"/>
        <v>1956580.0191632833</v>
      </c>
      <c r="W225" s="23">
        <f t="shared" si="68"/>
        <v>3.713264148901319</v>
      </c>
      <c r="X225" s="22">
        <f t="shared" si="67"/>
        <v>1.1000000000000001</v>
      </c>
    </row>
    <row r="226" spans="1:24" x14ac:dyDescent="0.25">
      <c r="A226" s="17">
        <f t="shared" si="74"/>
        <v>207</v>
      </c>
      <c r="B226" s="34">
        <v>44100</v>
      </c>
      <c r="C226" s="23">
        <f t="shared" ref="C226:C289" si="79">MIN($G$18,C225+K225)</f>
        <v>590525.3736416687</v>
      </c>
      <c r="D226" s="23">
        <f t="shared" si="78"/>
        <v>601801.46109771787</v>
      </c>
      <c r="E226" s="26">
        <f t="shared" si="72"/>
        <v>0.21734943489428132</v>
      </c>
      <c r="F226" s="25">
        <f>MAX(0,MIN($G$18-SUM(K$20:K205),SUM(K206:K226)))</f>
        <v>267140.43489902781</v>
      </c>
      <c r="G226" s="11">
        <f t="shared" si="69"/>
        <v>9.8324009694372272E-2</v>
      </c>
      <c r="H226" s="18">
        <f t="shared" si="62"/>
        <v>2231241.5182607458</v>
      </c>
      <c r="I226" s="24">
        <f t="shared" si="76"/>
        <v>2232733.5182607458</v>
      </c>
      <c r="J226" s="33">
        <f t="shared" si="73"/>
        <v>0.82178241634366078</v>
      </c>
      <c r="K226" s="23">
        <f t="shared" si="77"/>
        <v>16534.710461966723</v>
      </c>
      <c r="L226" s="16">
        <f t="shared" si="66"/>
        <v>1.2</v>
      </c>
      <c r="M226" s="16"/>
      <c r="N226" s="5"/>
      <c r="P226" s="1">
        <v>44100</v>
      </c>
      <c r="Q226" s="18">
        <f t="shared" si="75"/>
        <v>760435.22426660056</v>
      </c>
      <c r="R226" s="26">
        <f t="shared" si="70"/>
        <v>0.27988664610429403</v>
      </c>
      <c r="S226" s="25">
        <f>MAX(0,MIN(T$18-SUM(W$20:W205),SUM(W206:W226)))</f>
        <v>1191.2063118361327</v>
      </c>
      <c r="T226" s="26">
        <f t="shared" si="71"/>
        <v>4.3843673832919856E-4</v>
      </c>
      <c r="U226" s="18">
        <f t="shared" si="64"/>
        <v>1957461.6301825063</v>
      </c>
      <c r="V226" s="24">
        <f t="shared" si="65"/>
        <v>1956562.8301825065</v>
      </c>
      <c r="W226" s="23">
        <f t="shared" si="68"/>
        <v>2.9830444598419228</v>
      </c>
      <c r="X226" s="22">
        <f t="shared" si="67"/>
        <v>1.1000000000000001</v>
      </c>
    </row>
    <row r="227" spans="1:24" x14ac:dyDescent="0.25">
      <c r="A227" s="17">
        <f t="shared" si="74"/>
        <v>208</v>
      </c>
      <c r="B227" s="34">
        <v>44101</v>
      </c>
      <c r="C227" s="23">
        <f t="shared" si="79"/>
        <v>607060.0841036354</v>
      </c>
      <c r="D227" s="23">
        <f t="shared" si="78"/>
        <v>618890.02547140094</v>
      </c>
      <c r="E227" s="26">
        <f t="shared" si="72"/>
        <v>0.22343521907132119</v>
      </c>
      <c r="F227" s="25">
        <f>MAX(0,MIN($G$18-SUM(K$20:K206),SUM(K207:K227)))</f>
        <v>274620.36707620055</v>
      </c>
      <c r="G227" s="11">
        <f t="shared" si="69"/>
        <v>0.10107708196581469</v>
      </c>
      <c r="H227" s="18">
        <f t="shared" si="62"/>
        <v>2217613.1207720465</v>
      </c>
      <c r="I227" s="24">
        <f t="shared" si="76"/>
        <v>2219105.1207720465</v>
      </c>
      <c r="J227" s="33">
        <f t="shared" si="73"/>
        <v>0.81676633299669721</v>
      </c>
      <c r="K227" s="23">
        <f t="shared" si="77"/>
        <v>16997.68235490179</v>
      </c>
      <c r="L227" s="16">
        <f t="shared" si="66"/>
        <v>1.2</v>
      </c>
      <c r="M227" s="16"/>
      <c r="N227" s="5"/>
      <c r="P227" s="1">
        <v>44101</v>
      </c>
      <c r="Q227" s="18">
        <f t="shared" si="75"/>
        <v>760437.62067339558</v>
      </c>
      <c r="R227" s="26">
        <f t="shared" si="70"/>
        <v>0.27988752812848117</v>
      </c>
      <c r="S227" s="25">
        <f>MAX(0,MIN(T$18-SUM(W$20:W206),SUM(W207:W227)))</f>
        <v>958.13033248641739</v>
      </c>
      <c r="T227" s="26">
        <f t="shared" si="71"/>
        <v>3.526505305551162E-4</v>
      </c>
      <c r="U227" s="18">
        <f t="shared" si="64"/>
        <v>1957447.8196465208</v>
      </c>
      <c r="V227" s="24">
        <f t="shared" si="65"/>
        <v>1956549.019646521</v>
      </c>
      <c r="W227" s="23">
        <f t="shared" si="68"/>
        <v>2.3964067950719565</v>
      </c>
      <c r="X227" s="22">
        <f t="shared" si="67"/>
        <v>1.1000000000000001</v>
      </c>
    </row>
    <row r="228" spans="1:24" x14ac:dyDescent="0.25">
      <c r="A228" s="17">
        <f t="shared" si="74"/>
        <v>209</v>
      </c>
      <c r="B228" s="34">
        <v>44102</v>
      </c>
      <c r="C228" s="23">
        <f t="shared" si="79"/>
        <v>624057.7664585372</v>
      </c>
      <c r="D228" s="23">
        <f t="shared" si="78"/>
        <v>636463.83132625488</v>
      </c>
      <c r="E228" s="26">
        <f t="shared" si="72"/>
        <v>0.22969140520531819</v>
      </c>
      <c r="F228" s="25">
        <f>MAX(0,MIN($G$18-SUM(K$20:K207),SUM(K208:K228)))</f>
        <v>282309.73735433415</v>
      </c>
      <c r="G228" s="11">
        <f>MAX(0,MIN(F228/G$18,1))</f>
        <v>0.10390724026085749</v>
      </c>
      <c r="H228" s="18">
        <f t="shared" si="62"/>
        <v>2203603.1281536636</v>
      </c>
      <c r="I228" s="24">
        <f t="shared" si="76"/>
        <v>2205095.1281536636</v>
      </c>
      <c r="J228" s="33">
        <f t="shared" si="73"/>
        <v>0.81160979931601862</v>
      </c>
      <c r="K228" s="23">
        <f t="shared" si="77"/>
        <v>17473.617460839043</v>
      </c>
      <c r="L228" s="16">
        <f t="shared" si="66"/>
        <v>1.2</v>
      </c>
      <c r="M228" s="16"/>
      <c r="N228" s="5"/>
      <c r="P228" s="1">
        <v>44102</v>
      </c>
      <c r="Q228" s="18">
        <f t="shared" si="75"/>
        <v>760439.54579822591</v>
      </c>
      <c r="R228" s="26">
        <f t="shared" si="70"/>
        <v>0.27988823669209695</v>
      </c>
      <c r="S228" s="25">
        <f>MAX(0,MIN(T$18-SUM(W$20:W207),SUM(W208:W228)))</f>
        <v>770.47018751269422</v>
      </c>
      <c r="T228" s="26">
        <f t="shared" si="71"/>
        <v>2.8358012599199621E-4</v>
      </c>
      <c r="U228" s="18">
        <f t="shared" si="64"/>
        <v>1957436.723893573</v>
      </c>
      <c r="V228" s="24">
        <f t="shared" si="65"/>
        <v>1956537.9238935732</v>
      </c>
      <c r="W228" s="23">
        <f t="shared" si="68"/>
        <v>1.9251248303782524</v>
      </c>
      <c r="X228" s="22">
        <f t="shared" si="67"/>
        <v>1.1000000000000001</v>
      </c>
    </row>
    <row r="229" spans="1:24" x14ac:dyDescent="0.25">
      <c r="A229" s="17">
        <f t="shared" si="74"/>
        <v>210</v>
      </c>
      <c r="B229" s="34">
        <v>44103</v>
      </c>
      <c r="C229" s="23">
        <f t="shared" si="79"/>
        <v>641531.38391937618</v>
      </c>
      <c r="D229" s="23">
        <f t="shared" si="78"/>
        <v>654536.65742624598</v>
      </c>
      <c r="E229" s="26">
        <f t="shared" si="72"/>
        <v>0.23612276455106707</v>
      </c>
      <c r="F229" s="25">
        <f>MAX(0,MIN($G$18-SUM(K$20:K208),SUM(K209:K229)))</f>
        <v>290214.41000025556</v>
      </c>
      <c r="G229" s="11">
        <f t="shared" si="69"/>
        <v>0.10681664298816153</v>
      </c>
      <c r="H229" s="18">
        <f t="shared" si="62"/>
        <v>2189200.8557419661</v>
      </c>
      <c r="I229" s="24">
        <f t="shared" si="76"/>
        <v>2190692.8557419661</v>
      </c>
      <c r="J229" s="33">
        <f t="shared" si="73"/>
        <v>0.80630888269228107</v>
      </c>
      <c r="K229" s="23">
        <f t="shared" si="77"/>
        <v>17962.878749742533</v>
      </c>
      <c r="L229" s="16">
        <f t="shared" si="66"/>
        <v>1.2</v>
      </c>
      <c r="M229" s="16"/>
      <c r="N229" s="5"/>
      <c r="P229" s="1">
        <v>44103</v>
      </c>
      <c r="Q229" s="18">
        <f t="shared" si="75"/>
        <v>760441.09231726197</v>
      </c>
      <c r="R229" s="26">
        <f t="shared" si="70"/>
        <v>0.27988880590563719</v>
      </c>
      <c r="S229" s="25">
        <f>MAX(0,MIN(T$18-SUM(W$20:W208),SUM(W209:W229)))</f>
        <v>619.44260093183925</v>
      </c>
      <c r="T229" s="26">
        <f t="shared" si="71"/>
        <v>2.2799274217753768E-4</v>
      </c>
      <c r="U229" s="18">
        <f t="shared" si="64"/>
        <v>1957427.8095034172</v>
      </c>
      <c r="V229" s="24">
        <f t="shared" si="65"/>
        <v>1956529.0095034174</v>
      </c>
      <c r="W229" s="23">
        <f t="shared" si="68"/>
        <v>1.5465190360747427</v>
      </c>
      <c r="X229" s="22">
        <f t="shared" si="67"/>
        <v>1.1000000000000001</v>
      </c>
    </row>
    <row r="230" spans="1:24" x14ac:dyDescent="0.25">
      <c r="A230" s="17">
        <f t="shared" si="74"/>
        <v>211</v>
      </c>
      <c r="B230" s="34">
        <v>44104</v>
      </c>
      <c r="C230" s="23">
        <f t="shared" si="79"/>
        <v>659494.2626691187</v>
      </c>
      <c r="D230" s="23">
        <f t="shared" si="78"/>
        <v>673122.67379277642</v>
      </c>
      <c r="E230" s="26">
        <f t="shared" si="72"/>
        <v>0.24273420195849696</v>
      </c>
      <c r="F230" s="25">
        <f>MAX(0,MIN($G$18-SUM(K$20:K209),SUM(K210:K230)))</f>
        <v>298340.41348026274</v>
      </c>
      <c r="G230" s="11">
        <f t="shared" si="69"/>
        <v>0.10980750899183005</v>
      </c>
      <c r="H230" s="18">
        <f t="shared" si="62"/>
        <v>2174395.3197027412</v>
      </c>
      <c r="I230" s="24">
        <f t="shared" si="76"/>
        <v>2175887.3197027412</v>
      </c>
      <c r="J230" s="33">
        <f t="shared" si="73"/>
        <v>0.80085954040307894</v>
      </c>
      <c r="K230" s="23">
        <f t="shared" si="77"/>
        <v>18465.839354735323</v>
      </c>
      <c r="L230" s="16">
        <f t="shared" si="66"/>
        <v>1.2</v>
      </c>
      <c r="M230" s="16"/>
      <c r="N230" s="5"/>
      <c r="P230" s="1">
        <v>44104</v>
      </c>
      <c r="Q230" s="18">
        <f t="shared" si="75"/>
        <v>760442.33468468487</v>
      </c>
      <c r="R230" s="26">
        <f t="shared" si="70"/>
        <v>0.27988926317279178</v>
      </c>
      <c r="S230" s="25">
        <f>MAX(0,MIN(T$18-SUM(W$20:W209),SUM(W210:W230)))</f>
        <v>497.93977339168993</v>
      </c>
      <c r="T230" s="26">
        <f t="shared" si="71"/>
        <v>1.8327227446748544E-4</v>
      </c>
      <c r="U230" s="18">
        <f t="shared" si="64"/>
        <v>1957420.6477832627</v>
      </c>
      <c r="V230" s="24">
        <f t="shared" si="65"/>
        <v>1956521.8477832628</v>
      </c>
      <c r="W230" s="23">
        <f t="shared" si="68"/>
        <v>1.2423674228777324</v>
      </c>
      <c r="X230" s="22">
        <f t="shared" si="67"/>
        <v>1.1000000000000001</v>
      </c>
    </row>
    <row r="231" spans="1:24" x14ac:dyDescent="0.25">
      <c r="A231" s="17">
        <f t="shared" si="74"/>
        <v>212</v>
      </c>
      <c r="B231" s="34">
        <v>44105</v>
      </c>
      <c r="C231" s="23">
        <f t="shared" si="79"/>
        <v>677960.10202385404</v>
      </c>
      <c r="D231" s="23">
        <f t="shared" si="78"/>
        <v>692236.45281470171</v>
      </c>
      <c r="E231" s="26">
        <f t="shared" si="72"/>
        <v>0.24953075961333487</v>
      </c>
      <c r="F231" s="25">
        <f>MAX(0,MIN($G$18-SUM(K$20:K210),SUM(K211:K231)))</f>
        <v>306693.94505771005</v>
      </c>
      <c r="G231" s="11">
        <f t="shared" si="69"/>
        <v>0.11288211924360128</v>
      </c>
      <c r="H231" s="18">
        <f t="shared" si="62"/>
        <v>2159175.2286544181</v>
      </c>
      <c r="I231" s="24">
        <f t="shared" si="76"/>
        <v>2160667.2286544181</v>
      </c>
      <c r="J231" s="33">
        <f t="shared" si="73"/>
        <v>0.79525761652977911</v>
      </c>
      <c r="K231" s="23">
        <f t="shared" si="77"/>
        <v>18982.882856667915</v>
      </c>
      <c r="L231" s="16">
        <f t="shared" si="66"/>
        <v>1.2</v>
      </c>
      <c r="M231" s="16"/>
      <c r="N231" s="5"/>
      <c r="P231" s="1">
        <v>44105</v>
      </c>
      <c r="Q231" s="18">
        <f t="shared" si="75"/>
        <v>760443.33271460794</v>
      </c>
      <c r="R231" s="26">
        <f t="shared" si="70"/>
        <v>0.27988963050881061</v>
      </c>
      <c r="S231" s="25">
        <f>MAX(0,MIN(T$18-SUM(W$20:W210),SUM(W211:W231)))</f>
        <v>400.21788867356946</v>
      </c>
      <c r="T231" s="26">
        <f t="shared" si="71"/>
        <v>1.473046473877117E-4</v>
      </c>
      <c r="U231" s="18">
        <f t="shared" si="64"/>
        <v>1957414.8942357751</v>
      </c>
      <c r="V231" s="24">
        <f t="shared" si="65"/>
        <v>1956516.0942357753</v>
      </c>
      <c r="W231" s="23">
        <f t="shared" si="68"/>
        <v>0.99802992302002747</v>
      </c>
      <c r="X231" s="22">
        <f t="shared" si="67"/>
        <v>1.1000000000000001</v>
      </c>
    </row>
    <row r="232" spans="1:24" x14ac:dyDescent="0.25">
      <c r="A232" s="17">
        <f t="shared" si="74"/>
        <v>213</v>
      </c>
      <c r="B232" s="34">
        <v>44106</v>
      </c>
      <c r="C232" s="23">
        <f t="shared" si="79"/>
        <v>696942.98488052189</v>
      </c>
      <c r="D232" s="23">
        <f t="shared" si="78"/>
        <v>711892.98067383491</v>
      </c>
      <c r="E232" s="26">
        <f t="shared" si="72"/>
        <v>0.25651762088250823</v>
      </c>
      <c r="F232" s="25">
        <f>MAX(0,MIN($G$18-SUM(K$20:K211),SUM(K212:K232)))</f>
        <v>315281.3755193259</v>
      </c>
      <c r="G232" s="11">
        <f t="shared" si="69"/>
        <v>0.1160428185824221</v>
      </c>
      <c r="H232" s="18">
        <f t="shared" si="62"/>
        <v>2143528.9750567419</v>
      </c>
      <c r="I232" s="24">
        <f t="shared" si="76"/>
        <v>2145020.9750567419</v>
      </c>
      <c r="J232" s="33">
        <f t="shared" si="73"/>
        <v>0.78949883878802696</v>
      </c>
      <c r="K232" s="23">
        <f t="shared" si="77"/>
        <v>19514.403576654615</v>
      </c>
      <c r="L232" s="16">
        <f t="shared" si="66"/>
        <v>1.2</v>
      </c>
      <c r="M232" s="16"/>
      <c r="N232" s="5"/>
      <c r="P232" s="1">
        <v>44106</v>
      </c>
      <c r="Q232" s="18">
        <f t="shared" si="75"/>
        <v>760444.13445920916</v>
      </c>
      <c r="R232" s="26">
        <f t="shared" si="70"/>
        <v>0.27988992559983261</v>
      </c>
      <c r="S232" s="25">
        <f>MAX(0,MIN(T$18-SUM(W$20:W211),SUM(W212:W232)))</f>
        <v>321.64067953639648</v>
      </c>
      <c r="T232" s="26">
        <f t="shared" si="71"/>
        <v>1.1838343118964587E-4</v>
      </c>
      <c r="U232" s="18">
        <f t="shared" si="64"/>
        <v>1957410.272042009</v>
      </c>
      <c r="V232" s="24">
        <f t="shared" si="65"/>
        <v>1956511.4720420092</v>
      </c>
      <c r="W232" s="23">
        <f t="shared" si="68"/>
        <v>0.80174460126621827</v>
      </c>
      <c r="X232" s="22">
        <f t="shared" si="67"/>
        <v>1.1000000000000001</v>
      </c>
    </row>
    <row r="233" spans="1:24" x14ac:dyDescent="0.25">
      <c r="A233" s="17">
        <f t="shared" si="74"/>
        <v>214</v>
      </c>
      <c r="B233" s="34">
        <v>44107</v>
      </c>
      <c r="C233" s="23">
        <f t="shared" si="79"/>
        <v>716457.38845717651</v>
      </c>
      <c r="D233" s="23">
        <f t="shared" si="78"/>
        <v>732107.6690948765</v>
      </c>
      <c r="E233" s="26">
        <f t="shared" si="72"/>
        <v>0.26370011426721846</v>
      </c>
      <c r="F233" s="25">
        <f>MAX(0,MIN($G$18-SUM(K$20:K212),SUM(K213:K233)))</f>
        <v>324109.25403386704</v>
      </c>
      <c r="G233" s="11">
        <f t="shared" si="69"/>
        <v>0.11929201750272993</v>
      </c>
      <c r="H233" s="18">
        <f t="shared" si="62"/>
        <v>2127444.6263583307</v>
      </c>
      <c r="I233" s="24">
        <f t="shared" si="76"/>
        <v>2128936.6263583307</v>
      </c>
      <c r="J233" s="33">
        <f t="shared" si="73"/>
        <v>0.78357881526950568</v>
      </c>
      <c r="K233" s="23">
        <f t="shared" si="77"/>
        <v>20060.806876800943</v>
      </c>
      <c r="L233" s="16">
        <f t="shared" si="66"/>
        <v>1.2</v>
      </c>
      <c r="M233" s="16"/>
      <c r="N233" s="5"/>
      <c r="P233" s="1">
        <v>44107</v>
      </c>
      <c r="Q233" s="18">
        <f t="shared" si="75"/>
        <v>760444.77852124663</v>
      </c>
      <c r="R233" s="26">
        <f t="shared" si="70"/>
        <v>0.27989016265403233</v>
      </c>
      <c r="S233" s="25">
        <f>MAX(0,MIN(T$18-SUM(W$20:W212),SUM(W213:W233)))</f>
        <v>258.46933452053582</v>
      </c>
      <c r="T233" s="26">
        <f t="shared" si="71"/>
        <v>9.5132514711600486E-5</v>
      </c>
      <c r="U233" s="18">
        <f t="shared" si="64"/>
        <v>1957406.5587778601</v>
      </c>
      <c r="V233" s="24">
        <f t="shared" si="65"/>
        <v>1956507.7587778603</v>
      </c>
      <c r="W233" s="23">
        <f t="shared" si="68"/>
        <v>0.64406203749342772</v>
      </c>
      <c r="X233" s="22">
        <f t="shared" si="67"/>
        <v>1.1000000000000001</v>
      </c>
    </row>
    <row r="234" spans="1:24" x14ac:dyDescent="0.25">
      <c r="A234" s="17">
        <f t="shared" si="74"/>
        <v>215</v>
      </c>
      <c r="B234" s="34">
        <v>44108</v>
      </c>
      <c r="C234" s="23">
        <f t="shared" si="79"/>
        <v>736518.19533397746</v>
      </c>
      <c r="D234" s="23">
        <f t="shared" si="78"/>
        <v>752896.36742900009</v>
      </c>
      <c r="E234" s="26">
        <f t="shared" si="72"/>
        <v>0.27108371746670057</v>
      </c>
      <c r="F234" s="25">
        <f>MAX(0,MIN($G$18-SUM(K$20:K213),SUM(K214:K234)))</f>
        <v>333184.3131468154</v>
      </c>
      <c r="G234" s="11">
        <f t="shared" si="69"/>
        <v>0.12263219399280639</v>
      </c>
      <c r="H234" s="18">
        <f t="shared" si="62"/>
        <v>2110909.915896364</v>
      </c>
      <c r="I234" s="24">
        <f t="shared" si="76"/>
        <v>2112401.915896364</v>
      </c>
      <c r="J234" s="33">
        <f t="shared" si="73"/>
        <v>0.77749303109246581</v>
      </c>
      <c r="K234" s="23">
        <f t="shared" si="77"/>
        <v>20622.509469351371</v>
      </c>
      <c r="L234" s="16">
        <f t="shared" si="66"/>
        <v>1.2</v>
      </c>
      <c r="M234" s="16"/>
      <c r="N234" s="5"/>
      <c r="P234" s="1">
        <v>44108</v>
      </c>
      <c r="Q234" s="18">
        <f t="shared" si="75"/>
        <v>760445.2959120404</v>
      </c>
      <c r="R234" s="26">
        <f t="shared" si="70"/>
        <v>0.27989035308547128</v>
      </c>
      <c r="S234" s="25">
        <f>MAX(0,MIN(T$18-SUM(W$20:W213),SUM(W214:W234)))</f>
        <v>207.69103530242214</v>
      </c>
      <c r="T234" s="26">
        <f t="shared" si="71"/>
        <v>7.6442996644174007E-5</v>
      </c>
      <c r="U234" s="18">
        <f t="shared" si="64"/>
        <v>1957403.5757334002</v>
      </c>
      <c r="V234" s="24">
        <f t="shared" si="65"/>
        <v>1956504.7757334004</v>
      </c>
      <c r="W234" s="23">
        <f t="shared" si="68"/>
        <v>0.51739079380683128</v>
      </c>
      <c r="X234" s="22">
        <f t="shared" si="67"/>
        <v>1.1000000000000001</v>
      </c>
    </row>
    <row r="235" spans="1:24" x14ac:dyDescent="0.25">
      <c r="A235" s="17">
        <f t="shared" si="74"/>
        <v>216</v>
      </c>
      <c r="B235" s="34">
        <v>44109</v>
      </c>
      <c r="C235" s="23">
        <f t="shared" si="79"/>
        <v>757140.70480332884</v>
      </c>
      <c r="D235" s="23">
        <f t="shared" si="78"/>
        <v>774275.3750805509</v>
      </c>
      <c r="E235" s="26">
        <f t="shared" si="72"/>
        <v>0.27867406155576818</v>
      </c>
      <c r="F235" s="25">
        <f>MAX(0,MIN($G$18-SUM(K$20:K214),SUM(K215:K235)))</f>
        <v>342513.47391492623</v>
      </c>
      <c r="G235" s="11">
        <f t="shared" si="69"/>
        <v>0.12606589542460497</v>
      </c>
      <c r="H235" s="18">
        <f t="shared" si="62"/>
        <v>2093912.2335414623</v>
      </c>
      <c r="I235" s="24">
        <f t="shared" si="76"/>
        <v>2095404.2335414623</v>
      </c>
      <c r="J235" s="33">
        <f t="shared" si="73"/>
        <v>0.77123684495846889</v>
      </c>
      <c r="K235" s="23">
        <f t="shared" si="77"/>
        <v>21199.939734493208</v>
      </c>
      <c r="L235" s="16">
        <f t="shared" si="66"/>
        <v>1.2</v>
      </c>
      <c r="M235" s="16"/>
      <c r="N235" s="5"/>
      <c r="P235" s="1">
        <v>44109</v>
      </c>
      <c r="Q235" s="18">
        <f t="shared" si="75"/>
        <v>760445.71154421568</v>
      </c>
      <c r="R235" s="26">
        <f t="shared" si="70"/>
        <v>0.2798905060635184</v>
      </c>
      <c r="S235" s="25">
        <f>MAX(0,MIN(T$18-SUM(W$20:W214),SUM(W215:W235)))</f>
        <v>166.87945530688776</v>
      </c>
      <c r="T235" s="26">
        <f t="shared" si="71"/>
        <v>6.1421840492203647E-5</v>
      </c>
      <c r="U235" s="18">
        <f t="shared" si="64"/>
        <v>1957401.1793266051</v>
      </c>
      <c r="V235" s="24">
        <f t="shared" si="65"/>
        <v>1956502.3793266052</v>
      </c>
      <c r="W235" s="23">
        <f t="shared" si="68"/>
        <v>0.41563217524245294</v>
      </c>
      <c r="X235" s="22">
        <f t="shared" si="67"/>
        <v>1.1000000000000001</v>
      </c>
    </row>
    <row r="236" spans="1:24" x14ac:dyDescent="0.25">
      <c r="A236" s="17">
        <f t="shared" si="74"/>
        <v>217</v>
      </c>
      <c r="B236" s="34">
        <v>44110</v>
      </c>
      <c r="C236" s="23">
        <f t="shared" si="79"/>
        <v>778340.64453782211</v>
      </c>
      <c r="D236" s="23">
        <f t="shared" si="78"/>
        <v>796261.45428661909</v>
      </c>
      <c r="E236" s="26">
        <f t="shared" si="72"/>
        <v>0.28647693527932971</v>
      </c>
      <c r="F236" s="25">
        <f>MAX(0,MIN($G$18-SUM(K$20:K215),SUM(K216:K236)))</f>
        <v>352103.85118454415</v>
      </c>
      <c r="G236" s="11">
        <f t="shared" si="69"/>
        <v>0.12959574049649392</v>
      </c>
      <c r="H236" s="18">
        <f t="shared" si="62"/>
        <v>2076438.6160806234</v>
      </c>
      <c r="I236" s="24">
        <f t="shared" si="76"/>
        <v>2077930.6160806234</v>
      </c>
      <c r="J236" s="33">
        <f t="shared" si="73"/>
        <v>0.76480548561271999</v>
      </c>
      <c r="K236" s="23">
        <f t="shared" si="77"/>
        <v>21793.538047059021</v>
      </c>
      <c r="L236" s="16">
        <f t="shared" si="66"/>
        <v>1.2</v>
      </c>
      <c r="M236" s="16"/>
      <c r="N236" s="5"/>
      <c r="P236" s="1">
        <v>44110</v>
      </c>
      <c r="Q236" s="18">
        <f t="shared" si="75"/>
        <v>760446.04543097434</v>
      </c>
      <c r="R236" s="26">
        <f t="shared" si="70"/>
        <v>0.27989062895425526</v>
      </c>
      <c r="S236" s="25">
        <f>MAX(0,MIN(T$18-SUM(W$20:W215),SUM(W216:W236)))</f>
        <v>134.08154475187177</v>
      </c>
      <c r="T236" s="26">
        <f t="shared" si="71"/>
        <v>4.935020455066059E-5</v>
      </c>
      <c r="U236" s="18">
        <f t="shared" si="64"/>
        <v>1957399.2542017747</v>
      </c>
      <c r="V236" s="24">
        <f t="shared" si="65"/>
        <v>1956500.4542017749</v>
      </c>
      <c r="W236" s="23">
        <f t="shared" si="68"/>
        <v>0.33388675868410767</v>
      </c>
      <c r="X236" s="22">
        <f t="shared" si="67"/>
        <v>1.1000000000000001</v>
      </c>
    </row>
    <row r="237" spans="1:24" x14ac:dyDescent="0.25">
      <c r="A237" s="17">
        <f t="shared" si="74"/>
        <v>218</v>
      </c>
      <c r="B237" s="34">
        <v>44111</v>
      </c>
      <c r="C237" s="23">
        <f t="shared" si="79"/>
        <v>800134.18258488108</v>
      </c>
      <c r="D237" s="23">
        <f t="shared" si="78"/>
        <v>818871.8432594866</v>
      </c>
      <c r="E237" s="26">
        <f t="shared" si="72"/>
        <v>0.29449828946715095</v>
      </c>
      <c r="F237" s="25">
        <f>MAX(0,MIN($G$18-SUM(K$20:K216),SUM(K217:K237)))</f>
        <v>361962.75901771139</v>
      </c>
      <c r="G237" s="11">
        <f t="shared" si="69"/>
        <v>0.13322442123039574</v>
      </c>
      <c r="H237" s="18">
        <f t="shared" si="62"/>
        <v>2058475.7373308807</v>
      </c>
      <c r="I237" s="24">
        <f t="shared" si="76"/>
        <v>2059967.7373308807</v>
      </c>
      <c r="J237" s="33">
        <f t="shared" si="73"/>
        <v>0.75819404820529002</v>
      </c>
      <c r="K237" s="23">
        <f t="shared" si="77"/>
        <v>22403.757112376672</v>
      </c>
      <c r="L237" s="16">
        <f t="shared" si="66"/>
        <v>1.2</v>
      </c>
      <c r="M237" s="16"/>
      <c r="N237" s="5"/>
      <c r="P237" s="1">
        <v>44111</v>
      </c>
      <c r="Q237" s="18">
        <f t="shared" si="75"/>
        <v>760446.31364957278</v>
      </c>
      <c r="R237" s="26">
        <f t="shared" si="70"/>
        <v>0.27989072767509504</v>
      </c>
      <c r="S237" s="25">
        <f>MAX(0,MIN(T$18-SUM(W$20:W216),SUM(W217:W237)))</f>
        <v>107.72583304390653</v>
      </c>
      <c r="T237" s="26">
        <f t="shared" si="71"/>
        <v>3.9649691580935368E-5</v>
      </c>
      <c r="U237" s="18">
        <f t="shared" si="64"/>
        <v>1957397.7076827385</v>
      </c>
      <c r="V237" s="24">
        <f t="shared" si="65"/>
        <v>1956498.9076827387</v>
      </c>
      <c r="W237" s="23">
        <f t="shared" si="68"/>
        <v>0.26821859842710022</v>
      </c>
      <c r="X237" s="22">
        <f t="shared" si="67"/>
        <v>1.1000000000000001</v>
      </c>
    </row>
    <row r="238" spans="1:24" x14ac:dyDescent="0.25">
      <c r="A238" s="17">
        <f t="shared" si="74"/>
        <v>219</v>
      </c>
      <c r="B238" s="34">
        <v>44112</v>
      </c>
      <c r="C238" s="23">
        <f t="shared" si="79"/>
        <v>822537.93969725771</v>
      </c>
      <c r="D238" s="23">
        <f t="shared" si="78"/>
        <v>842124.269702274</v>
      </c>
      <c r="E238" s="26">
        <f t="shared" si="72"/>
        <v>0.30274424157223118</v>
      </c>
      <c r="F238" s="25">
        <f>MAX(0,MIN($G$18-SUM(K$20:K217),SUM(K218:K238)))</f>
        <v>372097.71627020731</v>
      </c>
      <c r="G238" s="11">
        <f t="shared" si="69"/>
        <v>0.13695470502484683</v>
      </c>
      <c r="H238" s="18">
        <f t="shared" si="62"/>
        <v>2040009.8979761454</v>
      </c>
      <c r="I238" s="24">
        <f t="shared" si="76"/>
        <v>2041501.8979761454</v>
      </c>
      <c r="J238" s="33">
        <f t="shared" si="73"/>
        <v>0.75139749055045213</v>
      </c>
      <c r="K238" s="23">
        <f>MAX(0,MIN(I238-K237,C238*$K$18))</f>
        <v>23031.062311523216</v>
      </c>
      <c r="L238" s="16">
        <f t="shared" si="66"/>
        <v>1.2</v>
      </c>
      <c r="M238" s="16"/>
      <c r="N238" s="5"/>
      <c r="P238" s="1">
        <v>44112</v>
      </c>
      <c r="Q238" s="18">
        <f t="shared" si="75"/>
        <v>760446.52911535266</v>
      </c>
      <c r="R238" s="26">
        <f t="shared" si="70"/>
        <v>0.27989080697967295</v>
      </c>
      <c r="S238" s="25">
        <f>MAX(0,MIN(T$18-SUM(W$20:W217),SUM(W218:W238)))</f>
        <v>86.548278635104637</v>
      </c>
      <c r="T238" s="26">
        <f t="shared" si="71"/>
        <v>3.1855057025589314E-5</v>
      </c>
      <c r="U238" s="18">
        <f t="shared" si="64"/>
        <v>1957396.4653153156</v>
      </c>
      <c r="V238" s="24">
        <f t="shared" si="65"/>
        <v>1956497.6653153158</v>
      </c>
      <c r="W238" s="23">
        <f t="shared" si="68"/>
        <v>0.21546577990514015</v>
      </c>
      <c r="X238" s="22">
        <f t="shared" si="67"/>
        <v>1.1000000000000001</v>
      </c>
    </row>
    <row r="239" spans="1:24" x14ac:dyDescent="0.25">
      <c r="A239" s="17">
        <f t="shared" si="74"/>
        <v>220</v>
      </c>
      <c r="B239" s="34">
        <v>44113</v>
      </c>
      <c r="C239" s="23">
        <f t="shared" si="79"/>
        <v>845569.00200878095</v>
      </c>
      <c r="D239" s="23">
        <f t="shared" si="78"/>
        <v>866036.96470836247</v>
      </c>
      <c r="E239" s="26">
        <f t="shared" si="72"/>
        <v>0.31122108033625362</v>
      </c>
      <c r="F239" s="25">
        <f>MAX(0,MIN($G$18-SUM(K$20:K218),SUM(K219:K239)))</f>
        <v>382516.45232577308</v>
      </c>
      <c r="G239" s="11">
        <f t="shared" si="69"/>
        <v>0.14078943676554251</v>
      </c>
      <c r="H239" s="18">
        <f t="shared" ref="H239:H302" si="80">MAX(0,H238-K231)</f>
        <v>2021027.0151194774</v>
      </c>
      <c r="I239" s="24">
        <f t="shared" si="76"/>
        <v>2022519.0151194774</v>
      </c>
      <c r="J239" s="33">
        <f t="shared" si="73"/>
        <v>0.74441062928127877</v>
      </c>
      <c r="K239" s="23">
        <f t="shared" si="77"/>
        <v>23675.932056245867</v>
      </c>
      <c r="L239" s="16">
        <f t="shared" si="66"/>
        <v>1.2</v>
      </c>
      <c r="M239" s="16"/>
      <c r="N239" s="5"/>
      <c r="P239" s="1">
        <v>44113</v>
      </c>
      <c r="Q239" s="18">
        <f t="shared" si="75"/>
        <v>760446.70220356842</v>
      </c>
      <c r="R239" s="26">
        <f t="shared" si="70"/>
        <v>0.27989087068671681</v>
      </c>
      <c r="S239" s="25">
        <f>MAX(0,MIN(T$18-SUM(W$20:W218),SUM(W219:W239)))</f>
        <v>69.532386074019584</v>
      </c>
      <c r="T239" s="26">
        <f t="shared" si="71"/>
        <v>2.5592168422570827E-5</v>
      </c>
      <c r="U239" s="18">
        <f t="shared" si="64"/>
        <v>1957395.4672853926</v>
      </c>
      <c r="V239" s="24">
        <f t="shared" si="65"/>
        <v>1956496.6672853928</v>
      </c>
      <c r="W239" s="23">
        <f t="shared" si="68"/>
        <v>0.17308821573241526</v>
      </c>
      <c r="X239" s="22">
        <f t="shared" si="67"/>
        <v>1.1000000000000001</v>
      </c>
    </row>
    <row r="240" spans="1:24" x14ac:dyDescent="0.25">
      <c r="A240" s="17">
        <f t="shared" si="74"/>
        <v>221</v>
      </c>
      <c r="B240" s="34">
        <v>44114</v>
      </c>
      <c r="C240" s="23">
        <f t="shared" si="79"/>
        <v>869244.93406502681</v>
      </c>
      <c r="D240" s="23">
        <f t="shared" si="78"/>
        <v>890628.67705550953</v>
      </c>
      <c r="E240" s="26">
        <f t="shared" si="72"/>
        <v>0.31993527058566873</v>
      </c>
      <c r="F240" s="25">
        <f>MAX(0,MIN($G$18-SUM(K$20:K219),SUM(K220:K240)))</f>
        <v>393226.91299089475</v>
      </c>
      <c r="G240" s="11">
        <f t="shared" si="69"/>
        <v>0.1447315409949777</v>
      </c>
      <c r="H240" s="18">
        <f t="shared" si="80"/>
        <v>2001512.6115428228</v>
      </c>
      <c r="I240" s="24">
        <f t="shared" si="76"/>
        <v>2003004.6115428228</v>
      </c>
      <c r="J240" s="33">
        <f t="shared" si="73"/>
        <v>0.73722813589656844</v>
      </c>
      <c r="K240" s="23">
        <f t="shared" si="77"/>
        <v>24338.858153820751</v>
      </c>
      <c r="L240" s="16">
        <f t="shared" si="66"/>
        <v>1.2</v>
      </c>
      <c r="M240" s="16"/>
      <c r="N240" s="5"/>
      <c r="P240" s="1">
        <v>44114</v>
      </c>
      <c r="Q240" s="18">
        <f t="shared" si="75"/>
        <v>760446.84124893404</v>
      </c>
      <c r="R240" s="26">
        <f t="shared" si="70"/>
        <v>0.2798909218639109</v>
      </c>
      <c r="S240" s="25">
        <f>MAX(0,MIN(T$18-SUM(W$20:W219),SUM(W220:W240)))</f>
        <v>55.860895454105538</v>
      </c>
      <c r="T240" s="26">
        <f t="shared" si="71"/>
        <v>2.0560224169140851E-5</v>
      </c>
      <c r="U240" s="18">
        <f t="shared" si="64"/>
        <v>1957394.6655407913</v>
      </c>
      <c r="V240" s="24">
        <f t="shared" si="65"/>
        <v>1956495.8655407915</v>
      </c>
      <c r="W240" s="23">
        <f t="shared" si="68"/>
        <v>0.13904536563360573</v>
      </c>
      <c r="X240" s="22">
        <f t="shared" si="67"/>
        <v>1.1000000000000001</v>
      </c>
    </row>
    <row r="241" spans="1:24" x14ac:dyDescent="0.25">
      <c r="A241" s="17">
        <f t="shared" si="74"/>
        <v>222</v>
      </c>
      <c r="B241" s="34">
        <v>44115</v>
      </c>
      <c r="C241" s="23">
        <f t="shared" si="79"/>
        <v>893583.79221884755</v>
      </c>
      <c r="D241" s="23">
        <f t="shared" si="78"/>
        <v>915918.68790584942</v>
      </c>
      <c r="E241" s="26">
        <f t="shared" si="72"/>
        <v>0.32889345816206744</v>
      </c>
      <c r="F241" s="25">
        <f>MAX(0,MIN($G$18-SUM(K$20:K220),SUM(K221:K241)))</f>
        <v>404237.26655463979</v>
      </c>
      <c r="G241" s="11">
        <f t="shared" si="69"/>
        <v>0.14878402414283709</v>
      </c>
      <c r="H241" s="18">
        <f t="shared" si="80"/>
        <v>1981451.8046660218</v>
      </c>
      <c r="I241" s="24">
        <f t="shared" si="76"/>
        <v>1982943.8046660218</v>
      </c>
      <c r="J241" s="33">
        <f t="shared" si="73"/>
        <v>0.72984453269708638</v>
      </c>
      <c r="K241" s="23">
        <f t="shared" si="77"/>
        <v>25020.346182127731</v>
      </c>
      <c r="L241" s="16">
        <f t="shared" si="66"/>
        <v>1.2</v>
      </c>
      <c r="M241" s="16"/>
      <c r="N241" s="5"/>
      <c r="P241" s="1">
        <v>44115</v>
      </c>
      <c r="Q241" s="18">
        <f t="shared" si="75"/>
        <v>760446.95294693299</v>
      </c>
      <c r="R241" s="26">
        <f t="shared" si="70"/>
        <v>0.27989096297560234</v>
      </c>
      <c r="S241" s="25">
        <f>MAX(0,MIN(T$18-SUM(W$20:W220),SUM(W221:W241)))</f>
        <v>44.876840505286218</v>
      </c>
      <c r="T241" s="26">
        <f t="shared" si="71"/>
        <v>1.6517420519145148E-5</v>
      </c>
      <c r="U241" s="18">
        <f t="shared" si="64"/>
        <v>1957394.0214787538</v>
      </c>
      <c r="V241" s="24">
        <f t="shared" si="65"/>
        <v>1956495.221478754</v>
      </c>
      <c r="W241" s="23">
        <f t="shared" si="68"/>
        <v>0.11169799895336738</v>
      </c>
      <c r="X241" s="22">
        <f t="shared" si="67"/>
        <v>1.1000000000000001</v>
      </c>
    </row>
    <row r="242" spans="1:24" x14ac:dyDescent="0.25">
      <c r="A242" s="17">
        <f t="shared" si="74"/>
        <v>223</v>
      </c>
      <c r="B242" s="34">
        <v>44116</v>
      </c>
      <c r="C242" s="23">
        <f t="shared" si="79"/>
        <v>918604.13840097527</v>
      </c>
      <c r="D242" s="23">
        <f t="shared" si="78"/>
        <v>941926.82592330931</v>
      </c>
      <c r="E242" s="26">
        <f t="shared" si="72"/>
        <v>0.33810247499060536</v>
      </c>
      <c r="F242" s="25">
        <f>MAX(0,MIN($G$18-SUM(K$20:K221),SUM(K222:K242)))</f>
        <v>415555.91001816967</v>
      </c>
      <c r="G242" s="11">
        <f t="shared" si="69"/>
        <v>0.15294997681883651</v>
      </c>
      <c r="H242" s="18">
        <f t="shared" si="80"/>
        <v>1960829.2951966706</v>
      </c>
      <c r="I242" s="24">
        <f t="shared" si="76"/>
        <v>1962321.2951966706</v>
      </c>
      <c r="J242" s="33">
        <f t="shared" si="73"/>
        <v>0.72225418860801882</v>
      </c>
      <c r="K242" s="23">
        <f t="shared" si="77"/>
        <v>25720.915875227307</v>
      </c>
      <c r="L242" s="16">
        <f t="shared" si="66"/>
        <v>1.2</v>
      </c>
      <c r="M242" s="16"/>
      <c r="N242" s="5"/>
      <c r="P242" s="1">
        <v>44116</v>
      </c>
      <c r="Q242" s="18">
        <f t="shared" si="75"/>
        <v>760447.04267620668</v>
      </c>
      <c r="R242" s="26">
        <f t="shared" si="70"/>
        <v>0.27989099600146</v>
      </c>
      <c r="S242" s="25">
        <f>MAX(0,MIN(T$18-SUM(W$20:W221),SUM(W222:W242)))</f>
        <v>36.052179623091789</v>
      </c>
      <c r="T242" s="26">
        <f t="shared" si="71"/>
        <v>1.326940588422703E-5</v>
      </c>
      <c r="U242" s="18">
        <f t="shared" si="64"/>
        <v>1957393.5040879599</v>
      </c>
      <c r="V242" s="24">
        <f t="shared" si="65"/>
        <v>1956494.7040879601</v>
      </c>
      <c r="W242" s="23">
        <f t="shared" si="68"/>
        <v>8.9729273708375565E-2</v>
      </c>
      <c r="X242" s="22">
        <f t="shared" si="67"/>
        <v>1.1000000000000001</v>
      </c>
    </row>
    <row r="243" spans="1:24" x14ac:dyDescent="0.25">
      <c r="A243" s="17">
        <f t="shared" si="74"/>
        <v>224</v>
      </c>
      <c r="B243" s="34">
        <v>44117</v>
      </c>
      <c r="C243" s="23">
        <f t="shared" si="79"/>
        <v>944325.05427620257</v>
      </c>
      <c r="D243" s="23">
        <f t="shared" si="78"/>
        <v>968673.4828203026</v>
      </c>
      <c r="E243" s="26">
        <f t="shared" si="72"/>
        <v>0.34756934429034231</v>
      </c>
      <c r="F243" s="25">
        <f>MAX(0,MIN($G$18-SUM(K$20:K222),SUM(K223:K243)))</f>
        <v>427191.4754986784</v>
      </c>
      <c r="G243" s="11">
        <f t="shared" si="69"/>
        <v>0.15723257616976391</v>
      </c>
      <c r="H243" s="18">
        <f t="shared" si="80"/>
        <v>1939629.3554621774</v>
      </c>
      <c r="I243" s="24">
        <f t="shared" si="76"/>
        <v>1941121.3554621774</v>
      </c>
      <c r="J243" s="33">
        <f t="shared" si="73"/>
        <v>0.71445131488445734</v>
      </c>
      <c r="K243" s="23">
        <f t="shared" si="77"/>
        <v>26441.101519733671</v>
      </c>
      <c r="L243" s="16">
        <f t="shared" si="66"/>
        <v>1.2</v>
      </c>
      <c r="M243" s="16"/>
      <c r="N243" s="5"/>
      <c r="P243" s="1">
        <v>44117</v>
      </c>
      <c r="Q243" s="18">
        <f t="shared" si="75"/>
        <v>760447.11475754145</v>
      </c>
      <c r="R243" s="26">
        <f t="shared" si="70"/>
        <v>0.27989102253179732</v>
      </c>
      <c r="S243" s="25">
        <f>MAX(0,MIN(T$18-SUM(W$20:W222),SUM(W223:W243)))</f>
        <v>28.962540803236319</v>
      </c>
      <c r="T243" s="26">
        <f t="shared" si="71"/>
        <v>1.0659985425970511E-5</v>
      </c>
      <c r="U243" s="18">
        <f t="shared" si="64"/>
        <v>1957393.0884557846</v>
      </c>
      <c r="V243" s="24">
        <f t="shared" si="65"/>
        <v>1956494.2884557848</v>
      </c>
      <c r="W243" s="23">
        <f t="shared" si="68"/>
        <v>7.2081334717460657E-2</v>
      </c>
      <c r="X243" s="22">
        <f t="shared" si="67"/>
        <v>1.1000000000000001</v>
      </c>
    </row>
    <row r="244" spans="1:24" x14ac:dyDescent="0.25">
      <c r="A244" s="17">
        <f t="shared" si="74"/>
        <v>225</v>
      </c>
      <c r="B244" s="34">
        <v>44118</v>
      </c>
      <c r="C244" s="23">
        <f t="shared" si="79"/>
        <v>970766.15579593624</v>
      </c>
      <c r="D244" s="23">
        <f t="shared" si="78"/>
        <v>996179.62934587023</v>
      </c>
      <c r="E244" s="26">
        <f t="shared" si="72"/>
        <v>0.35730128593047189</v>
      </c>
      <c r="F244" s="25">
        <f>MAX(0,MIN($G$18-SUM(K$20:K223),SUM(K224:K244)))</f>
        <v>439152.83681264141</v>
      </c>
      <c r="G244" s="11">
        <f t="shared" si="69"/>
        <v>0.16163508830251733</v>
      </c>
      <c r="H244" s="18">
        <f t="shared" si="80"/>
        <v>1917835.8174151185</v>
      </c>
      <c r="I244" s="24">
        <f t="shared" si="76"/>
        <v>1919327.8174151185</v>
      </c>
      <c r="J244" s="33">
        <f t="shared" si="73"/>
        <v>0.70642996069663611</v>
      </c>
      <c r="K244" s="23">
        <f t="shared" si="77"/>
        <v>27181.452362286214</v>
      </c>
      <c r="L244" s="16">
        <f t="shared" si="66"/>
        <v>1.2</v>
      </c>
      <c r="M244" s="16"/>
      <c r="N244" s="5"/>
      <c r="P244" s="1">
        <v>44118</v>
      </c>
      <c r="Q244" s="18">
        <f t="shared" si="75"/>
        <v>760447.17266192113</v>
      </c>
      <c r="R244" s="26">
        <f t="shared" si="70"/>
        <v>0.27989104384414859</v>
      </c>
      <c r="S244" s="25">
        <f>MAX(0,MIN(T$18-SUM(W$20:W223),SUM(W224:W244)))</f>
        <v>23.266897695375324</v>
      </c>
      <c r="T244" s="26">
        <f t="shared" si="71"/>
        <v>8.5636406013291873E-6</v>
      </c>
      <c r="U244" s="18">
        <f t="shared" si="64"/>
        <v>1957392.7545690259</v>
      </c>
      <c r="V244" s="24">
        <f t="shared" si="65"/>
        <v>1956493.9545690261</v>
      </c>
      <c r="W244" s="23">
        <f t="shared" si="68"/>
        <v>5.7904379621507705E-2</v>
      </c>
      <c r="X244" s="22">
        <f t="shared" si="67"/>
        <v>1.1000000000000001</v>
      </c>
    </row>
    <row r="245" spans="1:24" x14ac:dyDescent="0.25">
      <c r="A245" s="17">
        <f t="shared" si="74"/>
        <v>226</v>
      </c>
      <c r="B245" s="34">
        <v>44119</v>
      </c>
      <c r="C245" s="23">
        <f t="shared" si="79"/>
        <v>997947.6081582224</v>
      </c>
      <c r="D245" s="23">
        <f t="shared" si="78"/>
        <v>1024466.8317278281</v>
      </c>
      <c r="E245" s="26">
        <f t="shared" si="72"/>
        <v>0.36730572193652505</v>
      </c>
      <c r="F245" s="25">
        <f>MAX(0,MIN($G$18-SUM(K$20:K224),SUM(K225:K245)))</f>
        <v>451449.11624339537</v>
      </c>
      <c r="G245" s="11">
        <f t="shared" si="69"/>
        <v>0.16616087077498781</v>
      </c>
      <c r="H245" s="18">
        <f t="shared" si="80"/>
        <v>1895432.0603027418</v>
      </c>
      <c r="I245" s="24">
        <f t="shared" si="76"/>
        <v>1896924.0603027418</v>
      </c>
      <c r="J245" s="33">
        <f t="shared" si="73"/>
        <v>0.69818400859155583</v>
      </c>
      <c r="K245" s="23">
        <f t="shared" si="77"/>
        <v>27942.533028430229</v>
      </c>
      <c r="L245" s="16">
        <f t="shared" si="66"/>
        <v>1.2</v>
      </c>
      <c r="M245" s="16"/>
      <c r="N245" s="5"/>
      <c r="P245" s="1">
        <v>44119</v>
      </c>
      <c r="Q245" s="18">
        <f t="shared" si="75"/>
        <v>760447.21917766239</v>
      </c>
      <c r="R245" s="26">
        <f t="shared" si="70"/>
        <v>0.27989106096478478</v>
      </c>
      <c r="S245" s="25">
        <f>MAX(0,MIN(T$18-SUM(W$20:W224),SUM(W225:W245)))</f>
        <v>18.691219670677661</v>
      </c>
      <c r="T245" s="26">
        <f t="shared" si="71"/>
        <v>6.8795113880607087E-6</v>
      </c>
      <c r="U245" s="18">
        <f t="shared" si="64"/>
        <v>1957392.4863504276</v>
      </c>
      <c r="V245" s="24">
        <f t="shared" si="65"/>
        <v>1956493.6863504278</v>
      </c>
      <c r="W245" s="23">
        <f t="shared" si="68"/>
        <v>4.651574131969001E-2</v>
      </c>
      <c r="X245" s="22">
        <f t="shared" si="67"/>
        <v>1.1000000000000001</v>
      </c>
    </row>
    <row r="246" spans="1:24" x14ac:dyDescent="0.25">
      <c r="A246" s="17">
        <f t="shared" si="74"/>
        <v>227</v>
      </c>
      <c r="B246" s="39">
        <v>44120</v>
      </c>
      <c r="C246" s="23">
        <f t="shared" si="79"/>
        <v>1025890.1411866526</v>
      </c>
      <c r="D246" s="23">
        <f t="shared" si="78"/>
        <v>1053557.2685817883</v>
      </c>
      <c r="E246" s="26">
        <f t="shared" si="72"/>
        <v>0.37759028215074775</v>
      </c>
      <c r="F246" s="25">
        <f>MAX(0,MIN($G$18-SUM(K$20:K225),SUM(K226:K246)))</f>
        <v>464089.69149821042</v>
      </c>
      <c r="G246" s="11">
        <f t="shared" si="69"/>
        <v>0.17081337515668746</v>
      </c>
      <c r="H246" s="18">
        <f t="shared" si="80"/>
        <v>1872400.9979912187</v>
      </c>
      <c r="I246" s="24">
        <f t="shared" si="76"/>
        <v>1873892.9979912187</v>
      </c>
      <c r="J246" s="33">
        <f t="shared" si="73"/>
        <v>0.68970716982753344</v>
      </c>
      <c r="K246" s="23">
        <f t="shared" si="77"/>
        <v>28724.923953226273</v>
      </c>
      <c r="L246" s="16">
        <f t="shared" si="66"/>
        <v>1.2</v>
      </c>
      <c r="M246" s="16"/>
      <c r="N246" s="5"/>
      <c r="P246" s="1">
        <v>44120</v>
      </c>
      <c r="Q246" s="18">
        <f t="shared" si="75"/>
        <v>760447.25654467964</v>
      </c>
      <c r="R246" s="26">
        <f t="shared" si="70"/>
        <v>0.27989107471813129</v>
      </c>
      <c r="S246" s="25">
        <f>MAX(0,MIN(T$18-SUM(W$20:W225),SUM(W226:W246)))</f>
        <v>15.015322539027476</v>
      </c>
      <c r="T246" s="26">
        <f t="shared" si="71"/>
        <v>5.5265565448730839E-6</v>
      </c>
      <c r="U246" s="18">
        <f t="shared" si="64"/>
        <v>1957392.2708846477</v>
      </c>
      <c r="V246" s="24">
        <f t="shared" si="65"/>
        <v>1956493.4708846479</v>
      </c>
      <c r="W246" s="23">
        <f t="shared" si="68"/>
        <v>3.7367017251143601E-2</v>
      </c>
      <c r="X246" s="22">
        <f t="shared" si="67"/>
        <v>1.1000000000000001</v>
      </c>
    </row>
    <row r="247" spans="1:24" x14ac:dyDescent="0.25">
      <c r="A247" s="17">
        <f t="shared" si="74"/>
        <v>228</v>
      </c>
      <c r="B247" s="34">
        <v>44121</v>
      </c>
      <c r="C247" s="23">
        <f t="shared" si="79"/>
        <v>1054615.0651398788</v>
      </c>
      <c r="D247" s="23">
        <f t="shared" si="78"/>
        <v>1083473.7483003358</v>
      </c>
      <c r="E247" s="26">
        <f t="shared" si="72"/>
        <v>0.38816281005096864</v>
      </c>
      <c r="F247" s="25">
        <f>MAX(0,MIN($G$18-SUM(K$20:K226),SUM(K227:K247)))</f>
        <v>477084.20286016032</v>
      </c>
      <c r="G247" s="11">
        <f t="shared" si="69"/>
        <v>0.1755961496610747</v>
      </c>
      <c r="H247" s="18">
        <f t="shared" si="80"/>
        <v>1848725.0659349728</v>
      </c>
      <c r="I247" s="24">
        <f t="shared" si="76"/>
        <v>1850217.0659349728</v>
      </c>
      <c r="J247" s="33">
        <f t="shared" si="73"/>
        <v>0.68099297957811833</v>
      </c>
      <c r="K247" s="23">
        <f t="shared" si="77"/>
        <v>29529.221823916607</v>
      </c>
      <c r="L247" s="16">
        <f t="shared" si="66"/>
        <v>1.2</v>
      </c>
      <c r="M247" s="16"/>
      <c r="N247" s="5"/>
      <c r="P247" s="1">
        <v>44121</v>
      </c>
      <c r="Q247" s="18">
        <f t="shared" si="75"/>
        <v>760447.28656234278</v>
      </c>
      <c r="R247" s="26">
        <f t="shared" si="70"/>
        <v>0.27989108576646626</v>
      </c>
      <c r="S247" s="25">
        <f>MAX(0,MIN(T$18-SUM(W$20:W226),SUM(W227:W247)))</f>
        <v>12.062295742348713</v>
      </c>
      <c r="T247" s="26">
        <f t="shared" si="71"/>
        <v>4.4396621722778984E-6</v>
      </c>
      <c r="U247" s="18">
        <f t="shared" si="64"/>
        <v>1957392.097796432</v>
      </c>
      <c r="V247" s="24">
        <f t="shared" si="65"/>
        <v>1956493.2977964322</v>
      </c>
      <c r="W247" s="23">
        <f t="shared" si="68"/>
        <v>3.0017663163159305E-2</v>
      </c>
      <c r="X247" s="22">
        <f t="shared" si="67"/>
        <v>1.1000000000000001</v>
      </c>
    </row>
    <row r="248" spans="1:24" x14ac:dyDescent="0.25">
      <c r="A248" s="17">
        <f t="shared" si="74"/>
        <v>229</v>
      </c>
      <c r="B248" s="34">
        <v>44122</v>
      </c>
      <c r="C248" s="23">
        <f t="shared" si="79"/>
        <v>1084144.2869637953</v>
      </c>
      <c r="D248" s="23">
        <f t="shared" si="78"/>
        <v>1114239.7269359701</v>
      </c>
      <c r="E248" s="26">
        <f t="shared" si="72"/>
        <v>0.39903136873239575</v>
      </c>
      <c r="F248" s="25">
        <f>MAX(0,MIN($G$18-SUM(K$20:K227),SUM(K228:K248)))</f>
        <v>490442.5605402448</v>
      </c>
      <c r="G248" s="11">
        <f t="shared" si="69"/>
        <v>0.18051284185158481</v>
      </c>
      <c r="H248" s="18">
        <f t="shared" si="80"/>
        <v>1824386.2077811521</v>
      </c>
      <c r="I248" s="24">
        <f t="shared" si="76"/>
        <v>1825878.2077811521</v>
      </c>
      <c r="J248" s="33">
        <f t="shared" si="73"/>
        <v>0.67203479200171967</v>
      </c>
      <c r="K248" s="23">
        <f t="shared" si="77"/>
        <v>30356.040034986268</v>
      </c>
      <c r="L248" s="16">
        <f t="shared" si="66"/>
        <v>1.2</v>
      </c>
      <c r="M248" s="16"/>
      <c r="N248" s="5"/>
      <c r="P248" s="1">
        <v>44122</v>
      </c>
      <c r="Q248" s="18">
        <f t="shared" si="75"/>
        <v>760447.3106761229</v>
      </c>
      <c r="R248" s="26">
        <f t="shared" si="70"/>
        <v>0.27989109464181133</v>
      </c>
      <c r="S248" s="25">
        <f>MAX(0,MIN(T$18-SUM(W$20:W227),SUM(W228:W248)))</f>
        <v>9.6900027273969034</v>
      </c>
      <c r="T248" s="26">
        <f t="shared" si="71"/>
        <v>3.5665133302159425E-6</v>
      </c>
      <c r="U248" s="18">
        <f t="shared" ref="U248:U311" si="81">MAX(0,U247-W240)</f>
        <v>1957391.9587510664</v>
      </c>
      <c r="V248" s="24">
        <f t="shared" ref="V248:V311" si="82">MAX(0,V247-W240)</f>
        <v>1956493.1587510665</v>
      </c>
      <c r="W248" s="23">
        <f t="shared" si="68"/>
        <v>2.4113780120145301E-2</v>
      </c>
      <c r="X248" s="22">
        <f t="shared" si="67"/>
        <v>1.1000000000000001</v>
      </c>
    </row>
    <row r="249" spans="1:24" x14ac:dyDescent="0.25">
      <c r="A249" s="17">
        <f t="shared" si="74"/>
        <v>230</v>
      </c>
      <c r="B249" s="34">
        <v>44123</v>
      </c>
      <c r="C249" s="23">
        <f t="shared" si="79"/>
        <v>1114500.3269987816</v>
      </c>
      <c r="D249" s="23">
        <f t="shared" si="78"/>
        <v>1145879.3265918593</v>
      </c>
      <c r="E249" s="26">
        <f t="shared" si="72"/>
        <v>0.41020424705690284</v>
      </c>
      <c r="F249" s="25">
        <f>MAX(0,MIN($G$18-SUM(K$20:K228),SUM(K229:K249)))</f>
        <v>504174.95223537157</v>
      </c>
      <c r="G249" s="11">
        <f t="shared" si="69"/>
        <v>0.18556720142342914</v>
      </c>
      <c r="H249" s="18">
        <f t="shared" si="80"/>
        <v>1799365.8615990244</v>
      </c>
      <c r="I249" s="24">
        <f t="shared" si="76"/>
        <v>1800857.8615990244</v>
      </c>
      <c r="J249" s="33">
        <f t="shared" si="73"/>
        <v>0.66282577517318175</v>
      </c>
      <c r="K249" s="23">
        <f t="shared" si="77"/>
        <v>31206.009155965887</v>
      </c>
      <c r="L249" s="16">
        <f t="shared" si="66"/>
        <v>1.2</v>
      </c>
      <c r="M249" s="16"/>
      <c r="N249" s="5"/>
      <c r="P249" s="1">
        <v>44123</v>
      </c>
      <c r="Q249" s="18">
        <f t="shared" si="75"/>
        <v>760447.33004719636</v>
      </c>
      <c r="R249" s="26">
        <f t="shared" si="70"/>
        <v>0.27989110177155047</v>
      </c>
      <c r="S249" s="25">
        <f>MAX(0,MIN(T$18-SUM(W$20:W228),SUM(W229:W249)))</f>
        <v>7.7842489704871349</v>
      </c>
      <c r="T249" s="26">
        <f t="shared" si="71"/>
        <v>2.8650794535349087E-6</v>
      </c>
      <c r="U249" s="18">
        <f t="shared" si="81"/>
        <v>1957391.8470530673</v>
      </c>
      <c r="V249" s="24">
        <f t="shared" si="82"/>
        <v>1956493.0470530675</v>
      </c>
      <c r="W249" s="23">
        <f t="shared" si="68"/>
        <v>1.9371073468485357E-2</v>
      </c>
      <c r="X249" s="22">
        <f t="shared" si="67"/>
        <v>1.1000000000000001</v>
      </c>
    </row>
    <row r="250" spans="1:24" x14ac:dyDescent="0.25">
      <c r="A250" s="17">
        <f t="shared" si="74"/>
        <v>231</v>
      </c>
      <c r="B250" s="34">
        <v>44124</v>
      </c>
      <c r="C250" s="23">
        <f t="shared" si="79"/>
        <v>1145706.3361547475</v>
      </c>
      <c r="D250" s="23">
        <f t="shared" si="78"/>
        <v>1178417.3543347963</v>
      </c>
      <c r="E250" s="26">
        <f t="shared" si="72"/>
        <v>0.42168996597449615</v>
      </c>
      <c r="F250" s="25">
        <f>MAX(0,MIN($G$18-SUM(K$20:K229),SUM(K230:K250)))</f>
        <v>518291.85089796199</v>
      </c>
      <c r="G250" s="11">
        <f t="shared" si="69"/>
        <v>0.19076308306328515</v>
      </c>
      <c r="H250" s="18">
        <f t="shared" si="80"/>
        <v>1773644.9457237972</v>
      </c>
      <c r="I250" s="24">
        <f t="shared" si="76"/>
        <v>1775136.9457237972</v>
      </c>
      <c r="J250" s="33">
        <f t="shared" si="73"/>
        <v>0.65335890587344481</v>
      </c>
      <c r="K250" s="23">
        <f t="shared" si="77"/>
        <v>32079.777412332933</v>
      </c>
      <c r="L250" s="16">
        <f t="shared" si="66"/>
        <v>1.2</v>
      </c>
      <c r="M250" s="16"/>
      <c r="N250" s="5"/>
      <c r="P250" s="1">
        <v>44124</v>
      </c>
      <c r="Q250" s="18">
        <f t="shared" si="75"/>
        <v>760447.34560835967</v>
      </c>
      <c r="R250" s="26">
        <f t="shared" si="70"/>
        <v>0.27989110749900981</v>
      </c>
      <c r="S250" s="25">
        <f>MAX(0,MIN(T$18-SUM(W$20:W229),SUM(W230:W250)))</f>
        <v>6.2532910977075113</v>
      </c>
      <c r="T250" s="26">
        <f t="shared" si="71"/>
        <v>2.301593372583683E-6</v>
      </c>
      <c r="U250" s="18">
        <f t="shared" si="81"/>
        <v>1957391.7573237936</v>
      </c>
      <c r="V250" s="24">
        <f t="shared" si="82"/>
        <v>1956492.9573237938</v>
      </c>
      <c r="W250" s="23">
        <f t="shared" si="68"/>
        <v>1.5561163295118231E-2</v>
      </c>
      <c r="X250" s="22">
        <f t="shared" si="67"/>
        <v>1.1000000000000001</v>
      </c>
    </row>
    <row r="251" spans="1:24" x14ac:dyDescent="0.25">
      <c r="A251" s="17">
        <f t="shared" si="74"/>
        <v>232</v>
      </c>
      <c r="B251" s="34">
        <v>44125</v>
      </c>
      <c r="C251" s="23">
        <f t="shared" si="79"/>
        <v>1177786.1135670803</v>
      </c>
      <c r="D251" s="23">
        <f t="shared" si="78"/>
        <v>1211879.3216452184</v>
      </c>
      <c r="E251" s="26">
        <f t="shared" si="72"/>
        <v>0.43349728502178198</v>
      </c>
      <c r="F251" s="25">
        <f>MAX(0,MIN($G$18-SUM(K$20:K230),SUM(K231:K251)))</f>
        <v>532804.02272310492</v>
      </c>
      <c r="G251" s="11">
        <f t="shared" si="69"/>
        <v>0.19610444938905713</v>
      </c>
      <c r="H251" s="18">
        <f t="shared" si="80"/>
        <v>1747203.8442040635</v>
      </c>
      <c r="I251" s="24">
        <f t="shared" si="76"/>
        <v>1748695.8442040635</v>
      </c>
      <c r="J251" s="33">
        <f t="shared" si="73"/>
        <v>0.64362696423331522</v>
      </c>
      <c r="K251" s="23">
        <f t="shared" si="77"/>
        <v>32978.011179878253</v>
      </c>
      <c r="L251" s="16">
        <f t="shared" si="66"/>
        <v>1.2</v>
      </c>
      <c r="M251" s="16"/>
      <c r="N251" s="5"/>
      <c r="P251" s="1">
        <v>44125</v>
      </c>
      <c r="Q251" s="18">
        <f t="shared" si="75"/>
        <v>760447.35810894694</v>
      </c>
      <c r="R251" s="26">
        <f t="shared" si="70"/>
        <v>0.27989111209999001</v>
      </c>
      <c r="S251" s="25">
        <f>MAX(0,MIN(T$18-SUM(W$20:W230),SUM(W231:W251)))</f>
        <v>5.0234242620878859</v>
      </c>
      <c r="T251" s="26">
        <f t="shared" si="71"/>
        <v>1.8489271982774319E-6</v>
      </c>
      <c r="U251" s="18">
        <f t="shared" si="81"/>
        <v>1957391.6852424589</v>
      </c>
      <c r="V251" s="24">
        <f t="shared" si="82"/>
        <v>1956492.8852424591</v>
      </c>
      <c r="W251" s="23">
        <f t="shared" si="68"/>
        <v>1.2500587258108126E-2</v>
      </c>
      <c r="X251" s="22">
        <f t="shared" si="67"/>
        <v>1.1000000000000001</v>
      </c>
    </row>
    <row r="252" spans="1:24" x14ac:dyDescent="0.25">
      <c r="A252" s="17">
        <f t="shared" si="74"/>
        <v>233</v>
      </c>
      <c r="B252" s="34">
        <v>44126</v>
      </c>
      <c r="C252" s="23">
        <f t="shared" si="79"/>
        <v>1210764.1247469585</v>
      </c>
      <c r="D252" s="23">
        <f t="shared" si="78"/>
        <v>1246291.464419506</v>
      </c>
      <c r="E252" s="26">
        <f t="shared" si="72"/>
        <v>0.44563520900239184</v>
      </c>
      <c r="F252" s="25">
        <f>MAX(0,MIN($G$18-SUM(K$20:K231),SUM(K232:K252)))</f>
        <v>547722.5353593519</v>
      </c>
      <c r="G252" s="11">
        <f t="shared" si="69"/>
        <v>0.20159537397195076</v>
      </c>
      <c r="H252" s="18">
        <f t="shared" si="80"/>
        <v>1720022.3918417774</v>
      </c>
      <c r="I252" s="24">
        <f t="shared" si="76"/>
        <v>1721514.3918417774</v>
      </c>
      <c r="J252" s="33">
        <f t="shared" si="73"/>
        <v>0.63362252822726206</v>
      </c>
      <c r="K252" s="23">
        <f t="shared" si="77"/>
        <v>33901.395492914839</v>
      </c>
      <c r="L252" s="16">
        <f t="shared" si="66"/>
        <v>1.2</v>
      </c>
      <c r="M252" s="16"/>
      <c r="N252" s="5"/>
      <c r="P252" s="1">
        <v>44126</v>
      </c>
      <c r="Q252" s="18">
        <f t="shared" si="75"/>
        <v>760447.36815091327</v>
      </c>
      <c r="R252" s="26">
        <f t="shared" si="70"/>
        <v>0.27989111579604747</v>
      </c>
      <c r="S252" s="25">
        <f>MAX(0,MIN(T$18-SUM(W$20:W231),SUM(W232:W252)))</f>
        <v>4.0354363053533628</v>
      </c>
      <c r="T252" s="26">
        <f t="shared" si="71"/>
        <v>1.4852872368743375E-6</v>
      </c>
      <c r="U252" s="18">
        <f t="shared" si="81"/>
        <v>1957391.6273380793</v>
      </c>
      <c r="V252" s="24">
        <f t="shared" si="82"/>
        <v>1956492.8273380795</v>
      </c>
      <c r="W252" s="23">
        <f t="shared" si="68"/>
        <v>1.0041966285501738E-2</v>
      </c>
      <c r="X252" s="22">
        <f t="shared" si="67"/>
        <v>1.1000000000000001</v>
      </c>
    </row>
    <row r="253" spans="1:24" x14ac:dyDescent="0.25">
      <c r="A253" s="17">
        <f t="shared" si="74"/>
        <v>234</v>
      </c>
      <c r="B253" s="34">
        <v>44127</v>
      </c>
      <c r="C253" s="23">
        <f t="shared" si="79"/>
        <v>1244665.5202398733</v>
      </c>
      <c r="D253" s="23">
        <f t="shared" si="78"/>
        <v>1281680.7635402789</v>
      </c>
      <c r="E253" s="26">
        <f t="shared" si="72"/>
        <v>0.45811299485445883</v>
      </c>
      <c r="F253" s="25">
        <f>MAX(0,MIN($G$18-SUM(K$20:K232),SUM(K233:K253)))</f>
        <v>563058.76634941378</v>
      </c>
      <c r="G253" s="11">
        <f t="shared" si="69"/>
        <v>0.20724004444316541</v>
      </c>
      <c r="H253" s="18">
        <f t="shared" si="80"/>
        <v>1692079.8588133471</v>
      </c>
      <c r="I253" s="24">
        <f t="shared" si="76"/>
        <v>1693571.8588133471</v>
      </c>
      <c r="J253" s="33">
        <f t="shared" si="73"/>
        <v>0.62333796801303931</v>
      </c>
      <c r="K253" s="23">
        <f t="shared" si="77"/>
        <v>34850.634566716457</v>
      </c>
      <c r="L253" s="16">
        <f t="shared" si="66"/>
        <v>1.2</v>
      </c>
      <c r="M253" s="16"/>
      <c r="N253" s="5"/>
      <c r="P253" s="1">
        <v>44127</v>
      </c>
      <c r="Q253" s="18">
        <f t="shared" si="75"/>
        <v>760447.37621782103</v>
      </c>
      <c r="R253" s="26">
        <f t="shared" si="70"/>
        <v>0.27989111876516265</v>
      </c>
      <c r="S253" s="25">
        <f>MAX(0,MIN(T$18-SUM(W$20:W232),SUM(W233:W253)))</f>
        <v>3.2417586118571173</v>
      </c>
      <c r="T253" s="26">
        <f t="shared" si="71"/>
        <v>1.1931653300614358E-6</v>
      </c>
      <c r="U253" s="18">
        <f t="shared" si="81"/>
        <v>1957391.5808223379</v>
      </c>
      <c r="V253" s="24">
        <f t="shared" si="82"/>
        <v>1956492.7808223381</v>
      </c>
      <c r="W253" s="23">
        <f t="shared" si="68"/>
        <v>8.0669077699723913E-3</v>
      </c>
      <c r="X253" s="22">
        <f t="shared" si="67"/>
        <v>1.1000000000000001</v>
      </c>
    </row>
    <row r="254" spans="1:24" x14ac:dyDescent="0.25">
      <c r="A254" s="17">
        <f t="shared" si="74"/>
        <v>235</v>
      </c>
      <c r="B254" s="34">
        <v>44128</v>
      </c>
      <c r="C254" s="23">
        <f t="shared" si="79"/>
        <v>1279516.1548065897</v>
      </c>
      <c r="D254" s="23">
        <f t="shared" si="78"/>
        <v>1318074.9660307791</v>
      </c>
      <c r="E254" s="26">
        <f t="shared" si="72"/>
        <v>0.47094015871038364</v>
      </c>
      <c r="F254" s="25">
        <f>MAX(0,MIN($G$18-SUM(K$20:K233),SUM(K234:K254)))</f>
        <v>578824.41180719738</v>
      </c>
      <c r="G254" s="11">
        <f t="shared" si="69"/>
        <v>0.21304276568757402</v>
      </c>
      <c r="H254" s="18">
        <f t="shared" si="80"/>
        <v>1663354.9348601208</v>
      </c>
      <c r="I254" s="24">
        <f t="shared" si="76"/>
        <v>1664846.9348601208</v>
      </c>
      <c r="J254" s="33">
        <f t="shared" si="73"/>
        <v>0.61276544011281842</v>
      </c>
      <c r="K254" s="23">
        <f t="shared" si="77"/>
        <v>35826.452334584515</v>
      </c>
      <c r="L254" s="16">
        <f t="shared" si="66"/>
        <v>1.2</v>
      </c>
      <c r="M254" s="16"/>
      <c r="N254" s="5"/>
      <c r="P254" s="1">
        <v>44128</v>
      </c>
      <c r="Q254" s="18">
        <f t="shared" si="75"/>
        <v>760447.38269812556</v>
      </c>
      <c r="R254" s="26">
        <f t="shared" si="70"/>
        <v>0.27989112115031084</v>
      </c>
      <c r="S254" s="25">
        <f>MAX(0,MIN(T$18-SUM(W$20:W233),SUM(W234:W254)))</f>
        <v>2.6041768789052737</v>
      </c>
      <c r="T254" s="26">
        <f t="shared" si="71"/>
        <v>9.5849627849907378E-7</v>
      </c>
      <c r="U254" s="18">
        <f t="shared" si="81"/>
        <v>1957391.5434553206</v>
      </c>
      <c r="V254" s="24">
        <f t="shared" si="82"/>
        <v>1956492.7434553208</v>
      </c>
      <c r="W254" s="23">
        <f t="shared" si="68"/>
        <v>6.4803045415844441E-3</v>
      </c>
      <c r="X254" s="22">
        <f t="shared" si="67"/>
        <v>1.1000000000000001</v>
      </c>
    </row>
    <row r="255" spans="1:24" x14ac:dyDescent="0.25">
      <c r="A255" s="17">
        <f t="shared" si="74"/>
        <v>236</v>
      </c>
      <c r="B255" s="34">
        <v>44129</v>
      </c>
      <c r="C255" s="23">
        <f t="shared" si="79"/>
        <v>1315342.6071411741</v>
      </c>
      <c r="D255" s="23">
        <f t="shared" si="78"/>
        <v>1355502.6068099702</v>
      </c>
      <c r="E255" s="26">
        <f t="shared" si="72"/>
        <v>0.48412648315427437</v>
      </c>
      <c r="F255" s="25">
        <f>MAX(0,MIN($G$18-SUM(K$20:K234),SUM(K235:K255)))</f>
        <v>595031.49533779873</v>
      </c>
      <c r="G255" s="11">
        <f t="shared" si="69"/>
        <v>0.21900796312682602</v>
      </c>
      <c r="H255" s="18">
        <f t="shared" si="80"/>
        <v>1633825.7130362042</v>
      </c>
      <c r="I255" s="24">
        <f t="shared" si="76"/>
        <v>1635317.7130362042</v>
      </c>
      <c r="J255" s="33">
        <f t="shared" si="73"/>
        <v>0.60189688143139131</v>
      </c>
      <c r="K255" s="23">
        <f t="shared" si="77"/>
        <v>36829.592999952874</v>
      </c>
      <c r="L255" s="16">
        <f t="shared" si="66"/>
        <v>1.2</v>
      </c>
      <c r="M255" s="16"/>
      <c r="N255" s="5"/>
      <c r="P255" s="1">
        <v>44129</v>
      </c>
      <c r="Q255" s="18">
        <f t="shared" si="75"/>
        <v>760447.38790388068</v>
      </c>
      <c r="R255" s="26">
        <f t="shared" si="70"/>
        <v>0.27989112306634695</v>
      </c>
      <c r="S255" s="25">
        <f>MAX(0,MIN(T$18-SUM(W$20:W234),SUM(W235:W255)))</f>
        <v>2.0919918402037241</v>
      </c>
      <c r="T255" s="26">
        <f t="shared" si="71"/>
        <v>7.6998087561879326E-7</v>
      </c>
      <c r="U255" s="18">
        <f t="shared" si="81"/>
        <v>1957391.5134376574</v>
      </c>
      <c r="V255" s="24">
        <f t="shared" si="82"/>
        <v>1956492.7134376576</v>
      </c>
      <c r="W255" s="23">
        <f t="shared" si="68"/>
        <v>5.2057551052826414E-3</v>
      </c>
      <c r="X255" s="22">
        <f t="shared" si="67"/>
        <v>1.1000000000000001</v>
      </c>
    </row>
    <row r="256" spans="1:24" x14ac:dyDescent="0.25">
      <c r="A256" s="17">
        <f t="shared" si="74"/>
        <v>237</v>
      </c>
      <c r="B256" s="34">
        <v>44130</v>
      </c>
      <c r="C256" s="23">
        <f t="shared" si="79"/>
        <v>1352172.200141127</v>
      </c>
      <c r="D256" s="23">
        <f t="shared" si="78"/>
        <v>1393993.0310653646</v>
      </c>
      <c r="E256" s="26">
        <f t="shared" si="72"/>
        <v>0.49768202468259404</v>
      </c>
      <c r="F256" s="25">
        <f>MAX(0,MIN($G$18-SUM(K$20:K235),SUM(K236:K256)))</f>
        <v>611692.37720725697</v>
      </c>
      <c r="G256" s="11">
        <f t="shared" si="69"/>
        <v>0.22514018609437711</v>
      </c>
      <c r="H256" s="18">
        <f t="shared" si="80"/>
        <v>1603469.6730012179</v>
      </c>
      <c r="I256" s="24">
        <f t="shared" si="76"/>
        <v>1604961.6730012179</v>
      </c>
      <c r="J256" s="33">
        <f t="shared" si="73"/>
        <v>0.59072400310688422</v>
      </c>
      <c r="K256" s="23">
        <f t="shared" si="77"/>
        <v>37860.821603951554</v>
      </c>
      <c r="L256" s="16">
        <f t="shared" si="66"/>
        <v>1.2</v>
      </c>
      <c r="M256" s="16"/>
      <c r="N256" s="5"/>
      <c r="P256" s="1">
        <v>44130</v>
      </c>
      <c r="Q256" s="18">
        <f t="shared" si="75"/>
        <v>760447.39208576526</v>
      </c>
      <c r="R256" s="26">
        <f t="shared" si="70"/>
        <v>0.27989112460553611</v>
      </c>
      <c r="S256" s="25">
        <f>MAX(0,MIN(T$18-SUM(W$20:W235),SUM(W236:W256)))</f>
        <v>1.6805415495792344</v>
      </c>
      <c r="T256" s="26">
        <f t="shared" si="71"/>
        <v>6.1854201770345847E-7</v>
      </c>
      <c r="U256" s="18">
        <f t="shared" si="81"/>
        <v>1957391.4893238773</v>
      </c>
      <c r="V256" s="24">
        <f t="shared" si="82"/>
        <v>1956492.6893238775</v>
      </c>
      <c r="W256" s="23">
        <f t="shared" si="68"/>
        <v>4.1818846179633596E-3</v>
      </c>
      <c r="X256" s="22">
        <f t="shared" si="67"/>
        <v>1.1000000000000001</v>
      </c>
    </row>
    <row r="257" spans="1:24" x14ac:dyDescent="0.25">
      <c r="A257" s="17">
        <f t="shared" si="74"/>
        <v>238</v>
      </c>
      <c r="B257" s="34">
        <v>44131</v>
      </c>
      <c r="C257" s="23">
        <f t="shared" si="79"/>
        <v>1390033.0217450785</v>
      </c>
      <c r="D257" s="23">
        <f t="shared" si="78"/>
        <v>1433576.4172611616</v>
      </c>
      <c r="E257" s="26">
        <f t="shared" si="72"/>
        <v>0.51161712137370663</v>
      </c>
      <c r="F257" s="25">
        <f>MAX(0,MIN($G$18-SUM(K$20:K236),SUM(K237:K257)))</f>
        <v>628819.76376906014</v>
      </c>
      <c r="G257" s="11">
        <f t="shared" si="69"/>
        <v>0.23144411130501966</v>
      </c>
      <c r="H257" s="18">
        <f t="shared" si="80"/>
        <v>1572263.663845252</v>
      </c>
      <c r="I257" s="24">
        <f t="shared" si="76"/>
        <v>1573755.663845252</v>
      </c>
      <c r="J257" s="33">
        <f t="shared" si="73"/>
        <v>0.57923828418929091</v>
      </c>
      <c r="K257" s="23">
        <f t="shared" si="77"/>
        <v>38920.924608862202</v>
      </c>
      <c r="L257" s="16">
        <f t="shared" ref="L257:L320" si="83">L$18</f>
        <v>1.2</v>
      </c>
      <c r="M257" s="16"/>
      <c r="N257" s="5"/>
      <c r="P257" s="1">
        <v>44131</v>
      </c>
      <c r="Q257" s="18">
        <f t="shared" si="75"/>
        <v>760447.39544515475</v>
      </c>
      <c r="R257" s="26">
        <f t="shared" si="70"/>
        <v>0.27989112584199677</v>
      </c>
      <c r="S257" s="25">
        <f>MAX(0,MIN(T$18-SUM(W$20:W236),SUM(W237:W257)))</f>
        <v>1.3500141803460566</v>
      </c>
      <c r="T257" s="26">
        <f t="shared" si="71"/>
        <v>4.9688774148345439E-7</v>
      </c>
      <c r="U257" s="18">
        <f t="shared" si="81"/>
        <v>1957391.4699528038</v>
      </c>
      <c r="V257" s="24">
        <f t="shared" si="82"/>
        <v>1956492.669952804</v>
      </c>
      <c r="W257" s="23">
        <f t="shared" si="68"/>
        <v>3.3593894509296599E-3</v>
      </c>
      <c r="X257" s="22">
        <f t="shared" ref="X257:X320" si="84">X$18</f>
        <v>1.1000000000000001</v>
      </c>
    </row>
    <row r="258" spans="1:24" x14ac:dyDescent="0.25">
      <c r="A258" s="17">
        <f t="shared" si="74"/>
        <v>239</v>
      </c>
      <c r="B258" s="34">
        <v>44132</v>
      </c>
      <c r="C258" s="23">
        <f t="shared" si="79"/>
        <v>1428953.9463539408</v>
      </c>
      <c r="D258" s="23">
        <f t="shared" si="78"/>
        <v>1474283.8007997074</v>
      </c>
      <c r="E258" s="26">
        <f t="shared" si="72"/>
        <v>0.52594240077217047</v>
      </c>
      <c r="F258" s="25">
        <f>MAX(0,MIN($G$18-SUM(K$20:K237),SUM(K238:K258)))</f>
        <v>646426.71715459391</v>
      </c>
      <c r="G258" s="11">
        <f t="shared" si="69"/>
        <v>0.23792454642156025</v>
      </c>
      <c r="H258" s="18">
        <f t="shared" si="80"/>
        <v>1540183.8864329192</v>
      </c>
      <c r="I258" s="24">
        <f t="shared" si="76"/>
        <v>1541675.8864329192</v>
      </c>
      <c r="J258" s="33">
        <f t="shared" si="73"/>
        <v>0.56743096514200508</v>
      </c>
      <c r="K258" s="23">
        <f t="shared" si="77"/>
        <v>40010.710497910339</v>
      </c>
      <c r="L258" s="16">
        <f t="shared" si="83"/>
        <v>1.2</v>
      </c>
      <c r="M258" s="16"/>
      <c r="N258" s="5"/>
      <c r="P258" s="1">
        <v>44132</v>
      </c>
      <c r="Q258" s="18">
        <f t="shared" si="75"/>
        <v>760447.39814381779</v>
      </c>
      <c r="R258" s="26">
        <f t="shared" si="70"/>
        <v>0.27989112683526973</v>
      </c>
      <c r="S258" s="25">
        <f>MAX(0,MIN(T$18-SUM(W$20:W237),SUM(W238:W258)))</f>
        <v>1.0844942449439432</v>
      </c>
      <c r="T258" s="26">
        <f t="shared" si="71"/>
        <v>3.9916017466117881E-7</v>
      </c>
      <c r="U258" s="18">
        <f t="shared" si="81"/>
        <v>1957391.4543916406</v>
      </c>
      <c r="V258" s="24">
        <f t="shared" si="82"/>
        <v>1956492.6543916408</v>
      </c>
      <c r="W258" s="23">
        <f t="shared" si="68"/>
        <v>2.6986630249864084E-3</v>
      </c>
      <c r="X258" s="22">
        <f t="shared" si="84"/>
        <v>1.1000000000000001</v>
      </c>
    </row>
    <row r="259" spans="1:24" x14ac:dyDescent="0.25">
      <c r="A259" s="17">
        <f t="shared" si="74"/>
        <v>240</v>
      </c>
      <c r="B259" s="34">
        <v>44133</v>
      </c>
      <c r="C259" s="23">
        <f t="shared" si="79"/>
        <v>1468964.6568518511</v>
      </c>
      <c r="D259" s="23">
        <f t="shared" si="78"/>
        <v>1516147.0983548344</v>
      </c>
      <c r="E259" s="26">
        <f t="shared" si="72"/>
        <v>0.54066878799379126</v>
      </c>
      <c r="F259" s="25">
        <f>MAX(0,MIN($G$18-SUM(K$20:K238),SUM(K239:K259)))</f>
        <v>664526.66523492266</v>
      </c>
      <c r="G259" s="11">
        <f t="shared" si="69"/>
        <v>0.24458643372136399</v>
      </c>
      <c r="H259" s="18">
        <f t="shared" si="80"/>
        <v>1507205.875253041</v>
      </c>
      <c r="I259" s="24">
        <f t="shared" si="76"/>
        <v>1508697.875253041</v>
      </c>
      <c r="J259" s="33">
        <f t="shared" si="73"/>
        <v>0.55529304116139522</v>
      </c>
      <c r="K259" s="23">
        <f t="shared" si="77"/>
        <v>41131.010391851836</v>
      </c>
      <c r="L259" s="16">
        <f t="shared" si="83"/>
        <v>1.2</v>
      </c>
      <c r="M259" s="16"/>
      <c r="N259" s="5"/>
      <c r="P259" s="1">
        <v>44133</v>
      </c>
      <c r="Q259" s="18">
        <f t="shared" si="75"/>
        <v>760447.40031170635</v>
      </c>
      <c r="R259" s="26">
        <f t="shared" si="70"/>
        <v>0.27989112763318524</v>
      </c>
      <c r="S259" s="25">
        <f>MAX(0,MIN(T$18-SUM(W$20:W238),SUM(W239:W259)))</f>
        <v>0.8711963536335241</v>
      </c>
      <c r="T259" s="26">
        <f t="shared" si="71"/>
        <v>3.2065351227245507E-7</v>
      </c>
      <c r="U259" s="18">
        <f t="shared" si="81"/>
        <v>1957391.4418910535</v>
      </c>
      <c r="V259" s="24">
        <f t="shared" si="82"/>
        <v>1956492.6418910536</v>
      </c>
      <c r="W259" s="23">
        <f t="shared" si="68"/>
        <v>2.1678885947211718E-3</v>
      </c>
      <c r="X259" s="22">
        <f t="shared" si="84"/>
        <v>1.1000000000000001</v>
      </c>
    </row>
    <row r="260" spans="1:24" x14ac:dyDescent="0.25">
      <c r="A260" s="17">
        <f t="shared" si="74"/>
        <v>241</v>
      </c>
      <c r="B260" s="34">
        <v>44134</v>
      </c>
      <c r="C260" s="23">
        <f t="shared" si="79"/>
        <v>1510095.667243703</v>
      </c>
      <c r="D260" s="23">
        <f t="shared" si="78"/>
        <v>1559199.1328961784</v>
      </c>
      <c r="E260" s="26">
        <f t="shared" si="72"/>
        <v>0.55580751405761741</v>
      </c>
      <c r="F260" s="25">
        <f>MAX(0,MIN($G$18-SUM(K$20:K239),SUM(K240:K260)))</f>
        <v>683133.41186150047</v>
      </c>
      <c r="G260" s="11">
        <f t="shared" si="69"/>
        <v>0.25143485386556219</v>
      </c>
      <c r="H260" s="18">
        <f t="shared" si="80"/>
        <v>1473304.4797601262</v>
      </c>
      <c r="I260" s="24">
        <f t="shared" si="76"/>
        <v>1474796.4797601262</v>
      </c>
      <c r="J260" s="33">
        <f t="shared" si="73"/>
        <v>0.54281525530932817</v>
      </c>
      <c r="K260" s="23">
        <f t="shared" si="77"/>
        <v>42282.678682823687</v>
      </c>
      <c r="L260" s="16">
        <f t="shared" si="83"/>
        <v>1.2</v>
      </c>
      <c r="M260" s="16"/>
      <c r="N260" s="5"/>
      <c r="P260" s="1">
        <v>44134</v>
      </c>
      <c r="Q260" s="18">
        <f t="shared" si="75"/>
        <v>760447.40205321345</v>
      </c>
      <c r="R260" s="26">
        <f t="shared" si="70"/>
        <v>0.27989112827416635</v>
      </c>
      <c r="S260" s="25">
        <f>MAX(0,MIN(T$18-SUM(W$20:W239),SUM(W240:W260)))</f>
        <v>0.69984964504427039</v>
      </c>
      <c r="T260" s="26">
        <f t="shared" si="71"/>
        <v>2.5758744949990442E-7</v>
      </c>
      <c r="U260" s="18">
        <f t="shared" si="81"/>
        <v>1957391.4318490871</v>
      </c>
      <c r="V260" s="24">
        <f t="shared" si="82"/>
        <v>1956492.6318490873</v>
      </c>
      <c r="W260" s="23">
        <f t="shared" si="68"/>
        <v>1.7415071431616561E-3</v>
      </c>
      <c r="X260" s="22">
        <f t="shared" si="84"/>
        <v>1.1000000000000001</v>
      </c>
    </row>
    <row r="261" spans="1:24" x14ac:dyDescent="0.25">
      <c r="A261" s="17">
        <f t="shared" si="74"/>
        <v>242</v>
      </c>
      <c r="B261" s="34">
        <v>44135</v>
      </c>
      <c r="C261" s="23">
        <f t="shared" si="79"/>
        <v>1552378.3459265267</v>
      </c>
      <c r="D261" s="23">
        <f t="shared" si="78"/>
        <v>1603473.6594240572</v>
      </c>
      <c r="E261" s="26">
        <f t="shared" si="72"/>
        <v>0.5713701244512307</v>
      </c>
      <c r="F261" s="25">
        <f>MAX(0,MIN($G$18-SUM(K$20:K240),SUM(K241:K261)))</f>
        <v>702261.14739362244</v>
      </c>
      <c r="G261" s="11">
        <f>MAX(0,MIN(F261/G$18,1))</f>
        <v>0.25847502977379788</v>
      </c>
      <c r="H261" s="18">
        <f t="shared" si="80"/>
        <v>1438453.8451934098</v>
      </c>
      <c r="I261" s="24">
        <f t="shared" si="76"/>
        <v>1439945.8451934098</v>
      </c>
      <c r="J261" s="33">
        <f t="shared" si="73"/>
        <v>0.52998809145340342</v>
      </c>
      <c r="K261" s="23">
        <f t="shared" si="77"/>
        <v>43466.593685942746</v>
      </c>
      <c r="L261" s="16">
        <f t="shared" si="83"/>
        <v>1.2</v>
      </c>
      <c r="M261" s="16"/>
      <c r="N261" s="5"/>
      <c r="P261" s="1">
        <v>44135</v>
      </c>
      <c r="Q261" s="18">
        <f t="shared" si="75"/>
        <v>760447.4034522</v>
      </c>
      <c r="R261" s="26">
        <f t="shared" si="70"/>
        <v>0.2798911287890789</v>
      </c>
      <c r="S261" s="25">
        <f>MAX(0,MIN(T$18-SUM(W$20:W240),SUM(W241:W261)))</f>
        <v>0.56220326602121418</v>
      </c>
      <c r="T261" s="26">
        <f t="shared" si="71"/>
        <v>2.0692516802771286E-7</v>
      </c>
      <c r="U261" s="18">
        <f t="shared" si="81"/>
        <v>1957391.4237821794</v>
      </c>
      <c r="V261" s="24">
        <f t="shared" si="82"/>
        <v>1956492.6237821796</v>
      </c>
      <c r="W261" s="23">
        <f t="shared" si="68"/>
        <v>1.3989866105496413E-3</v>
      </c>
      <c r="X261" s="22">
        <f t="shared" si="84"/>
        <v>1.1000000000000001</v>
      </c>
    </row>
    <row r="262" spans="1:24" x14ac:dyDescent="0.25">
      <c r="A262" s="17">
        <f t="shared" si="74"/>
        <v>243</v>
      </c>
      <c r="B262" s="34">
        <v>44136</v>
      </c>
      <c r="C262" s="23">
        <f t="shared" si="79"/>
        <v>1595844.9396124694</v>
      </c>
      <c r="D262" s="23">
        <f t="shared" si="78"/>
        <v>1649005.3914351312</v>
      </c>
      <c r="E262" s="26">
        <f t="shared" si="72"/>
        <v>0.58736848793586516</v>
      </c>
      <c r="F262" s="25">
        <f>MAX(0,MIN($G$18-SUM(K$20:K241),SUM(K242:K262)))</f>
        <v>721924.45952064381</v>
      </c>
      <c r="G262" s="11">
        <f t="shared" si="69"/>
        <v>0.26571233060746419</v>
      </c>
      <c r="H262" s="18">
        <f t="shared" si="80"/>
        <v>1402627.3928588254</v>
      </c>
      <c r="I262" s="24">
        <f t="shared" si="76"/>
        <v>1404119.3928588254</v>
      </c>
      <c r="J262" s="33">
        <f t="shared" si="73"/>
        <v>0.51680176700951264</v>
      </c>
      <c r="K262" s="23">
        <f t="shared" si="77"/>
        <v>44683.658309149141</v>
      </c>
      <c r="L262" s="16">
        <f t="shared" si="83"/>
        <v>1.2</v>
      </c>
      <c r="M262" s="16"/>
      <c r="N262" s="5"/>
      <c r="P262" s="1">
        <v>44136</v>
      </c>
      <c r="Q262" s="18">
        <f t="shared" si="75"/>
        <v>760447.40457603324</v>
      </c>
      <c r="R262" s="26">
        <f t="shared" si="70"/>
        <v>0.27989112920271819</v>
      </c>
      <c r="S262" s="25">
        <f>MAX(0,MIN(T$18-SUM(W$20:W241),SUM(W242:W262)))</f>
        <v>0.45162910025894243</v>
      </c>
      <c r="T262" s="26">
        <f t="shared" si="71"/>
        <v>1.6622711589469861E-7</v>
      </c>
      <c r="U262" s="18">
        <f t="shared" si="81"/>
        <v>1957391.4173018748</v>
      </c>
      <c r="V262" s="24">
        <f t="shared" si="82"/>
        <v>1956492.617301875</v>
      </c>
      <c r="W262" s="23">
        <f t="shared" si="68"/>
        <v>1.1238331910953135E-3</v>
      </c>
      <c r="X262" s="22">
        <f t="shared" si="84"/>
        <v>1.1000000000000001</v>
      </c>
    </row>
    <row r="263" spans="1:24" x14ac:dyDescent="0.25">
      <c r="A263" s="17">
        <f t="shared" si="74"/>
        <v>244</v>
      </c>
      <c r="B263" s="34">
        <v>44137</v>
      </c>
      <c r="C263" s="23">
        <f t="shared" si="79"/>
        <v>1640528.5979216185</v>
      </c>
      <c r="D263" s="23">
        <f t="shared" si="78"/>
        <v>1695830.0281395507</v>
      </c>
      <c r="E263" s="26">
        <f t="shared" si="72"/>
        <v>0.60381480559806933</v>
      </c>
      <c r="F263" s="25">
        <f>MAX(0,MIN($G$18-SUM(K$20:K242),SUM(K243:K263)))</f>
        <v>742138.34438722185</v>
      </c>
      <c r="G263" s="11">
        <f t="shared" si="69"/>
        <v>0.27315227586447322</v>
      </c>
      <c r="H263" s="18">
        <f t="shared" si="80"/>
        <v>1365797.7998588725</v>
      </c>
      <c r="I263" s="24">
        <f t="shared" si="76"/>
        <v>1367289.7998588725</v>
      </c>
      <c r="J263" s="33">
        <f t="shared" si="73"/>
        <v>0.50324622548119302</v>
      </c>
      <c r="K263" s="23">
        <f t="shared" si="77"/>
        <v>45934.800741805317</v>
      </c>
      <c r="L263" s="16">
        <f t="shared" si="83"/>
        <v>1.2</v>
      </c>
      <c r="M263" s="16"/>
      <c r="N263" s="5"/>
      <c r="P263" s="1">
        <v>44137</v>
      </c>
      <c r="Q263" s="18">
        <f t="shared" si="75"/>
        <v>760447.40547883033</v>
      </c>
      <c r="R263" s="26">
        <f t="shared" si="70"/>
        <v>0.27989112953500273</v>
      </c>
      <c r="S263" s="25">
        <f>MAX(0,MIN(T$18-SUM(W$20:W242),SUM(W243:W263)))</f>
        <v>0.36280262363848947</v>
      </c>
      <c r="T263" s="26">
        <f t="shared" si="71"/>
        <v>1.33533542749744E-7</v>
      </c>
      <c r="U263" s="18">
        <f t="shared" si="81"/>
        <v>1957391.4120961197</v>
      </c>
      <c r="V263" s="24">
        <f t="shared" si="82"/>
        <v>1956492.6120961199</v>
      </c>
      <c r="W263" s="23">
        <f t="shared" si="68"/>
        <v>9.0279708792260669E-4</v>
      </c>
      <c r="X263" s="22">
        <f t="shared" si="84"/>
        <v>1.1000000000000001</v>
      </c>
    </row>
    <row r="264" spans="1:24" x14ac:dyDescent="0.25">
      <c r="A264" s="17">
        <f t="shared" si="74"/>
        <v>245</v>
      </c>
      <c r="B264" s="34">
        <v>44138</v>
      </c>
      <c r="C264" s="23">
        <f t="shared" si="79"/>
        <v>1686463.3986634237</v>
      </c>
      <c r="D264" s="23">
        <f t="shared" si="78"/>
        <v>1743984.2824509786</v>
      </c>
      <c r="E264" s="26">
        <f t="shared" si="72"/>
        <v>0.62072162015481525</v>
      </c>
      <c r="F264" s="25">
        <f>MAX(0,MIN($G$18-SUM(K$20:K243),SUM(K244:K264)))</f>
        <v>762918.2180300639</v>
      </c>
      <c r="G264" s="11">
        <f t="shared" si="69"/>
        <v>0.2808005395886784</v>
      </c>
      <c r="H264" s="18">
        <f t="shared" si="80"/>
        <v>1327936.978254921</v>
      </c>
      <c r="I264" s="24">
        <f t="shared" si="76"/>
        <v>1329428.978254921</v>
      </c>
      <c r="J264" s="33">
        <f t="shared" si="73"/>
        <v>0.48931112879008037</v>
      </c>
      <c r="K264" s="23">
        <f t="shared" si="77"/>
        <v>47220.975162575865</v>
      </c>
      <c r="L264" s="16">
        <f t="shared" si="83"/>
        <v>1.2</v>
      </c>
      <c r="M264" s="16"/>
      <c r="N264" s="5"/>
      <c r="P264" s="1">
        <v>44138</v>
      </c>
      <c r="Q264" s="18">
        <f t="shared" si="75"/>
        <v>760447.40620406484</v>
      </c>
      <c r="R264" s="26">
        <f t="shared" si="70"/>
        <v>0.27989112980193337</v>
      </c>
      <c r="S264" s="25">
        <f>MAX(0,MIN(T$18-SUM(W$20:W243),SUM(W244:W264)))</f>
        <v>0.29144652340126781</v>
      </c>
      <c r="T264" s="26">
        <f t="shared" si="71"/>
        <v>1.0727013603585939E-7</v>
      </c>
      <c r="U264" s="18">
        <f t="shared" si="81"/>
        <v>1957391.407914235</v>
      </c>
      <c r="V264" s="24">
        <f t="shared" si="82"/>
        <v>1956492.6079142352</v>
      </c>
      <c r="W264" s="23">
        <f t="shared" si="68"/>
        <v>7.2523448023907849E-4</v>
      </c>
      <c r="X264" s="22">
        <f t="shared" si="84"/>
        <v>1.1000000000000001</v>
      </c>
    </row>
    <row r="265" spans="1:24" x14ac:dyDescent="0.25">
      <c r="A265" s="17">
        <f t="shared" si="74"/>
        <v>246</v>
      </c>
      <c r="B265" s="34">
        <v>44139</v>
      </c>
      <c r="C265" s="23">
        <f t="shared" si="79"/>
        <v>1733684.3738259997</v>
      </c>
      <c r="D265" s="23">
        <f t="shared" si="78"/>
        <v>1793505.9097713814</v>
      </c>
      <c r="E265" s="26">
        <f t="shared" si="72"/>
        <v>0.63810182551915007</v>
      </c>
      <c r="F265" s="25">
        <f>MAX(0,MIN($G$18-SUM(K$20:K244),SUM(K245:K265)))</f>
        <v>784279.92813490576</v>
      </c>
      <c r="G265" s="11">
        <f t="shared" si="69"/>
        <v>0.28866295469716141</v>
      </c>
      <c r="H265" s="18">
        <f t="shared" si="80"/>
        <v>1289016.0536460588</v>
      </c>
      <c r="I265" s="24">
        <f t="shared" si="76"/>
        <v>1290508.0536460588</v>
      </c>
      <c r="J265" s="33">
        <f t="shared" si="73"/>
        <v>0.47498584939161659</v>
      </c>
      <c r="K265" s="23">
        <f t="shared" si="77"/>
        <v>48543.162467127993</v>
      </c>
      <c r="L265" s="16">
        <f t="shared" si="83"/>
        <v>1.2</v>
      </c>
      <c r="M265" s="16"/>
      <c r="N265" s="5"/>
      <c r="P265" s="1">
        <v>44139</v>
      </c>
      <c r="Q265" s="18">
        <f t="shared" si="75"/>
        <v>760447.40678665985</v>
      </c>
      <c r="R265" s="26">
        <f t="shared" si="70"/>
        <v>0.27989113001636395</v>
      </c>
      <c r="S265" s="25">
        <f>MAX(0,MIN(T$18-SUM(W$20:W244),SUM(W245:W265)))</f>
        <v>0.23412473875869916</v>
      </c>
      <c r="T265" s="26">
        <f t="shared" si="71"/>
        <v>8.6172215344725745E-8</v>
      </c>
      <c r="U265" s="18">
        <f t="shared" si="81"/>
        <v>1957391.4045548455</v>
      </c>
      <c r="V265" s="24">
        <f t="shared" si="82"/>
        <v>1956492.6045548457</v>
      </c>
      <c r="W265" s="23">
        <f t="shared" si="68"/>
        <v>5.8259497893908645E-4</v>
      </c>
      <c r="X265" s="22">
        <f t="shared" si="84"/>
        <v>1.1000000000000001</v>
      </c>
    </row>
    <row r="266" spans="1:24" x14ac:dyDescent="0.25">
      <c r="A266" s="17">
        <f t="shared" si="74"/>
        <v>247</v>
      </c>
      <c r="B266" s="34">
        <v>44140</v>
      </c>
      <c r="C266" s="23">
        <f t="shared" si="79"/>
        <v>1782227.5362931276</v>
      </c>
      <c r="D266" s="23">
        <f t="shared" si="78"/>
        <v>1844433.737593211</v>
      </c>
      <c r="E266" s="26">
        <f t="shared" si="72"/>
        <v>0.6559686766336863</v>
      </c>
      <c r="F266" s="25">
        <f>MAX(0,MIN($G$18-SUM(K$20:K245),SUM(K246:K266)))</f>
        <v>806239.76612268307</v>
      </c>
      <c r="G266" s="11">
        <f t="shared" si="69"/>
        <v>0.29674551742868194</v>
      </c>
      <c r="H266" s="18">
        <f t="shared" si="80"/>
        <v>1249005.3431481484</v>
      </c>
      <c r="I266" s="24">
        <f t="shared" si="76"/>
        <v>1250497.3431481484</v>
      </c>
      <c r="J266" s="33">
        <f t="shared" si="73"/>
        <v>0.4602594621699958</v>
      </c>
      <c r="K266" s="23">
        <f t="shared" si="77"/>
        <v>49902.371016207573</v>
      </c>
      <c r="L266" s="16">
        <f t="shared" si="83"/>
        <v>1.2</v>
      </c>
      <c r="M266" s="16"/>
      <c r="N266" s="5"/>
      <c r="P266" s="1">
        <v>44140</v>
      </c>
      <c r="Q266" s="18">
        <f t="shared" si="75"/>
        <v>760447.4072546697</v>
      </c>
      <c r="R266" s="26">
        <f t="shared" si="70"/>
        <v>0.27989113018862016</v>
      </c>
      <c r="S266" s="25">
        <f>MAX(0,MIN(T$18-SUM(W$20:W245),SUM(W246:W266)))</f>
        <v>0.18807700732858995</v>
      </c>
      <c r="T266" s="26">
        <f t="shared" si="71"/>
        <v>6.9223835391502925E-8</v>
      </c>
      <c r="U266" s="18">
        <f t="shared" si="81"/>
        <v>1957391.4018561826</v>
      </c>
      <c r="V266" s="24">
        <f t="shared" si="82"/>
        <v>1956492.6018561828</v>
      </c>
      <c r="W266" s="23">
        <f t="shared" si="68"/>
        <v>4.6800988958077831E-4</v>
      </c>
      <c r="X266" s="22">
        <f t="shared" si="84"/>
        <v>1.1000000000000001</v>
      </c>
    </row>
    <row r="267" spans="1:24" x14ac:dyDescent="0.25">
      <c r="A267" s="17">
        <f t="shared" si="74"/>
        <v>248</v>
      </c>
      <c r="B267" s="34">
        <v>44141</v>
      </c>
      <c r="C267" s="23">
        <f t="shared" si="79"/>
        <v>1832129.9073093352</v>
      </c>
      <c r="D267" s="23">
        <f t="shared" si="78"/>
        <v>1896807.6959421367</v>
      </c>
      <c r="E267" s="26">
        <f t="shared" si="72"/>
        <v>0.67433579957942946</v>
      </c>
      <c r="F267" s="25">
        <f>MAX(0,MIN($G$18-SUM(K$20:K246),SUM(K247:K267)))</f>
        <v>828814.47957411828</v>
      </c>
      <c r="G267" s="11">
        <f t="shared" si="69"/>
        <v>0.30505439191668504</v>
      </c>
      <c r="H267" s="18">
        <f t="shared" si="80"/>
        <v>1207874.3327562965</v>
      </c>
      <c r="I267" s="24">
        <f t="shared" si="76"/>
        <v>1209366.3327562965</v>
      </c>
      <c r="J267" s="33">
        <f t="shared" si="73"/>
        <v>0.44512073610616965</v>
      </c>
      <c r="K267" s="23">
        <f t="shared" si="77"/>
        <v>51299.637404661386</v>
      </c>
      <c r="L267" s="16">
        <f t="shared" si="83"/>
        <v>1.2</v>
      </c>
      <c r="M267" s="16"/>
      <c r="N267" s="5"/>
      <c r="P267" s="1">
        <v>44141</v>
      </c>
      <c r="Q267" s="18">
        <f t="shared" si="75"/>
        <v>760447.40763063112</v>
      </c>
      <c r="R267" s="26">
        <f t="shared" si="70"/>
        <v>0.27989113032699697</v>
      </c>
      <c r="S267" s="25">
        <f>MAX(0,MIN(T$18-SUM(W$20:W246),SUM(W247:W267)))</f>
        <v>0.15108595153338192</v>
      </c>
      <c r="T267" s="26">
        <f t="shared" si="71"/>
        <v>5.560886568469746E-8</v>
      </c>
      <c r="U267" s="18">
        <f t="shared" si="81"/>
        <v>1957391.3996882939</v>
      </c>
      <c r="V267" s="24">
        <f t="shared" si="82"/>
        <v>1956492.5996882941</v>
      </c>
      <c r="W267" s="23">
        <f t="shared" si="68"/>
        <v>3.7596145593560629E-4</v>
      </c>
      <c r="X267" s="22">
        <f t="shared" si="84"/>
        <v>1.1000000000000001</v>
      </c>
    </row>
    <row r="268" spans="1:24" x14ac:dyDescent="0.25">
      <c r="A268" s="17">
        <f t="shared" si="74"/>
        <v>249</v>
      </c>
      <c r="B268" s="34">
        <v>44142</v>
      </c>
      <c r="C268" s="23">
        <f t="shared" si="79"/>
        <v>1883429.5447139966</v>
      </c>
      <c r="D268" s="23">
        <f t="shared" si="78"/>
        <v>1950668.8486842406</v>
      </c>
      <c r="E268" s="26">
        <f t="shared" si="72"/>
        <v>0.69321720196765357</v>
      </c>
      <c r="F268" s="25">
        <f>MAX(0,MIN($G$18-SUM(K$20:K247),SUM(K248:K268)))</f>
        <v>852021.28500219365</v>
      </c>
      <c r="G268" s="11">
        <f t="shared" si="69"/>
        <v>0.31359591489035227</v>
      </c>
      <c r="H268" s="18">
        <f t="shared" si="80"/>
        <v>1165591.6540734728</v>
      </c>
      <c r="I268" s="24">
        <f t="shared" si="76"/>
        <v>1167083.6540734728</v>
      </c>
      <c r="J268" s="33">
        <f t="shared" si="73"/>
        <v>0.42955812571255636</v>
      </c>
      <c r="K268" s="23">
        <f t="shared" si="77"/>
        <v>52736.027251991909</v>
      </c>
      <c r="L268" s="16">
        <f t="shared" si="83"/>
        <v>1.2</v>
      </c>
      <c r="M268" s="16"/>
      <c r="N268" s="5"/>
      <c r="P268" s="1">
        <v>44142</v>
      </c>
      <c r="Q268" s="18">
        <f t="shared" si="75"/>
        <v>760447.40793264832</v>
      </c>
      <c r="R268" s="26">
        <f t="shared" si="70"/>
        <v>0.27989113043815778</v>
      </c>
      <c r="S268" s="25">
        <f>MAX(0,MIN(T$18-SUM(W$20:W247),SUM(W248:W268)))</f>
        <v>0.12137030552706089</v>
      </c>
      <c r="T268" s="26">
        <f t="shared" si="71"/>
        <v>4.4671691508484137E-8</v>
      </c>
      <c r="U268" s="18">
        <f t="shared" si="81"/>
        <v>1957391.3979467868</v>
      </c>
      <c r="V268" s="24">
        <f t="shared" si="82"/>
        <v>1956492.597946787</v>
      </c>
      <c r="W268" s="23">
        <f t="shared" si="68"/>
        <v>3.0201715683832582E-4</v>
      </c>
      <c r="X268" s="22">
        <f t="shared" si="84"/>
        <v>1.1000000000000001</v>
      </c>
    </row>
    <row r="269" spans="1:24" x14ac:dyDescent="0.25">
      <c r="A269" s="17">
        <f t="shared" si="74"/>
        <v>250</v>
      </c>
      <c r="B269" s="34">
        <v>44143</v>
      </c>
      <c r="C269" s="23">
        <f t="shared" si="79"/>
        <v>1936165.5719659885</v>
      </c>
      <c r="D269" s="23">
        <f t="shared" si="78"/>
        <v>2006059.425722182</v>
      </c>
      <c r="E269" s="26">
        <f t="shared" si="72"/>
        <v>0.71262728362274785</v>
      </c>
      <c r="F269" s="25">
        <f>MAX(0,MIN($G$18-SUM(K$20:K248),SUM(K249:K269)))</f>
        <v>875877.88098225498</v>
      </c>
      <c r="G269" s="11">
        <f t="shared" si="69"/>
        <v>0.32237660050728206</v>
      </c>
      <c r="H269" s="18">
        <f t="shared" si="80"/>
        <v>1122125.0603875301</v>
      </c>
      <c r="I269" s="24">
        <f t="shared" si="76"/>
        <v>1123617.0603875301</v>
      </c>
      <c r="J269" s="33">
        <f t="shared" si="73"/>
        <v>0.4135597622279219</v>
      </c>
      <c r="K269" s="23">
        <f t="shared" si="77"/>
        <v>54212.636015047676</v>
      </c>
      <c r="L269" s="16">
        <f t="shared" si="83"/>
        <v>1.2</v>
      </c>
      <c r="M269" s="16"/>
      <c r="N269" s="5"/>
      <c r="P269" s="1">
        <v>44143</v>
      </c>
      <c r="Q269" s="18">
        <f t="shared" si="75"/>
        <v>760447.4081752646</v>
      </c>
      <c r="R269" s="26">
        <f t="shared" si="70"/>
        <v>0.2798911305274554</v>
      </c>
      <c r="S269" s="25">
        <f>MAX(0,MIN(T$18-SUM(W$20:W248),SUM(W249:W269)))</f>
        <v>9.7499141668554695E-2</v>
      </c>
      <c r="T269" s="26">
        <f t="shared" si="71"/>
        <v>3.5885644021787269E-8</v>
      </c>
      <c r="U269" s="18">
        <f t="shared" si="81"/>
        <v>1957391.3965478002</v>
      </c>
      <c r="V269" s="24">
        <f t="shared" si="82"/>
        <v>1956492.5965478003</v>
      </c>
      <c r="W269" s="23">
        <f t="shared" si="68"/>
        <v>2.426162616390819E-4</v>
      </c>
      <c r="X269" s="22">
        <f t="shared" si="84"/>
        <v>1.1000000000000001</v>
      </c>
    </row>
    <row r="270" spans="1:24" x14ac:dyDescent="0.25">
      <c r="A270" s="17">
        <f t="shared" si="74"/>
        <v>251</v>
      </c>
      <c r="B270" s="34">
        <v>44144</v>
      </c>
      <c r="C270" s="23">
        <f t="shared" si="79"/>
        <v>1990378.2079810363</v>
      </c>
      <c r="D270" s="23">
        <f t="shared" si="78"/>
        <v>2063022.8561056154</v>
      </c>
      <c r="E270" s="26">
        <f t="shared" si="72"/>
        <v>0.73258084756418484</v>
      </c>
      <c r="F270" s="25">
        <f>MAX(0,MIN($G$18-SUM(K$20:K249),SUM(K250:K270)))</f>
        <v>900402.46164975816</v>
      </c>
      <c r="G270" s="11">
        <f t="shared" si="69"/>
        <v>0.33140314532148601</v>
      </c>
      <c r="H270" s="18">
        <f t="shared" si="80"/>
        <v>1077441.402078381</v>
      </c>
      <c r="I270" s="24">
        <f t="shared" si="76"/>
        <v>1078933.402078381</v>
      </c>
      <c r="J270" s="33">
        <f t="shared" si="73"/>
        <v>0.39711344456571768</v>
      </c>
      <c r="K270" s="23">
        <f t="shared" si="77"/>
        <v>55730.589823469018</v>
      </c>
      <c r="L270" s="16">
        <f t="shared" si="83"/>
        <v>1.2</v>
      </c>
      <c r="M270" s="16"/>
      <c r="N270" s="5"/>
      <c r="P270" s="1">
        <v>44144</v>
      </c>
      <c r="Q270" s="18">
        <f t="shared" si="75"/>
        <v>760447.40837016294</v>
      </c>
      <c r="R270" s="26">
        <f t="shared" si="70"/>
        <v>0.27989113059918985</v>
      </c>
      <c r="S270" s="25">
        <f>MAX(0,MIN(T$18-SUM(W$20:W249),SUM(W250:W270)))</f>
        <v>7.8322966566089711E-2</v>
      </c>
      <c r="T270" s="26">
        <f t="shared" si="71"/>
        <v>2.8827639390671017E-8</v>
      </c>
      <c r="U270" s="18">
        <f t="shared" si="81"/>
        <v>1957391.3954239669</v>
      </c>
      <c r="V270" s="24">
        <f t="shared" si="82"/>
        <v>1956492.5954239671</v>
      </c>
      <c r="W270" s="23">
        <f t="shared" si="68"/>
        <v>1.9489836602038489E-4</v>
      </c>
      <c r="X270" s="22">
        <f t="shared" si="84"/>
        <v>1.1000000000000001</v>
      </c>
    </row>
    <row r="271" spans="1:24" x14ac:dyDescent="0.25">
      <c r="A271" s="17">
        <f t="shared" si="74"/>
        <v>252</v>
      </c>
      <c r="B271" s="34">
        <v>44145</v>
      </c>
      <c r="C271" s="23">
        <f t="shared" si="79"/>
        <v>2046108.7978045053</v>
      </c>
      <c r="D271" s="23">
        <f t="shared" si="78"/>
        <v>2121603.8020817768</v>
      </c>
      <c r="E271" s="26">
        <f t="shared" si="72"/>
        <v>0.753093111295982</v>
      </c>
      <c r="F271" s="25">
        <f>MAX(0,MIN($G$18-SUM(K$20:K250),SUM(K251:K271)))</f>
        <v>925613.7305759514</v>
      </c>
      <c r="G271" s="11">
        <f t="shared" si="69"/>
        <v>0.34068243339048759</v>
      </c>
      <c r="H271" s="18">
        <f t="shared" si="80"/>
        <v>1031506.6013365757</v>
      </c>
      <c r="I271" s="24">
        <f t="shared" si="76"/>
        <v>1032998.6013365757</v>
      </c>
      <c r="J271" s="33">
        <f t="shared" si="73"/>
        <v>0.38020663000897176</v>
      </c>
      <c r="K271" s="23">
        <f t="shared" si="77"/>
        <v>57291.046338526154</v>
      </c>
      <c r="L271" s="16">
        <f t="shared" si="83"/>
        <v>1.2</v>
      </c>
      <c r="M271" s="16"/>
      <c r="N271" s="5"/>
      <c r="P271" s="1">
        <v>44145</v>
      </c>
      <c r="Q271" s="18">
        <f t="shared" si="75"/>
        <v>760447.40852672863</v>
      </c>
      <c r="R271" s="26">
        <f t="shared" si="70"/>
        <v>0.27989113065681565</v>
      </c>
      <c r="S271" s="25">
        <f>MAX(0,MIN(T$18-SUM(W$20:W250),SUM(W251:W271)))</f>
        <v>6.2918368922437976E-2</v>
      </c>
      <c r="T271" s="26">
        <f t="shared" si="71"/>
        <v>2.3157805811846407E-8</v>
      </c>
      <c r="U271" s="18">
        <f t="shared" si="81"/>
        <v>1957391.3945211698</v>
      </c>
      <c r="V271" s="24">
        <f t="shared" si="82"/>
        <v>1956492.59452117</v>
      </c>
      <c r="W271" s="23">
        <f t="shared" si="68"/>
        <v>1.5656565146649347E-4</v>
      </c>
      <c r="X271" s="22">
        <f t="shared" si="84"/>
        <v>1.1000000000000001</v>
      </c>
    </row>
    <row r="272" spans="1:24" x14ac:dyDescent="0.25">
      <c r="A272" s="17">
        <f t="shared" si="74"/>
        <v>253</v>
      </c>
      <c r="B272" s="34">
        <v>44146</v>
      </c>
      <c r="C272" s="23">
        <f t="shared" si="79"/>
        <v>2103399.8441430316</v>
      </c>
      <c r="D272" s="23">
        <f t="shared" si="78"/>
        <v>2181848.1941129873</v>
      </c>
      <c r="E272" s="26">
        <f t="shared" si="72"/>
        <v>0.77417971841226951</v>
      </c>
      <c r="F272" s="25">
        <f>MAX(0,MIN($G$18-SUM(K$20:K251),SUM(K252:K272)))</f>
        <v>951530.91503207805</v>
      </c>
      <c r="G272" s="11">
        <f t="shared" si="69"/>
        <v>0.35022154152542129</v>
      </c>
      <c r="H272" s="18">
        <f t="shared" si="80"/>
        <v>984285.62617399986</v>
      </c>
      <c r="I272" s="24">
        <f t="shared" si="76"/>
        <v>985777.62617399986</v>
      </c>
      <c r="J272" s="33">
        <f t="shared" si="73"/>
        <v>0.36282642464463694</v>
      </c>
      <c r="K272" s="23">
        <f t="shared" si="77"/>
        <v>58895.195636004886</v>
      </c>
      <c r="L272" s="16">
        <f t="shared" si="83"/>
        <v>1.2</v>
      </c>
      <c r="M272" s="16"/>
      <c r="N272" s="5"/>
      <c r="P272" s="1">
        <v>44146</v>
      </c>
      <c r="Q272" s="18">
        <f t="shared" si="75"/>
        <v>760447.40865250083</v>
      </c>
      <c r="R272" s="26">
        <f t="shared" si="70"/>
        <v>0.2798911307031075</v>
      </c>
      <c r="S272" s="25">
        <f>MAX(0,MIN(T$18-SUM(W$20:W251),SUM(W252:W272)))</f>
        <v>5.0543553899934326E-2</v>
      </c>
      <c r="T272" s="26">
        <f t="shared" si="71"/>
        <v>1.8603117440920419E-8</v>
      </c>
      <c r="U272" s="18">
        <f t="shared" si="81"/>
        <v>1957391.3937959354</v>
      </c>
      <c r="V272" s="24">
        <f t="shared" si="82"/>
        <v>1956492.5937959356</v>
      </c>
      <c r="W272" s="23">
        <f t="shared" si="68"/>
        <v>1.2577223560446488E-4</v>
      </c>
      <c r="X272" s="22">
        <f t="shared" si="84"/>
        <v>1.1000000000000001</v>
      </c>
    </row>
    <row r="273" spans="1:24" x14ac:dyDescent="0.25">
      <c r="A273" s="17">
        <f t="shared" si="74"/>
        <v>254</v>
      </c>
      <c r="B273" s="34">
        <v>44147</v>
      </c>
      <c r="C273" s="23">
        <f t="shared" si="79"/>
        <v>2162295.0397790363</v>
      </c>
      <c r="D273" s="23">
        <f t="shared" si="78"/>
        <v>2243803.2668884746</v>
      </c>
      <c r="E273" s="26">
        <f t="shared" si="72"/>
        <v>0.79585675052781302</v>
      </c>
      <c r="F273" s="25">
        <f>MAX(0,MIN($G$18-SUM(K$20:K252),SUM(K253:K273)))</f>
        <v>978173.78065297625</v>
      </c>
      <c r="G273" s="11">
        <f t="shared" si="69"/>
        <v>0.36002774468813309</v>
      </c>
      <c r="H273" s="18">
        <f t="shared" si="80"/>
        <v>935742.46370687184</v>
      </c>
      <c r="I273" s="24">
        <f t="shared" si="76"/>
        <v>937234.46370687184</v>
      </c>
      <c r="J273" s="33">
        <f t="shared" si="73"/>
        <v>0.3449595735301007</v>
      </c>
      <c r="K273" s="23">
        <f t="shared" si="77"/>
        <v>60544.261113813016</v>
      </c>
      <c r="L273" s="16">
        <f t="shared" si="83"/>
        <v>1.2</v>
      </c>
      <c r="M273" s="16"/>
      <c r="N273" s="5"/>
      <c r="P273" s="1">
        <v>44147</v>
      </c>
      <c r="Q273" s="18">
        <f t="shared" si="75"/>
        <v>760447.40875353606</v>
      </c>
      <c r="R273" s="26">
        <f t="shared" si="70"/>
        <v>0.27989113074029459</v>
      </c>
      <c r="S273" s="25">
        <f>MAX(0,MIN(T$18-SUM(W$20:W252),SUM(W253:W273)))</f>
        <v>4.0602622899605728E-2</v>
      </c>
      <c r="T273" s="26">
        <f t="shared" si="71"/>
        <v>1.4944247167624506E-8</v>
      </c>
      <c r="U273" s="18">
        <f t="shared" si="81"/>
        <v>1957391.3932133405</v>
      </c>
      <c r="V273" s="24">
        <f t="shared" si="82"/>
        <v>1956492.5932133407</v>
      </c>
      <c r="W273" s="23">
        <f t="shared" si="68"/>
        <v>1.0103528517313367E-4</v>
      </c>
      <c r="X273" s="22">
        <f t="shared" si="84"/>
        <v>1.1000000000000001</v>
      </c>
    </row>
    <row r="274" spans="1:24" x14ac:dyDescent="0.25">
      <c r="A274" s="17">
        <f t="shared" si="74"/>
        <v>255</v>
      </c>
      <c r="B274" s="34">
        <v>44148</v>
      </c>
      <c r="C274" s="23">
        <f t="shared" si="79"/>
        <v>2222839.3008928495</v>
      </c>
      <c r="D274" s="23">
        <f t="shared" si="78"/>
        <v>2307517.5963588036</v>
      </c>
      <c r="E274" s="26">
        <f t="shared" si="72"/>
        <v>0.81814073954259181</v>
      </c>
      <c r="F274" s="25">
        <f>MAX(0,MIN($G$18-SUM(K$20:K253),SUM(K254:K274)))</f>
        <v>1005562.6465112596</v>
      </c>
      <c r="G274" s="11">
        <f t="shared" si="69"/>
        <v>0.37010852153940083</v>
      </c>
      <c r="H274" s="18">
        <f t="shared" si="80"/>
        <v>885840.09269066423</v>
      </c>
      <c r="I274" s="24">
        <f t="shared" si="76"/>
        <v>887332.09269066423</v>
      </c>
      <c r="J274" s="33">
        <f t="shared" si="73"/>
        <v>0.32659245058435749</v>
      </c>
      <c r="K274" s="23">
        <f t="shared" si="77"/>
        <v>62239.500424999787</v>
      </c>
      <c r="L274" s="16">
        <f t="shared" si="83"/>
        <v>1.2</v>
      </c>
      <c r="M274" s="16"/>
      <c r="N274" s="5"/>
      <c r="P274" s="1">
        <v>44148</v>
      </c>
      <c r="Q274" s="18">
        <f t="shared" si="75"/>
        <v>760447.40883469966</v>
      </c>
      <c r="R274" s="26">
        <f t="shared" si="70"/>
        <v>0.27989113077016781</v>
      </c>
      <c r="S274" s="25">
        <f>MAX(0,MIN(T$18-SUM(W$20:W253),SUM(W254:W274)))</f>
        <v>3.2616878740970245E-2</v>
      </c>
      <c r="T274" s="26">
        <f t="shared" si="71"/>
        <v>1.2005005167935342E-8</v>
      </c>
      <c r="U274" s="18">
        <f t="shared" si="81"/>
        <v>1957391.3927453307</v>
      </c>
      <c r="V274" s="24">
        <f t="shared" si="82"/>
        <v>1956492.5927453309</v>
      </c>
      <c r="W274" s="23">
        <f t="shared" si="68"/>
        <v>8.1163611336906101E-5</v>
      </c>
      <c r="X274" s="22">
        <f t="shared" si="84"/>
        <v>1.1000000000000001</v>
      </c>
    </row>
    <row r="275" spans="1:24" x14ac:dyDescent="0.25">
      <c r="A275" s="17">
        <f t="shared" si="74"/>
        <v>256</v>
      </c>
      <c r="B275" s="34">
        <v>44149</v>
      </c>
      <c r="C275" s="23">
        <f t="shared" si="79"/>
        <v>2285078.8013178492</v>
      </c>
      <c r="D275" s="23">
        <f t="shared" si="78"/>
        <v>2373041.1378218923</v>
      </c>
      <c r="E275" s="26">
        <f t="shared" si="72"/>
        <v>0.84104868024978441</v>
      </c>
      <c r="F275" s="25">
        <f>MAX(0,MIN($G$18-SUM(K$20:K254),SUM(K255:K275)))</f>
        <v>1033718.4006135748</v>
      </c>
      <c r="G275" s="11">
        <f t="shared" si="69"/>
        <v>0.380471560142504</v>
      </c>
      <c r="H275" s="18">
        <f t="shared" si="80"/>
        <v>834540.45528600283</v>
      </c>
      <c r="I275" s="24">
        <f t="shared" si="76"/>
        <v>836032.45528600283</v>
      </c>
      <c r="J275" s="33">
        <f t="shared" si="73"/>
        <v>0.30771104819613343</v>
      </c>
      <c r="K275" s="23">
        <f t="shared" si="77"/>
        <v>63982.206436899782</v>
      </c>
      <c r="L275" s="16">
        <f t="shared" si="83"/>
        <v>1.2</v>
      </c>
      <c r="M275" s="16"/>
      <c r="N275" s="5"/>
      <c r="P275" s="1">
        <v>44149</v>
      </c>
      <c r="Q275" s="18">
        <f t="shared" si="75"/>
        <v>760447.40889989992</v>
      </c>
      <c r="R275" s="26">
        <f t="shared" si="70"/>
        <v>0.27989113079416544</v>
      </c>
      <c r="S275" s="25">
        <f>MAX(0,MIN(T$18-SUM(W$20:W254),SUM(W255:W275)))</f>
        <v>2.6201774508294657E-2</v>
      </c>
      <c r="T275" s="26">
        <f t="shared" si="71"/>
        <v>9.6438546704361002E-9</v>
      </c>
      <c r="U275" s="18">
        <f t="shared" si="81"/>
        <v>1957391.3923693693</v>
      </c>
      <c r="V275" s="24">
        <f t="shared" si="82"/>
        <v>1956492.5923693695</v>
      </c>
      <c r="W275" s="23">
        <f t="shared" ref="W275:W338" si="85">MAX(0,MIN(V275-W274,X274*(V275/V$146)*W274))</f>
        <v>6.5200308908854143E-5</v>
      </c>
      <c r="X275" s="22">
        <f t="shared" si="84"/>
        <v>1.1000000000000001</v>
      </c>
    </row>
    <row r="276" spans="1:24" x14ac:dyDescent="0.25">
      <c r="A276" s="17">
        <f t="shared" si="74"/>
        <v>257</v>
      </c>
      <c r="B276" s="34">
        <v>44150</v>
      </c>
      <c r="C276" s="23">
        <f t="shared" si="79"/>
        <v>2349061.0077547492</v>
      </c>
      <c r="D276" s="23">
        <f t="shared" si="78"/>
        <v>2440425.2650905414</v>
      </c>
      <c r="E276" s="26">
        <f t="shared" si="72"/>
        <v>0.86459804329677836</v>
      </c>
      <c r="F276" s="25">
        <f>MAX(0,MIN($G$18-SUM(K$20:K255),SUM(K256:K276)))</f>
        <v>1062662.515830755</v>
      </c>
      <c r="G276" s="11">
        <f t="shared" ref="G276:G339" si="86">MAX(0,MIN(F276/G$18,1))</f>
        <v>0.39112476382649414</v>
      </c>
      <c r="H276" s="18">
        <f t="shared" si="80"/>
        <v>781804.42803401093</v>
      </c>
      <c r="I276" s="24">
        <f t="shared" si="76"/>
        <v>783296.42803401093</v>
      </c>
      <c r="J276" s="33">
        <f t="shared" si="73"/>
        <v>0.28830096654103915</v>
      </c>
      <c r="K276" s="23">
        <f t="shared" si="77"/>
        <v>65773.708217132982</v>
      </c>
      <c r="L276" s="16">
        <f t="shared" si="83"/>
        <v>1.2</v>
      </c>
      <c r="M276" s="16"/>
      <c r="N276" s="5"/>
      <c r="P276" s="1">
        <v>44150</v>
      </c>
      <c r="Q276" s="18">
        <f t="shared" si="75"/>
        <v>760447.40895227657</v>
      </c>
      <c r="R276" s="26">
        <f t="shared" ref="R276:R339" si="87">Q276/T$18</f>
        <v>0.2798911308134433</v>
      </c>
      <c r="S276" s="25">
        <f>MAX(0,MIN(T$18-SUM(W$20:W255),SUM(W256:W276)))</f>
        <v>2.1048396080332446E-2</v>
      </c>
      <c r="T276" s="26">
        <f t="shared" ref="T276:T339" si="88">MAX(0,MIN(S276/T$18,1))</f>
        <v>7.7470963953316763E-9</v>
      </c>
      <c r="U276" s="18">
        <f t="shared" si="81"/>
        <v>1957391.3920673521</v>
      </c>
      <c r="V276" s="24">
        <f t="shared" si="82"/>
        <v>1956492.5920673523</v>
      </c>
      <c r="W276" s="23">
        <f t="shared" si="85"/>
        <v>5.2376677320428227E-5</v>
      </c>
      <c r="X276" s="22">
        <f t="shared" si="84"/>
        <v>1.1000000000000001</v>
      </c>
    </row>
    <row r="277" spans="1:24" x14ac:dyDescent="0.25">
      <c r="A277" s="17">
        <f t="shared" si="74"/>
        <v>258</v>
      </c>
      <c r="B277" s="34">
        <v>44151</v>
      </c>
      <c r="C277" s="23">
        <f t="shared" si="79"/>
        <v>2414834.715971882</v>
      </c>
      <c r="D277" s="23">
        <f t="shared" si="78"/>
        <v>2509722.8107721261</v>
      </c>
      <c r="E277" s="26">
        <f t="shared" ref="E277:E340" si="89">C277/G$18</f>
        <v>0.88880678850908812</v>
      </c>
      <c r="F277" s="25">
        <f>MAX(0,MIN($G$18-SUM(K$20:K256),SUM(K257:K277)))</f>
        <v>1092417.0662740162</v>
      </c>
      <c r="G277" s="11">
        <f t="shared" si="86"/>
        <v>0.40207625721363599</v>
      </c>
      <c r="H277" s="18">
        <f t="shared" si="80"/>
        <v>727591.79201896326</v>
      </c>
      <c r="I277" s="24">
        <f t="shared" si="76"/>
        <v>729083.79201896326</v>
      </c>
      <c r="J277" s="33">
        <f t="shared" ref="J277:J340" si="90">I277/G$18</f>
        <v>0.26834740259960221</v>
      </c>
      <c r="K277" s="23">
        <f t="shared" si="77"/>
        <v>67615.372047212702</v>
      </c>
      <c r="L277" s="16">
        <f t="shared" si="83"/>
        <v>1.2</v>
      </c>
      <c r="M277" s="16"/>
      <c r="N277" s="5"/>
      <c r="P277" s="1">
        <v>44151</v>
      </c>
      <c r="Q277" s="18">
        <f t="shared" si="75"/>
        <v>760447.40899435175</v>
      </c>
      <c r="R277" s="26">
        <f t="shared" si="87"/>
        <v>0.27989113082892952</v>
      </c>
      <c r="S277" s="25">
        <f>MAX(0,MIN(T$18-SUM(W$20:W256),SUM(W257:W277)))</f>
        <v>1.6908586666807508E-2</v>
      </c>
      <c r="T277" s="26">
        <f t="shared" si="88"/>
        <v>6.2233934745734203E-9</v>
      </c>
      <c r="U277" s="18">
        <f t="shared" si="81"/>
        <v>1957391.3918247358</v>
      </c>
      <c r="V277" s="24">
        <f t="shared" si="82"/>
        <v>1956492.591824736</v>
      </c>
      <c r="W277" s="23">
        <f t="shared" si="85"/>
        <v>4.2075204438418437E-5</v>
      </c>
      <c r="X277" s="22">
        <f t="shared" si="84"/>
        <v>1.1000000000000001</v>
      </c>
    </row>
    <row r="278" spans="1:24" x14ac:dyDescent="0.25">
      <c r="A278" s="17">
        <f t="shared" ref="A278:A341" si="91">A277+1</f>
        <v>259</v>
      </c>
      <c r="B278" s="34">
        <v>44152</v>
      </c>
      <c r="C278" s="23">
        <f t="shared" si="79"/>
        <v>2482450.0880190949</v>
      </c>
      <c r="D278" s="23">
        <f t="shared" si="78"/>
        <v>2580988.1076920619</v>
      </c>
      <c r="E278" s="26">
        <f t="shared" si="89"/>
        <v>0.91369337858734267</v>
      </c>
      <c r="F278" s="25">
        <f>MAX(0,MIN($G$18-SUM(K$20:K257),SUM(K258:K278)))</f>
        <v>1123004.7441296885</v>
      </c>
      <c r="G278" s="11">
        <f t="shared" si="86"/>
        <v>0.41333439241561776</v>
      </c>
      <c r="H278" s="18">
        <f t="shared" si="80"/>
        <v>671861.2021954942</v>
      </c>
      <c r="I278" s="24">
        <f t="shared" si="76"/>
        <v>673353.2021954942</v>
      </c>
      <c r="J278" s="33">
        <f t="shared" si="90"/>
        <v>0.24783513886780503</v>
      </c>
      <c r="K278" s="23">
        <f t="shared" si="77"/>
        <v>69508.602464534662</v>
      </c>
      <c r="L278" s="16">
        <f t="shared" si="83"/>
        <v>1.2</v>
      </c>
      <c r="M278" s="16"/>
      <c r="N278" s="5"/>
      <c r="P278" s="1">
        <v>44152</v>
      </c>
      <c r="Q278" s="18">
        <f t="shared" ref="Q278:Q341" si="92">Q277+W278</f>
        <v>760447.40902815154</v>
      </c>
      <c r="R278" s="26">
        <f t="shared" si="87"/>
        <v>0.27989113084136991</v>
      </c>
      <c r="S278" s="25">
        <f>MAX(0,MIN(T$18-SUM(W$20:W257),SUM(W258:W278)))</f>
        <v>1.3582997046621741E-2</v>
      </c>
      <c r="T278" s="26">
        <f t="shared" si="88"/>
        <v>4.9993732090593611E-9</v>
      </c>
      <c r="U278" s="18">
        <f t="shared" si="81"/>
        <v>1957391.3916298375</v>
      </c>
      <c r="V278" s="24">
        <f t="shared" si="82"/>
        <v>1956492.5916298376</v>
      </c>
      <c r="W278" s="23">
        <f t="shared" si="85"/>
        <v>3.3799830743900265E-5</v>
      </c>
      <c r="X278" s="22">
        <f t="shared" si="84"/>
        <v>1.1000000000000001</v>
      </c>
    </row>
    <row r="279" spans="1:24" x14ac:dyDescent="0.25">
      <c r="A279" s="17">
        <f t="shared" si="91"/>
        <v>260</v>
      </c>
      <c r="B279" s="34">
        <v>44153</v>
      </c>
      <c r="C279" s="23">
        <f t="shared" si="79"/>
        <v>2551958.6904836297</v>
      </c>
      <c r="D279" s="23">
        <f t="shared" si="78"/>
        <v>2654277.0314935381</v>
      </c>
      <c r="E279" s="26">
        <f t="shared" si="89"/>
        <v>0.93927679318778834</v>
      </c>
      <c r="F279" s="25">
        <f>MAX(0,MIN($G$18-SUM(K$20:K258),SUM(K259:K279)))</f>
        <v>1154448.8769653197</v>
      </c>
      <c r="G279" s="11">
        <f t="shared" si="86"/>
        <v>0.42490775540325504</v>
      </c>
      <c r="H279" s="18">
        <f t="shared" si="80"/>
        <v>614570.15585696802</v>
      </c>
      <c r="I279" s="24">
        <f t="shared" si="76"/>
        <v>616062.15585696802</v>
      </c>
      <c r="J279" s="33">
        <f t="shared" si="90"/>
        <v>0.22674853175151752</v>
      </c>
      <c r="K279" s="23">
        <f t="shared" si="77"/>
        <v>71454.843333541634</v>
      </c>
      <c r="L279" s="16">
        <f t="shared" si="83"/>
        <v>1.2</v>
      </c>
      <c r="M279" s="16"/>
      <c r="N279" s="5"/>
      <c r="P279" s="1">
        <v>44153</v>
      </c>
      <c r="Q279" s="18">
        <f t="shared" si="92"/>
        <v>760447.40905530355</v>
      </c>
      <c r="R279" s="26">
        <f t="shared" si="87"/>
        <v>0.27989113085136352</v>
      </c>
      <c r="S279" s="25">
        <f>MAX(0,MIN(T$18-SUM(W$20:W258),SUM(W259:W279)))</f>
        <v>1.0911486083603253E-2</v>
      </c>
      <c r="T279" s="26">
        <f t="shared" si="88"/>
        <v>4.016093871636198E-9</v>
      </c>
      <c r="U279" s="18">
        <f t="shared" si="81"/>
        <v>1957391.3914732719</v>
      </c>
      <c r="V279" s="24">
        <f t="shared" si="82"/>
        <v>1956492.5914732721</v>
      </c>
      <c r="W279" s="23">
        <f t="shared" si="85"/>
        <v>2.7152061967921056E-5</v>
      </c>
      <c r="X279" s="22">
        <f t="shared" si="84"/>
        <v>1.1000000000000001</v>
      </c>
    </row>
    <row r="280" spans="1:24" x14ac:dyDescent="0.25">
      <c r="A280" s="17">
        <f t="shared" si="91"/>
        <v>261</v>
      </c>
      <c r="B280" s="34">
        <v>44154</v>
      </c>
      <c r="C280" s="23">
        <f t="shared" si="79"/>
        <v>2623413.5338171711</v>
      </c>
      <c r="D280" s="23">
        <f t="shared" si="78"/>
        <v>2716940</v>
      </c>
      <c r="E280" s="26">
        <f t="shared" si="89"/>
        <v>0.96557654339704635</v>
      </c>
      <c r="F280" s="25">
        <f>MAX(0,MIN($G$18-SUM(K$20:K259),SUM(K260:K280)))</f>
        <v>1186773.4455203486</v>
      </c>
      <c r="G280" s="11">
        <f t="shared" si="86"/>
        <v>0.43680517255454615</v>
      </c>
      <c r="H280" s="18">
        <f t="shared" si="80"/>
        <v>555674.96022096311</v>
      </c>
      <c r="I280" s="24">
        <f t="shared" si="76"/>
        <v>557166.96022096311</v>
      </c>
      <c r="J280" s="33">
        <f t="shared" si="90"/>
        <v>0.20507149963597396</v>
      </c>
      <c r="K280" s="23">
        <f t="shared" si="77"/>
        <v>73455.578946880793</v>
      </c>
      <c r="L280" s="16">
        <f t="shared" si="83"/>
        <v>1.2</v>
      </c>
      <c r="M280" s="16"/>
      <c r="N280" s="5"/>
      <c r="P280" s="1">
        <v>44154</v>
      </c>
      <c r="Q280" s="18">
        <f t="shared" si="92"/>
        <v>760447.40907711536</v>
      </c>
      <c r="R280" s="26">
        <f t="shared" si="87"/>
        <v>0.2798911308593916</v>
      </c>
      <c r="S280" s="25">
        <f>MAX(0,MIN(T$18-SUM(W$20:W259),SUM(W260:W280)))</f>
        <v>8.7654092687885678E-3</v>
      </c>
      <c r="T280" s="26">
        <f t="shared" si="88"/>
        <v>3.2262064192763062E-9</v>
      </c>
      <c r="U280" s="18">
        <f t="shared" si="81"/>
        <v>1957391.3913474996</v>
      </c>
      <c r="V280" s="24">
        <f t="shared" si="82"/>
        <v>1956492.5913474998</v>
      </c>
      <c r="W280" s="23">
        <f t="shared" si="85"/>
        <v>2.181177990648602E-5</v>
      </c>
      <c r="X280" s="22">
        <f t="shared" si="84"/>
        <v>1.1000000000000001</v>
      </c>
    </row>
    <row r="281" spans="1:24" x14ac:dyDescent="0.25">
      <c r="A281" s="17">
        <f t="shared" si="91"/>
        <v>262</v>
      </c>
      <c r="B281" s="34">
        <v>44155</v>
      </c>
      <c r="C281" s="23">
        <f t="shared" si="79"/>
        <v>2696869.1127640521</v>
      </c>
      <c r="D281" s="23">
        <f t="shared" si="78"/>
        <v>2716940</v>
      </c>
      <c r="E281" s="26">
        <f t="shared" si="89"/>
        <v>0.99261268661216373</v>
      </c>
      <c r="F281" s="25">
        <f>MAX(0,MIN($G$18-SUM(K$20:K260),SUM(K261:K281)))</f>
        <v>1167083.6540734733</v>
      </c>
      <c r="G281" s="11">
        <f t="shared" si="86"/>
        <v>0.42955812571255653</v>
      </c>
      <c r="H281" s="18">
        <f t="shared" si="80"/>
        <v>495130.69910715008</v>
      </c>
      <c r="I281" s="24">
        <f t="shared" si="76"/>
        <v>496622.69910715008</v>
      </c>
      <c r="J281" s="33">
        <f t="shared" si="90"/>
        <v>0.18278751062119519</v>
      </c>
      <c r="K281" s="23">
        <f t="shared" si="77"/>
        <v>75512.335157393463</v>
      </c>
      <c r="L281" s="16">
        <f t="shared" si="83"/>
        <v>1.2</v>
      </c>
      <c r="M281" s="16"/>
      <c r="N281" s="5"/>
      <c r="P281" s="1">
        <v>44155</v>
      </c>
      <c r="Q281" s="18">
        <f t="shared" si="92"/>
        <v>760447.40909463714</v>
      </c>
      <c r="R281" s="26">
        <f t="shared" si="87"/>
        <v>0.27989113086584066</v>
      </c>
      <c r="S281" s="25">
        <f>MAX(0,MIN(T$18-SUM(W$20:W260),SUM(W261:W281)))</f>
        <v>7.041423953001438E-3</v>
      </c>
      <c r="T281" s="26">
        <f t="shared" si="88"/>
        <v>2.5916744399955236E-9</v>
      </c>
      <c r="U281" s="18">
        <f t="shared" si="81"/>
        <v>1957391.3912464643</v>
      </c>
      <c r="V281" s="24">
        <f t="shared" si="82"/>
        <v>1956492.5912464645</v>
      </c>
      <c r="W281" s="23">
        <f t="shared" si="85"/>
        <v>1.7521827374528705E-5</v>
      </c>
      <c r="X281" s="22">
        <f t="shared" si="84"/>
        <v>1.1000000000000001</v>
      </c>
    </row>
    <row r="282" spans="1:24" x14ac:dyDescent="0.25">
      <c r="A282" s="17">
        <f t="shared" si="91"/>
        <v>263</v>
      </c>
      <c r="B282" s="34">
        <v>44156</v>
      </c>
      <c r="C282" s="23">
        <f t="shared" si="79"/>
        <v>2716940</v>
      </c>
      <c r="D282" s="23">
        <f t="shared" si="78"/>
        <v>2716940</v>
      </c>
      <c r="E282" s="26">
        <f t="shared" si="89"/>
        <v>1</v>
      </c>
      <c r="F282" s="25">
        <f>MAX(0,MIN($G$18-SUM(K$20:K261),SUM(K262:K282)))</f>
        <v>1123617.0603875306</v>
      </c>
      <c r="G282" s="11">
        <f t="shared" si="86"/>
        <v>0.41355976222792207</v>
      </c>
      <c r="H282" s="18">
        <f t="shared" si="80"/>
        <v>432891.19868215028</v>
      </c>
      <c r="I282" s="24">
        <f t="shared" si="76"/>
        <v>434383.19868215028</v>
      </c>
      <c r="J282" s="33">
        <f t="shared" si="90"/>
        <v>0.15987956991400262</v>
      </c>
      <c r="K282" s="23">
        <f t="shared" si="77"/>
        <v>76074.320000000007</v>
      </c>
      <c r="L282" s="16">
        <f t="shared" si="83"/>
        <v>1.2</v>
      </c>
      <c r="M282" s="16"/>
      <c r="N282" s="5"/>
      <c r="P282" s="1">
        <v>44156</v>
      </c>
      <c r="Q282" s="18">
        <f t="shared" si="92"/>
        <v>760447.4091087128</v>
      </c>
      <c r="R282" s="26">
        <f t="shared" si="87"/>
        <v>0.27989113087102135</v>
      </c>
      <c r="S282" s="25">
        <f>MAX(0,MIN(T$18-SUM(W$20:W261),SUM(W262:W282)))</f>
        <v>5.656512967451054E-3</v>
      </c>
      <c r="T282" s="26">
        <f t="shared" si="88"/>
        <v>2.0819425410392036E-9</v>
      </c>
      <c r="U282" s="18">
        <f t="shared" si="81"/>
        <v>1957391.3911653007</v>
      </c>
      <c r="V282" s="24">
        <f t="shared" si="82"/>
        <v>1956492.5911653009</v>
      </c>
      <c r="W282" s="23">
        <f t="shared" si="85"/>
        <v>1.4075624999257967E-5</v>
      </c>
      <c r="X282" s="22">
        <f t="shared" si="84"/>
        <v>1.1000000000000001</v>
      </c>
    </row>
    <row r="283" spans="1:24" x14ac:dyDescent="0.25">
      <c r="A283" s="17">
        <f t="shared" si="91"/>
        <v>264</v>
      </c>
      <c r="B283" s="34">
        <v>44157</v>
      </c>
      <c r="C283" s="23">
        <f t="shared" si="79"/>
        <v>2716940</v>
      </c>
      <c r="D283" s="23">
        <f t="shared" si="78"/>
        <v>2716940</v>
      </c>
      <c r="E283" s="26">
        <f t="shared" si="89"/>
        <v>1</v>
      </c>
      <c r="F283" s="25">
        <f>MAX(0,MIN($G$18-SUM(K$20:K262),SUM(K263:K283)))</f>
        <v>1078933.4020783815</v>
      </c>
      <c r="G283" s="11">
        <f t="shared" si="86"/>
        <v>0.39711344456571784</v>
      </c>
      <c r="H283" s="18">
        <f t="shared" si="80"/>
        <v>368908.9922452505</v>
      </c>
      <c r="I283" s="24">
        <f t="shared" si="76"/>
        <v>370400.9922452505</v>
      </c>
      <c r="J283" s="33">
        <f t="shared" si="90"/>
        <v>0.13633020686700867</v>
      </c>
      <c r="K283" s="23">
        <f t="shared" si="77"/>
        <v>76074.320000000007</v>
      </c>
      <c r="L283" s="16">
        <f t="shared" si="83"/>
        <v>1.2</v>
      </c>
      <c r="M283" s="16"/>
      <c r="N283" s="5"/>
      <c r="P283" s="1">
        <v>44157</v>
      </c>
      <c r="Q283" s="18">
        <f t="shared" si="92"/>
        <v>760447.40912001999</v>
      </c>
      <c r="R283" s="26">
        <f t="shared" si="87"/>
        <v>0.27989113087518308</v>
      </c>
      <c r="S283" s="25">
        <f>MAX(0,MIN(T$18-SUM(W$20:W262),SUM(W263:W283)))</f>
        <v>4.543986999904874E-3</v>
      </c>
      <c r="T283" s="26">
        <f t="shared" si="88"/>
        <v>1.6724649789486974E-9</v>
      </c>
      <c r="U283" s="18">
        <f t="shared" si="81"/>
        <v>1957391.3911001005</v>
      </c>
      <c r="V283" s="24">
        <f t="shared" si="82"/>
        <v>1956492.5911001007</v>
      </c>
      <c r="W283" s="23">
        <f t="shared" si="85"/>
        <v>1.1307223549134093E-5</v>
      </c>
      <c r="X283" s="22">
        <f t="shared" si="84"/>
        <v>1.1000000000000001</v>
      </c>
    </row>
    <row r="284" spans="1:24" x14ac:dyDescent="0.25">
      <c r="A284" s="17">
        <f t="shared" si="91"/>
        <v>265</v>
      </c>
      <c r="B284" s="34">
        <v>44158</v>
      </c>
      <c r="C284" s="23">
        <f t="shared" si="79"/>
        <v>2716940</v>
      </c>
      <c r="D284" s="23">
        <f t="shared" si="78"/>
        <v>2716940</v>
      </c>
      <c r="E284" s="26">
        <f t="shared" si="89"/>
        <v>1</v>
      </c>
      <c r="F284" s="25">
        <f>MAX(0,MIN($G$18-SUM(K$20:K263),SUM(K264:K284)))</f>
        <v>1032998.6013365763</v>
      </c>
      <c r="G284" s="11">
        <f t="shared" si="86"/>
        <v>0.38020663000897198</v>
      </c>
      <c r="H284" s="18">
        <f t="shared" si="80"/>
        <v>303135.28402811754</v>
      </c>
      <c r="I284" s="24">
        <f t="shared" ref="I284:I347" si="93">MAX(0,I283-K276)</f>
        <v>304627.28402811754</v>
      </c>
      <c r="J284" s="33">
        <f t="shared" si="90"/>
        <v>0.11212146165469887</v>
      </c>
      <c r="K284" s="23">
        <f t="shared" si="77"/>
        <v>76074.320000000007</v>
      </c>
      <c r="L284" s="16">
        <f t="shared" si="83"/>
        <v>1.2</v>
      </c>
      <c r="M284" s="16"/>
      <c r="N284" s="5"/>
      <c r="P284" s="1">
        <v>44158</v>
      </c>
      <c r="Q284" s="18">
        <f t="shared" si="92"/>
        <v>760447.4091291033</v>
      </c>
      <c r="R284" s="26">
        <f t="shared" si="87"/>
        <v>0.2798911308785263</v>
      </c>
      <c r="S284" s="25">
        <f>MAX(0,MIN(T$18-SUM(W$20:W263),SUM(W264:W284)))</f>
        <v>3.6502732247583203E-3</v>
      </c>
      <c r="T284" s="26">
        <f t="shared" si="88"/>
        <v>1.3435236791236908E-9</v>
      </c>
      <c r="U284" s="18">
        <f t="shared" si="81"/>
        <v>1957391.3910477238</v>
      </c>
      <c r="V284" s="24">
        <f t="shared" si="82"/>
        <v>1956492.591047724</v>
      </c>
      <c r="W284" s="23">
        <f t="shared" si="85"/>
        <v>9.0833127760515061E-6</v>
      </c>
      <c r="X284" s="22">
        <f t="shared" si="84"/>
        <v>1.1000000000000001</v>
      </c>
    </row>
    <row r="285" spans="1:24" x14ac:dyDescent="0.25">
      <c r="A285" s="17">
        <f t="shared" si="91"/>
        <v>266</v>
      </c>
      <c r="B285" s="34">
        <v>44159</v>
      </c>
      <c r="C285" s="23">
        <f t="shared" si="79"/>
        <v>2716940</v>
      </c>
      <c r="D285" s="23">
        <f t="shared" si="78"/>
        <v>2716940</v>
      </c>
      <c r="E285" s="26">
        <f t="shared" si="89"/>
        <v>1</v>
      </c>
      <c r="F285" s="25">
        <f>MAX(0,MIN($G$18-SUM(K$20:K264),SUM(K265:K285)))</f>
        <v>985777.62617400032</v>
      </c>
      <c r="G285" s="11">
        <f t="shared" si="86"/>
        <v>0.3628264246446371</v>
      </c>
      <c r="H285" s="18">
        <f t="shared" si="80"/>
        <v>235519.91198090484</v>
      </c>
      <c r="I285" s="24">
        <f t="shared" si="93"/>
        <v>237011.91198090484</v>
      </c>
      <c r="J285" s="33">
        <f t="shared" si="90"/>
        <v>8.7234871576444398E-2</v>
      </c>
      <c r="K285" s="23">
        <f t="shared" si="77"/>
        <v>76074.320000000007</v>
      </c>
      <c r="L285" s="16">
        <f t="shared" si="83"/>
        <v>1.2</v>
      </c>
      <c r="M285" s="16"/>
      <c r="N285" s="5"/>
      <c r="P285" s="1">
        <v>44159</v>
      </c>
      <c r="Q285" s="18">
        <f t="shared" si="92"/>
        <v>760447.40913640009</v>
      </c>
      <c r="R285" s="26">
        <f t="shared" si="87"/>
        <v>0.27989113088121198</v>
      </c>
      <c r="S285" s="25">
        <f>MAX(0,MIN(T$18-SUM(W$20:W264),SUM(W265:W285)))</f>
        <v>2.9323355464819243E-3</v>
      </c>
      <c r="T285" s="26">
        <f t="shared" si="88"/>
        <v>1.0792787277164473E-9</v>
      </c>
      <c r="U285" s="18">
        <f t="shared" si="81"/>
        <v>1957391.3910056485</v>
      </c>
      <c r="V285" s="24">
        <f t="shared" si="82"/>
        <v>1956492.5910056487</v>
      </c>
      <c r="W285" s="23">
        <f t="shared" si="85"/>
        <v>7.2968019626820346E-6</v>
      </c>
      <c r="X285" s="22">
        <f t="shared" si="84"/>
        <v>1.1000000000000001</v>
      </c>
    </row>
    <row r="286" spans="1:24" x14ac:dyDescent="0.25">
      <c r="A286" s="17">
        <f t="shared" si="91"/>
        <v>267</v>
      </c>
      <c r="B286" s="34">
        <v>44160</v>
      </c>
      <c r="C286" s="23">
        <f t="shared" si="79"/>
        <v>2716940</v>
      </c>
      <c r="D286" s="23">
        <f t="shared" si="78"/>
        <v>2716940</v>
      </c>
      <c r="E286" s="26">
        <f t="shared" si="89"/>
        <v>1</v>
      </c>
      <c r="F286" s="25">
        <f>MAX(0,MIN($G$18-SUM(K$20:K265),SUM(K266:K286)))</f>
        <v>937234.46370687243</v>
      </c>
      <c r="G286" s="11">
        <f t="shared" si="86"/>
        <v>0.34495957353010093</v>
      </c>
      <c r="H286" s="18">
        <f t="shared" si="80"/>
        <v>166011.30951637018</v>
      </c>
      <c r="I286" s="24">
        <f t="shared" si="93"/>
        <v>167503.30951637018</v>
      </c>
      <c r="J286" s="33">
        <f t="shared" si="90"/>
        <v>6.1651456975998803E-2</v>
      </c>
      <c r="K286" s="23">
        <f t="shared" si="77"/>
        <v>76074.320000000007</v>
      </c>
      <c r="L286" s="16">
        <f t="shared" si="83"/>
        <v>1.2</v>
      </c>
      <c r="M286" s="16"/>
      <c r="N286" s="5"/>
      <c r="P286" s="1">
        <v>44160</v>
      </c>
      <c r="Q286" s="18">
        <f t="shared" si="92"/>
        <v>760447.40914226172</v>
      </c>
      <c r="R286" s="26">
        <f t="shared" si="87"/>
        <v>0.27989113088336942</v>
      </c>
      <c r="S286" s="25">
        <f>MAX(0,MIN(T$18-SUM(W$20:W265),SUM(W266:W286)))</f>
        <v>2.355602230594017E-3</v>
      </c>
      <c r="T286" s="26">
        <f t="shared" si="88"/>
        <v>8.6700561315083039E-10</v>
      </c>
      <c r="U286" s="18">
        <f t="shared" si="81"/>
        <v>1957391.3909718487</v>
      </c>
      <c r="V286" s="24">
        <f t="shared" si="82"/>
        <v>1956492.5909718489</v>
      </c>
      <c r="W286" s="23">
        <f t="shared" si="85"/>
        <v>5.8616630511787045E-6</v>
      </c>
      <c r="X286" s="22">
        <f t="shared" si="84"/>
        <v>1.1000000000000001</v>
      </c>
    </row>
    <row r="287" spans="1:24" x14ac:dyDescent="0.25">
      <c r="A287" s="17">
        <f t="shared" si="91"/>
        <v>268</v>
      </c>
      <c r="B287" s="34">
        <v>44161</v>
      </c>
      <c r="C287" s="23">
        <f t="shared" si="79"/>
        <v>2716940</v>
      </c>
      <c r="D287" s="23">
        <f t="shared" si="78"/>
        <v>2716940</v>
      </c>
      <c r="E287" s="26">
        <f t="shared" si="89"/>
        <v>1</v>
      </c>
      <c r="F287" s="25">
        <f>MAX(0,MIN($G$18-SUM(K$20:K266),SUM(K267:K287)))</f>
        <v>887332.09269066481</v>
      </c>
      <c r="G287" s="11">
        <f t="shared" si="86"/>
        <v>0.32659245058435771</v>
      </c>
      <c r="H287" s="18">
        <f t="shared" si="80"/>
        <v>94556.466182828546</v>
      </c>
      <c r="I287" s="24">
        <f t="shared" si="93"/>
        <v>96048.466182828546</v>
      </c>
      <c r="J287" s="33">
        <f t="shared" si="90"/>
        <v>3.5351706766740723E-2</v>
      </c>
      <c r="K287" s="23">
        <f t="shared" si="77"/>
        <v>19974.146182828539</v>
      </c>
      <c r="L287" s="16">
        <f t="shared" si="83"/>
        <v>1.2</v>
      </c>
      <c r="M287" s="16"/>
      <c r="N287" s="5"/>
      <c r="P287" s="1">
        <v>44161</v>
      </c>
      <c r="Q287" s="18">
        <f t="shared" si="92"/>
        <v>760447.40914697049</v>
      </c>
      <c r="R287" s="26">
        <f t="shared" si="87"/>
        <v>0.27989113088510253</v>
      </c>
      <c r="S287" s="25">
        <f>MAX(0,MIN(T$18-SUM(W$20:W266),SUM(W267:W287)))</f>
        <v>1.8923011290413083E-3</v>
      </c>
      <c r="T287" s="26">
        <f t="shared" si="88"/>
        <v>6.9648248729869208E-10</v>
      </c>
      <c r="U287" s="18">
        <f t="shared" si="81"/>
        <v>1957391.3909446967</v>
      </c>
      <c r="V287" s="24">
        <f t="shared" si="82"/>
        <v>1956492.5909446969</v>
      </c>
      <c r="W287" s="23">
        <f t="shared" si="85"/>
        <v>4.7087880280702698E-6</v>
      </c>
      <c r="X287" s="22">
        <f t="shared" si="84"/>
        <v>1.1000000000000001</v>
      </c>
    </row>
    <row r="288" spans="1:24" x14ac:dyDescent="0.25">
      <c r="A288" s="17">
        <f t="shared" si="91"/>
        <v>269</v>
      </c>
      <c r="B288" s="34">
        <v>44162</v>
      </c>
      <c r="C288" s="23">
        <f t="shared" si="79"/>
        <v>2716940</v>
      </c>
      <c r="D288" s="23">
        <f t="shared" si="78"/>
        <v>2716940</v>
      </c>
      <c r="E288" s="26">
        <f t="shared" si="89"/>
        <v>1</v>
      </c>
      <c r="F288" s="25">
        <f>MAX(0,MIN($G$18-SUM(K$20:K267),SUM(K268:K288)))</f>
        <v>836032.45528600342</v>
      </c>
      <c r="G288" s="11">
        <f t="shared" si="86"/>
        <v>0.30771104819613365</v>
      </c>
      <c r="H288" s="18">
        <f t="shared" si="80"/>
        <v>21100.887235947754</v>
      </c>
      <c r="I288" s="24">
        <f t="shared" si="93"/>
        <v>22592.887235947754</v>
      </c>
      <c r="J288" s="33">
        <f t="shared" si="90"/>
        <v>8.3155635516234273E-3</v>
      </c>
      <c r="K288" s="23">
        <f t="shared" ref="K288:K351" si="94">MAX(0,MIN(I288-K287,C288*$K$18))</f>
        <v>2618.7410531192145</v>
      </c>
      <c r="L288" s="16">
        <f t="shared" si="83"/>
        <v>1.2</v>
      </c>
      <c r="M288" s="16"/>
      <c r="N288" s="5"/>
      <c r="P288" s="1">
        <v>44162</v>
      </c>
      <c r="Q288" s="18">
        <f t="shared" si="92"/>
        <v>760447.40915075317</v>
      </c>
      <c r="R288" s="26">
        <f t="shared" si="87"/>
        <v>0.27989113088649481</v>
      </c>
      <c r="S288" s="25">
        <f>MAX(0,MIN(T$18-SUM(W$20:W267),SUM(W268:W288)))</f>
        <v>1.5201223341866034E-3</v>
      </c>
      <c r="T288" s="26">
        <f t="shared" si="88"/>
        <v>5.5949794039861142E-10</v>
      </c>
      <c r="U288" s="18">
        <f t="shared" si="81"/>
        <v>1957391.3909228849</v>
      </c>
      <c r="V288" s="24">
        <f t="shared" si="82"/>
        <v>1956492.5909228851</v>
      </c>
      <c r="W288" s="23">
        <f t="shared" si="85"/>
        <v>3.7826610809012753E-6</v>
      </c>
      <c r="X288" s="22">
        <f t="shared" si="84"/>
        <v>1.1000000000000001</v>
      </c>
    </row>
    <row r="289" spans="1:24" x14ac:dyDescent="0.25">
      <c r="A289" s="17">
        <f t="shared" si="91"/>
        <v>270</v>
      </c>
      <c r="B289" s="34">
        <v>44163</v>
      </c>
      <c r="C289" s="23">
        <f t="shared" si="79"/>
        <v>2716940</v>
      </c>
      <c r="D289" s="23">
        <f t="shared" ref="D289:D352" si="95">MIN($G$18,($C$159/EXP($K$18*$A$159))*EXP($K$18*A289))</f>
        <v>2716940</v>
      </c>
      <c r="E289" s="26">
        <f t="shared" si="89"/>
        <v>1</v>
      </c>
      <c r="F289" s="25">
        <f>MAX(0,MIN($G$18-SUM(K$20:K268),SUM(K269:K289)))</f>
        <v>783296.42803401151</v>
      </c>
      <c r="G289" s="11">
        <f t="shared" si="86"/>
        <v>0.28830096654103937</v>
      </c>
      <c r="H289" s="18">
        <f t="shared" si="80"/>
        <v>0</v>
      </c>
      <c r="I289" s="24">
        <f t="shared" si="93"/>
        <v>0</v>
      </c>
      <c r="J289" s="33">
        <f t="shared" si="90"/>
        <v>0</v>
      </c>
      <c r="K289" s="23">
        <f t="shared" si="94"/>
        <v>0</v>
      </c>
      <c r="L289" s="16">
        <f t="shared" si="83"/>
        <v>1.2</v>
      </c>
      <c r="M289" s="16"/>
      <c r="N289" s="5"/>
      <c r="P289" s="1">
        <v>44163</v>
      </c>
      <c r="Q289" s="18">
        <f t="shared" si="92"/>
        <v>760447.40915379184</v>
      </c>
      <c r="R289" s="26">
        <f t="shared" si="87"/>
        <v>0.27989113088761319</v>
      </c>
      <c r="S289" s="25">
        <f>MAX(0,MIN(T$18-SUM(W$20:W268),SUM(W269:W289)))</f>
        <v>1.2211438626251558E-3</v>
      </c>
      <c r="T289" s="26">
        <f t="shared" si="88"/>
        <v>4.4945558702995126E-10</v>
      </c>
      <c r="U289" s="18">
        <f t="shared" si="81"/>
        <v>1957391.390905363</v>
      </c>
      <c r="V289" s="24">
        <f t="shared" si="82"/>
        <v>1956492.5909053632</v>
      </c>
      <c r="W289" s="23">
        <f t="shared" si="85"/>
        <v>3.038685276878115E-6</v>
      </c>
      <c r="X289" s="22">
        <f t="shared" si="84"/>
        <v>1.1000000000000001</v>
      </c>
    </row>
    <row r="290" spans="1:24" x14ac:dyDescent="0.25">
      <c r="A290" s="17">
        <f t="shared" si="91"/>
        <v>271</v>
      </c>
      <c r="B290" s="34">
        <v>44164</v>
      </c>
      <c r="C290" s="23">
        <f t="shared" ref="C290:C353" si="96">MIN($G$18,C289+K289)</f>
        <v>2716940</v>
      </c>
      <c r="D290" s="23">
        <f t="shared" si="95"/>
        <v>2716940</v>
      </c>
      <c r="E290" s="26">
        <f t="shared" si="89"/>
        <v>1</v>
      </c>
      <c r="F290" s="25">
        <f>MAX(0,MIN($G$18-SUM(K$20:K269),SUM(K270:K290)))</f>
        <v>729083.79201896372</v>
      </c>
      <c r="G290" s="11">
        <f t="shared" si="86"/>
        <v>0.26834740259960238</v>
      </c>
      <c r="H290" s="18">
        <f t="shared" si="80"/>
        <v>0</v>
      </c>
      <c r="I290" s="24">
        <f t="shared" si="93"/>
        <v>0</v>
      </c>
      <c r="J290" s="33">
        <f t="shared" si="90"/>
        <v>0</v>
      </c>
      <c r="K290" s="23">
        <f t="shared" si="94"/>
        <v>0</v>
      </c>
      <c r="L290" s="16">
        <f t="shared" si="83"/>
        <v>1.2</v>
      </c>
      <c r="M290" s="16"/>
      <c r="N290" s="5"/>
      <c r="P290" s="1">
        <v>44164</v>
      </c>
      <c r="Q290" s="18">
        <f t="shared" si="92"/>
        <v>760447.40915623284</v>
      </c>
      <c r="R290" s="26">
        <f t="shared" si="87"/>
        <v>0.27989113088851164</v>
      </c>
      <c r="S290" s="25">
        <f>MAX(0,MIN(T$18-SUM(W$20:W269),SUM(W270:W290)))</f>
        <v>9.8096863601785885E-4</v>
      </c>
      <c r="T290" s="26">
        <f t="shared" si="88"/>
        <v>3.610564223051885E-10</v>
      </c>
      <c r="U290" s="18">
        <f t="shared" si="81"/>
        <v>1957391.3908912875</v>
      </c>
      <c r="V290" s="24">
        <f t="shared" si="82"/>
        <v>1956492.5908912877</v>
      </c>
      <c r="W290" s="23">
        <f t="shared" si="85"/>
        <v>2.441035031784913E-6</v>
      </c>
      <c r="X290" s="22">
        <f t="shared" si="84"/>
        <v>1.1000000000000001</v>
      </c>
    </row>
    <row r="291" spans="1:24" x14ac:dyDescent="0.25">
      <c r="A291" s="17">
        <f t="shared" si="91"/>
        <v>272</v>
      </c>
      <c r="B291" s="34">
        <v>44165</v>
      </c>
      <c r="C291" s="23">
        <f t="shared" si="96"/>
        <v>2716940</v>
      </c>
      <c r="D291" s="23">
        <f t="shared" si="95"/>
        <v>2716940</v>
      </c>
      <c r="E291" s="26">
        <f t="shared" si="89"/>
        <v>1</v>
      </c>
      <c r="F291" s="25">
        <f>MAX(0,MIN($G$18-SUM(K$20:K270),SUM(K271:K291)))</f>
        <v>673353.20219549467</v>
      </c>
      <c r="G291" s="11">
        <f t="shared" si="86"/>
        <v>0.2478351388678052</v>
      </c>
      <c r="H291" s="18">
        <f t="shared" si="80"/>
        <v>0</v>
      </c>
      <c r="I291" s="24">
        <f t="shared" si="93"/>
        <v>0</v>
      </c>
      <c r="J291" s="33">
        <f t="shared" si="90"/>
        <v>0</v>
      </c>
      <c r="K291" s="23">
        <f t="shared" si="94"/>
        <v>0</v>
      </c>
      <c r="L291" s="16">
        <f t="shared" si="83"/>
        <v>1.2</v>
      </c>
      <c r="M291" s="16"/>
      <c r="N291" s="5"/>
      <c r="P291" s="1">
        <v>44165</v>
      </c>
      <c r="Q291" s="18">
        <f t="shared" si="92"/>
        <v>760447.40915819374</v>
      </c>
      <c r="R291" s="26">
        <f t="shared" si="87"/>
        <v>0.2798911308892334</v>
      </c>
      <c r="S291" s="25">
        <f>MAX(0,MIN(T$18-SUM(W$20:W270),SUM(W271:W291)))</f>
        <v>7.880312009539332E-4</v>
      </c>
      <c r="T291" s="26">
        <f t="shared" si="88"/>
        <v>2.9004365240083816E-10</v>
      </c>
      <c r="U291" s="18">
        <f t="shared" si="81"/>
        <v>1957391.3908799803</v>
      </c>
      <c r="V291" s="24">
        <f t="shared" si="82"/>
        <v>1956492.5908799805</v>
      </c>
      <c r="W291" s="23">
        <f t="shared" si="85"/>
        <v>1.9609309564590827E-6</v>
      </c>
      <c r="X291" s="22">
        <f t="shared" si="84"/>
        <v>1.1000000000000001</v>
      </c>
    </row>
    <row r="292" spans="1:24" x14ac:dyDescent="0.25">
      <c r="A292" s="17">
        <f t="shared" si="91"/>
        <v>273</v>
      </c>
      <c r="B292" s="34">
        <v>44166</v>
      </c>
      <c r="C292" s="23">
        <f t="shared" si="96"/>
        <v>2716940</v>
      </c>
      <c r="D292" s="23">
        <f t="shared" si="95"/>
        <v>2716940</v>
      </c>
      <c r="E292" s="26">
        <f t="shared" si="89"/>
        <v>1</v>
      </c>
      <c r="F292" s="25">
        <f>MAX(0,MIN($G$18-SUM(K$20:K271),SUM(K272:K292)))</f>
        <v>616062.15585696837</v>
      </c>
      <c r="G292" s="11">
        <f t="shared" si="86"/>
        <v>0.22674853175151766</v>
      </c>
      <c r="H292" s="18">
        <f t="shared" si="80"/>
        <v>0</v>
      </c>
      <c r="I292" s="24">
        <f t="shared" si="93"/>
        <v>0</v>
      </c>
      <c r="J292" s="33">
        <f t="shared" si="90"/>
        <v>0</v>
      </c>
      <c r="K292" s="23">
        <f t="shared" si="94"/>
        <v>0</v>
      </c>
      <c r="L292" s="16">
        <f t="shared" si="83"/>
        <v>1.2</v>
      </c>
      <c r="M292" s="16"/>
      <c r="N292" s="5"/>
      <c r="P292" s="1">
        <v>44166</v>
      </c>
      <c r="Q292" s="18">
        <f t="shared" si="92"/>
        <v>760447.40915976895</v>
      </c>
      <c r="R292" s="26">
        <f t="shared" si="87"/>
        <v>0.27989113088981316</v>
      </c>
      <c r="S292" s="25">
        <f>MAX(0,MIN(T$18-SUM(W$20:W271),SUM(W272:W292)))</f>
        <v>6.3304080349482284E-4</v>
      </c>
      <c r="T292" s="26">
        <f t="shared" si="88"/>
        <v>2.3299771194609481E-10</v>
      </c>
      <c r="U292" s="18">
        <f t="shared" si="81"/>
        <v>1957391.3908708969</v>
      </c>
      <c r="V292" s="24">
        <f t="shared" si="82"/>
        <v>1956492.5908708971</v>
      </c>
      <c r="W292" s="23">
        <f t="shared" si="85"/>
        <v>1.5752540073830849E-6</v>
      </c>
      <c r="X292" s="22">
        <f t="shared" si="84"/>
        <v>1.1000000000000001</v>
      </c>
    </row>
    <row r="293" spans="1:24" x14ac:dyDescent="0.25">
      <c r="A293" s="17">
        <f t="shared" si="91"/>
        <v>274</v>
      </c>
      <c r="B293" s="34">
        <v>44167</v>
      </c>
      <c r="C293" s="23">
        <f t="shared" si="96"/>
        <v>2716940</v>
      </c>
      <c r="D293" s="23">
        <f t="shared" si="95"/>
        <v>2716940</v>
      </c>
      <c r="E293" s="26">
        <f t="shared" si="89"/>
        <v>1</v>
      </c>
      <c r="F293" s="25">
        <f>MAX(0,MIN($G$18-SUM(K$20:K272),SUM(K273:K293)))</f>
        <v>557166.96022096369</v>
      </c>
      <c r="G293" s="11">
        <f t="shared" si="86"/>
        <v>0.20507149963597418</v>
      </c>
      <c r="H293" s="18">
        <f t="shared" si="80"/>
        <v>0</v>
      </c>
      <c r="I293" s="24">
        <f t="shared" si="93"/>
        <v>0</v>
      </c>
      <c r="J293" s="33">
        <f t="shared" si="90"/>
        <v>0</v>
      </c>
      <c r="K293" s="23">
        <f t="shared" si="94"/>
        <v>0</v>
      </c>
      <c r="L293" s="16">
        <f t="shared" si="83"/>
        <v>1.2</v>
      </c>
      <c r="M293" s="16"/>
      <c r="N293" s="5"/>
      <c r="P293" s="1">
        <v>44167</v>
      </c>
      <c r="Q293" s="18">
        <f t="shared" si="92"/>
        <v>760447.40916103439</v>
      </c>
      <c r="R293" s="26">
        <f t="shared" si="87"/>
        <v>0.27989113089027889</v>
      </c>
      <c r="S293" s="25">
        <f>MAX(0,MIN(T$18-SUM(W$20:W272),SUM(W273:W293)))</f>
        <v>5.0853400009723564E-4</v>
      </c>
      <c r="T293" s="26">
        <f t="shared" si="88"/>
        <v>1.8717159749469464E-10</v>
      </c>
      <c r="U293" s="18">
        <f t="shared" si="81"/>
        <v>1957391.3908636</v>
      </c>
      <c r="V293" s="24">
        <f t="shared" si="82"/>
        <v>1956492.5908636001</v>
      </c>
      <c r="W293" s="23">
        <f t="shared" si="85"/>
        <v>1.2654322068779028E-6</v>
      </c>
      <c r="X293" s="22">
        <f t="shared" si="84"/>
        <v>1.1000000000000001</v>
      </c>
    </row>
    <row r="294" spans="1:24" x14ac:dyDescent="0.25">
      <c r="A294" s="17">
        <f t="shared" si="91"/>
        <v>275</v>
      </c>
      <c r="B294" s="34">
        <v>44168</v>
      </c>
      <c r="C294" s="23">
        <f t="shared" si="96"/>
        <v>2716940</v>
      </c>
      <c r="D294" s="23">
        <f t="shared" si="95"/>
        <v>2716940</v>
      </c>
      <c r="E294" s="26">
        <f t="shared" si="89"/>
        <v>1</v>
      </c>
      <c r="F294" s="25">
        <f>MAX(0,MIN($G$18-SUM(K$20:K273),SUM(K274:K294)))</f>
        <v>496622.69910715055</v>
      </c>
      <c r="G294" s="11">
        <f t="shared" si="86"/>
        <v>0.18278751062119536</v>
      </c>
      <c r="H294" s="18">
        <f t="shared" si="80"/>
        <v>0</v>
      </c>
      <c r="I294" s="24">
        <f t="shared" si="93"/>
        <v>0</v>
      </c>
      <c r="J294" s="33">
        <f t="shared" si="90"/>
        <v>0</v>
      </c>
      <c r="K294" s="23">
        <f t="shared" si="94"/>
        <v>0</v>
      </c>
      <c r="L294" s="16">
        <f t="shared" si="83"/>
        <v>1.2</v>
      </c>
      <c r="M294" s="16"/>
      <c r="N294" s="5"/>
      <c r="P294" s="1">
        <v>44168</v>
      </c>
      <c r="Q294" s="18">
        <f t="shared" si="92"/>
        <v>760447.40916205093</v>
      </c>
      <c r="R294" s="26">
        <f t="shared" si="87"/>
        <v>0.27989113089065304</v>
      </c>
      <c r="S294" s="25">
        <f>MAX(0,MIN(T$18-SUM(W$20:W273),SUM(W274:W294)))</f>
        <v>4.0851526124786538E-4</v>
      </c>
      <c r="T294" s="26">
        <f t="shared" si="88"/>
        <v>1.503585876934586E-10</v>
      </c>
      <c r="U294" s="18">
        <f t="shared" si="81"/>
        <v>1957391.3908577382</v>
      </c>
      <c r="V294" s="24">
        <f t="shared" si="82"/>
        <v>1956492.5908577384</v>
      </c>
      <c r="W294" s="23">
        <f t="shared" si="85"/>
        <v>1.0165463237635542E-6</v>
      </c>
      <c r="X294" s="22">
        <f t="shared" si="84"/>
        <v>1.1000000000000001</v>
      </c>
    </row>
    <row r="295" spans="1:24" x14ac:dyDescent="0.25">
      <c r="A295" s="17">
        <f t="shared" si="91"/>
        <v>276</v>
      </c>
      <c r="B295" s="34">
        <v>44169</v>
      </c>
      <c r="C295" s="23">
        <f t="shared" si="96"/>
        <v>2716940</v>
      </c>
      <c r="D295" s="23">
        <f t="shared" si="95"/>
        <v>2716940</v>
      </c>
      <c r="E295" s="26">
        <f t="shared" si="89"/>
        <v>1</v>
      </c>
      <c r="F295" s="25">
        <f>MAX(0,MIN($G$18-SUM(K$20:K274),SUM(K275:K295)))</f>
        <v>434383.1986821508</v>
      </c>
      <c r="G295" s="11">
        <f t="shared" si="86"/>
        <v>0.15987956991400282</v>
      </c>
      <c r="H295" s="18">
        <f t="shared" si="80"/>
        <v>0</v>
      </c>
      <c r="I295" s="24">
        <f t="shared" si="93"/>
        <v>0</v>
      </c>
      <c r="J295" s="33">
        <f t="shared" si="90"/>
        <v>0</v>
      </c>
      <c r="K295" s="23">
        <f t="shared" si="94"/>
        <v>0</v>
      </c>
      <c r="L295" s="16">
        <f t="shared" si="83"/>
        <v>1.2</v>
      </c>
      <c r="M295" s="16"/>
      <c r="N295" s="5"/>
      <c r="P295" s="1">
        <v>44169</v>
      </c>
      <c r="Q295" s="18">
        <f t="shared" si="92"/>
        <v>760447.40916286758</v>
      </c>
      <c r="R295" s="26">
        <f t="shared" si="87"/>
        <v>0.27989113089095363</v>
      </c>
      <c r="S295" s="25">
        <f>MAX(0,MIN(T$18-SUM(W$20:W274),SUM(W275:W295)))</f>
        <v>3.2816826136018441E-4</v>
      </c>
      <c r="T295" s="26">
        <f t="shared" si="88"/>
        <v>1.2078598031615878E-10</v>
      </c>
      <c r="U295" s="18">
        <f t="shared" si="81"/>
        <v>1957391.3908530294</v>
      </c>
      <c r="V295" s="24">
        <f t="shared" si="82"/>
        <v>1956492.5908530296</v>
      </c>
      <c r="W295" s="23">
        <f t="shared" si="85"/>
        <v>8.166114492251229E-7</v>
      </c>
      <c r="X295" s="22">
        <f t="shared" si="84"/>
        <v>1.1000000000000001</v>
      </c>
    </row>
    <row r="296" spans="1:24" x14ac:dyDescent="0.25">
      <c r="A296" s="17">
        <f t="shared" si="91"/>
        <v>277</v>
      </c>
      <c r="B296" s="34">
        <v>44170</v>
      </c>
      <c r="C296" s="23">
        <f t="shared" si="96"/>
        <v>2716940</v>
      </c>
      <c r="D296" s="23">
        <f t="shared" si="95"/>
        <v>2716940</v>
      </c>
      <c r="E296" s="26">
        <f t="shared" si="89"/>
        <v>1</v>
      </c>
      <c r="F296" s="25">
        <f>MAX(0,MIN($G$18-SUM(K$20:K275),SUM(K276:K296)))</f>
        <v>370400.99224525085</v>
      </c>
      <c r="G296" s="11">
        <f t="shared" si="86"/>
        <v>0.13633020686700878</v>
      </c>
      <c r="H296" s="18">
        <f t="shared" si="80"/>
        <v>0</v>
      </c>
      <c r="I296" s="24">
        <f t="shared" si="93"/>
        <v>0</v>
      </c>
      <c r="J296" s="33">
        <f t="shared" si="90"/>
        <v>0</v>
      </c>
      <c r="K296" s="23">
        <f t="shared" si="94"/>
        <v>0</v>
      </c>
      <c r="L296" s="16">
        <f t="shared" si="83"/>
        <v>1.2</v>
      </c>
      <c r="M296" s="16"/>
      <c r="N296" s="5"/>
      <c r="P296" s="1">
        <v>44170</v>
      </c>
      <c r="Q296" s="18">
        <f t="shared" si="92"/>
        <v>760447.40916352358</v>
      </c>
      <c r="R296" s="26">
        <f t="shared" si="87"/>
        <v>0.27989113089119511</v>
      </c>
      <c r="S296" s="25">
        <f>MAX(0,MIN(T$18-SUM(W$20:W275),SUM(W276:W296)))</f>
        <v>2.636239523240517E-4</v>
      </c>
      <c r="T296" s="26">
        <f t="shared" si="88"/>
        <v>9.7029729152668698E-11</v>
      </c>
      <c r="U296" s="18">
        <f t="shared" si="81"/>
        <v>1957391.3908492469</v>
      </c>
      <c r="V296" s="24">
        <f t="shared" si="82"/>
        <v>1956492.5908492471</v>
      </c>
      <c r="W296" s="23">
        <f t="shared" si="85"/>
        <v>6.559998727213681E-7</v>
      </c>
      <c r="X296" s="22">
        <f t="shared" si="84"/>
        <v>1.1000000000000001</v>
      </c>
    </row>
    <row r="297" spans="1:24" x14ac:dyDescent="0.25">
      <c r="A297" s="17">
        <f t="shared" si="91"/>
        <v>278</v>
      </c>
      <c r="B297" s="34">
        <v>44171</v>
      </c>
      <c r="C297" s="23">
        <f t="shared" si="96"/>
        <v>2716940</v>
      </c>
      <c r="D297" s="23">
        <f t="shared" si="95"/>
        <v>2716940</v>
      </c>
      <c r="E297" s="26">
        <f t="shared" si="89"/>
        <v>1</v>
      </c>
      <c r="F297" s="25">
        <f>MAX(0,MIN($G$18-SUM(K$20:K276),SUM(K277:K297)))</f>
        <v>304627.28402811801</v>
      </c>
      <c r="G297" s="11">
        <f t="shared" si="86"/>
        <v>0.11212146165469904</v>
      </c>
      <c r="H297" s="18">
        <f t="shared" si="80"/>
        <v>0</v>
      </c>
      <c r="I297" s="24">
        <f t="shared" si="93"/>
        <v>0</v>
      </c>
      <c r="J297" s="33">
        <f t="shared" si="90"/>
        <v>0</v>
      </c>
      <c r="K297" s="23">
        <f t="shared" si="94"/>
        <v>0</v>
      </c>
      <c r="L297" s="16">
        <f t="shared" si="83"/>
        <v>1.2</v>
      </c>
      <c r="M297" s="16"/>
      <c r="N297" s="5"/>
      <c r="P297" s="1">
        <v>44171</v>
      </c>
      <c r="Q297" s="18">
        <f t="shared" si="92"/>
        <v>760447.40916405059</v>
      </c>
      <c r="R297" s="26">
        <f t="shared" si="87"/>
        <v>0.27989113089138906</v>
      </c>
      <c r="S297" s="25">
        <f>MAX(0,MIN(T$18-SUM(W$20:W276),SUM(W277:W297)))</f>
        <v>2.1177425247059152E-4</v>
      </c>
      <c r="T297" s="26">
        <f t="shared" si="88"/>
        <v>7.7945870159293731E-11</v>
      </c>
      <c r="U297" s="18">
        <f t="shared" si="81"/>
        <v>1957391.3908462082</v>
      </c>
      <c r="V297" s="24">
        <f t="shared" si="82"/>
        <v>1956492.5908462084</v>
      </c>
      <c r="W297" s="23">
        <f t="shared" si="85"/>
        <v>5.2697746696807342E-7</v>
      </c>
      <c r="X297" s="22">
        <f t="shared" si="84"/>
        <v>1.1000000000000001</v>
      </c>
    </row>
    <row r="298" spans="1:24" x14ac:dyDescent="0.25">
      <c r="A298" s="17">
        <f t="shared" si="91"/>
        <v>279</v>
      </c>
      <c r="B298" s="34">
        <v>44172</v>
      </c>
      <c r="C298" s="23">
        <f t="shared" si="96"/>
        <v>2716940</v>
      </c>
      <c r="D298" s="23">
        <f t="shared" si="95"/>
        <v>2716940</v>
      </c>
      <c r="E298" s="26">
        <f t="shared" si="89"/>
        <v>1</v>
      </c>
      <c r="F298" s="25">
        <f>MAX(0,MIN($G$18-SUM(K$20:K277),SUM(K278:K298)))</f>
        <v>237011.9119809051</v>
      </c>
      <c r="G298" s="11">
        <f t="shared" si="86"/>
        <v>8.7234871576444495E-2</v>
      </c>
      <c r="H298" s="18">
        <f t="shared" si="80"/>
        <v>0</v>
      </c>
      <c r="I298" s="24">
        <f t="shared" si="93"/>
        <v>0</v>
      </c>
      <c r="J298" s="33">
        <f t="shared" si="90"/>
        <v>0</v>
      </c>
      <c r="K298" s="23">
        <f t="shared" si="94"/>
        <v>0</v>
      </c>
      <c r="L298" s="16">
        <f t="shared" si="83"/>
        <v>1.2</v>
      </c>
      <c r="M298" s="16"/>
      <c r="N298" s="5"/>
      <c r="P298" s="1">
        <v>44172</v>
      </c>
      <c r="Q298" s="18">
        <f t="shared" si="92"/>
        <v>760447.40916447388</v>
      </c>
      <c r="R298" s="26">
        <f t="shared" si="87"/>
        <v>0.27989113089154488</v>
      </c>
      <c r="S298" s="25">
        <f>MAX(0,MIN(T$18-SUM(W$20:W277),SUM(W278:W298)))</f>
        <v>1.7012237928914378E-4</v>
      </c>
      <c r="T298" s="26">
        <f t="shared" si="88"/>
        <v>6.2615434749808154E-11</v>
      </c>
      <c r="U298" s="18">
        <f t="shared" si="81"/>
        <v>1957391.3908437672</v>
      </c>
      <c r="V298" s="24">
        <f t="shared" si="82"/>
        <v>1956492.5908437674</v>
      </c>
      <c r="W298" s="23">
        <f t="shared" si="85"/>
        <v>4.2333125697067638E-7</v>
      </c>
      <c r="X298" s="22">
        <f t="shared" si="84"/>
        <v>1.1000000000000001</v>
      </c>
    </row>
    <row r="299" spans="1:24" x14ac:dyDescent="0.25">
      <c r="A299" s="17">
        <f t="shared" si="91"/>
        <v>280</v>
      </c>
      <c r="B299" s="34">
        <v>44173</v>
      </c>
      <c r="C299" s="23">
        <f t="shared" si="96"/>
        <v>2716940</v>
      </c>
      <c r="D299" s="23">
        <f t="shared" si="95"/>
        <v>2716940</v>
      </c>
      <c r="E299" s="26">
        <f t="shared" si="89"/>
        <v>1</v>
      </c>
      <c r="F299" s="25">
        <f>MAX(0,MIN($G$18-SUM(K$20:K278),SUM(K279:K299)))</f>
        <v>167503.3095163703</v>
      </c>
      <c r="G299" s="11">
        <f t="shared" si="86"/>
        <v>6.1651456975998845E-2</v>
      </c>
      <c r="H299" s="18">
        <f t="shared" si="80"/>
        <v>0</v>
      </c>
      <c r="I299" s="24">
        <f t="shared" si="93"/>
        <v>0</v>
      </c>
      <c r="J299" s="33">
        <f t="shared" si="90"/>
        <v>0</v>
      </c>
      <c r="K299" s="23">
        <f t="shared" si="94"/>
        <v>0</v>
      </c>
      <c r="L299" s="16">
        <f t="shared" si="83"/>
        <v>1.2</v>
      </c>
      <c r="M299" s="16"/>
      <c r="N299" s="5"/>
      <c r="P299" s="1">
        <v>44173</v>
      </c>
      <c r="Q299" s="18">
        <f t="shared" si="92"/>
        <v>760447.40916481393</v>
      </c>
      <c r="R299" s="26">
        <f t="shared" si="87"/>
        <v>0.27989113089167</v>
      </c>
      <c r="S299" s="25">
        <f>MAX(0,MIN(T$18-SUM(W$20:W278),SUM(W279:W299)))</f>
        <v>1.3666261878422217E-4</v>
      </c>
      <c r="T299" s="26">
        <f t="shared" si="88"/>
        <v>5.0300197569406086E-11</v>
      </c>
      <c r="U299" s="18">
        <f t="shared" si="81"/>
        <v>1957391.3908418063</v>
      </c>
      <c r="V299" s="24">
        <f t="shared" si="82"/>
        <v>1956492.5908418065</v>
      </c>
      <c r="W299" s="23">
        <f t="shared" si="85"/>
        <v>3.4007023897864399E-7</v>
      </c>
      <c r="X299" s="22">
        <f t="shared" si="84"/>
        <v>1.1000000000000001</v>
      </c>
    </row>
    <row r="300" spans="1:24" x14ac:dyDescent="0.25">
      <c r="A300" s="17">
        <f t="shared" si="91"/>
        <v>281</v>
      </c>
      <c r="B300" s="34">
        <v>44174</v>
      </c>
      <c r="C300" s="23">
        <f t="shared" si="96"/>
        <v>2716940</v>
      </c>
      <c r="D300" s="23">
        <f t="shared" si="95"/>
        <v>2716940</v>
      </c>
      <c r="E300" s="26">
        <f t="shared" si="89"/>
        <v>1</v>
      </c>
      <c r="F300" s="25">
        <f>MAX(0,MIN($G$18-SUM(K$20:K279),SUM(K280:K300)))</f>
        <v>96048.466182828881</v>
      </c>
      <c r="G300" s="11">
        <f t="shared" si="86"/>
        <v>3.5351706766740848E-2</v>
      </c>
      <c r="H300" s="18">
        <f t="shared" si="80"/>
        <v>0</v>
      </c>
      <c r="I300" s="24">
        <f t="shared" si="93"/>
        <v>0</v>
      </c>
      <c r="J300" s="33">
        <f t="shared" si="90"/>
        <v>0</v>
      </c>
      <c r="K300" s="23">
        <f t="shared" si="94"/>
        <v>0</v>
      </c>
      <c r="L300" s="16">
        <f t="shared" si="83"/>
        <v>1.2</v>
      </c>
      <c r="M300" s="16"/>
      <c r="N300" s="5"/>
      <c r="P300" s="1">
        <v>44174</v>
      </c>
      <c r="Q300" s="18">
        <f t="shared" si="92"/>
        <v>760447.40916508716</v>
      </c>
      <c r="R300" s="26">
        <f t="shared" si="87"/>
        <v>0.27989113089177059</v>
      </c>
      <c r="S300" s="25">
        <f>MAX(0,MIN(T$18-SUM(W$20:W279),SUM(W280:W300)))</f>
        <v>1.0978374185882894E-4</v>
      </c>
      <c r="T300" s="26">
        <f t="shared" si="88"/>
        <v>4.040712781983737E-11</v>
      </c>
      <c r="U300" s="18">
        <f t="shared" si="81"/>
        <v>1957391.390840231</v>
      </c>
      <c r="V300" s="24">
        <f t="shared" si="82"/>
        <v>1956492.5908402312</v>
      </c>
      <c r="W300" s="23">
        <f t="shared" si="85"/>
        <v>2.7318504252784175E-7</v>
      </c>
      <c r="X300" s="22">
        <f t="shared" si="84"/>
        <v>1.1000000000000001</v>
      </c>
    </row>
    <row r="301" spans="1:24" x14ac:dyDescent="0.25">
      <c r="A301" s="17">
        <f t="shared" si="91"/>
        <v>282</v>
      </c>
      <c r="B301" s="34">
        <v>44175</v>
      </c>
      <c r="C301" s="23">
        <f t="shared" si="96"/>
        <v>2716940</v>
      </c>
      <c r="D301" s="23">
        <f t="shared" si="95"/>
        <v>2716940</v>
      </c>
      <c r="E301" s="26">
        <f t="shared" si="89"/>
        <v>1</v>
      </c>
      <c r="F301" s="25">
        <f>MAX(0,MIN($G$18-SUM(K$20:K280),SUM(K281:K301)))</f>
        <v>22592.887235947885</v>
      </c>
      <c r="G301" s="11">
        <f t="shared" si="86"/>
        <v>8.3155635516234758E-3</v>
      </c>
      <c r="H301" s="18">
        <f t="shared" si="80"/>
        <v>0</v>
      </c>
      <c r="I301" s="24">
        <f t="shared" si="93"/>
        <v>0</v>
      </c>
      <c r="J301" s="33">
        <f t="shared" si="90"/>
        <v>0</v>
      </c>
      <c r="K301" s="23">
        <f t="shared" si="94"/>
        <v>0</v>
      </c>
      <c r="L301" s="16">
        <f t="shared" si="83"/>
        <v>1.2</v>
      </c>
      <c r="M301" s="16"/>
      <c r="N301" s="5"/>
      <c r="P301" s="1">
        <v>44175</v>
      </c>
      <c r="Q301" s="18">
        <f t="shared" si="92"/>
        <v>760447.4091653066</v>
      </c>
      <c r="R301" s="26">
        <f t="shared" si="87"/>
        <v>0.27989113089185136</v>
      </c>
      <c r="S301" s="25">
        <f>MAX(0,MIN(T$18-SUM(W$20:W280),SUM(W281:W301)))</f>
        <v>8.8191416814623828E-5</v>
      </c>
      <c r="T301" s="26">
        <f t="shared" si="88"/>
        <v>3.2459832316732733E-11</v>
      </c>
      <c r="U301" s="18">
        <f t="shared" si="81"/>
        <v>1957391.3908389655</v>
      </c>
      <c r="V301" s="24">
        <f t="shared" si="82"/>
        <v>1956492.5908389657</v>
      </c>
      <c r="W301" s="23">
        <f t="shared" si="85"/>
        <v>2.1945486228089813E-7</v>
      </c>
      <c r="X301" s="22">
        <f t="shared" si="84"/>
        <v>1.1000000000000001</v>
      </c>
    </row>
    <row r="302" spans="1:24" x14ac:dyDescent="0.25">
      <c r="A302" s="17">
        <f t="shared" si="91"/>
        <v>283</v>
      </c>
      <c r="B302" s="34">
        <v>44176</v>
      </c>
      <c r="C302" s="23">
        <f t="shared" si="96"/>
        <v>2716940</v>
      </c>
      <c r="D302" s="23">
        <f t="shared" si="95"/>
        <v>2716940</v>
      </c>
      <c r="E302" s="26">
        <f t="shared" si="89"/>
        <v>1</v>
      </c>
      <c r="F302" s="25">
        <f>MAX(0,MIN($G$18-SUM(K$20:K281),SUM(K282:K302)))</f>
        <v>0</v>
      </c>
      <c r="G302" s="11">
        <f t="shared" si="86"/>
        <v>0</v>
      </c>
      <c r="H302" s="18">
        <f t="shared" si="80"/>
        <v>0</v>
      </c>
      <c r="I302" s="24">
        <f t="shared" si="93"/>
        <v>0</v>
      </c>
      <c r="J302" s="33">
        <f t="shared" si="90"/>
        <v>0</v>
      </c>
      <c r="K302" s="23">
        <f t="shared" si="94"/>
        <v>0</v>
      </c>
      <c r="L302" s="16">
        <f t="shared" si="83"/>
        <v>1.2</v>
      </c>
      <c r="M302" s="16"/>
      <c r="N302" s="5"/>
      <c r="P302" s="1">
        <v>44176</v>
      </c>
      <c r="Q302" s="18">
        <f t="shared" si="92"/>
        <v>760447.40916548285</v>
      </c>
      <c r="R302" s="26">
        <f t="shared" si="87"/>
        <v>0.2798911308919162</v>
      </c>
      <c r="S302" s="25">
        <f>MAX(0,MIN(T$18-SUM(W$20:W281),SUM(W282:W302)))</f>
        <v>7.0845881802711555E-5</v>
      </c>
      <c r="T302" s="26">
        <f t="shared" si="88"/>
        <v>2.6075615141560563E-11</v>
      </c>
      <c r="U302" s="18">
        <f t="shared" si="81"/>
        <v>1957391.390837949</v>
      </c>
      <c r="V302" s="24">
        <f t="shared" si="82"/>
        <v>1956492.5908379492</v>
      </c>
      <c r="W302" s="23">
        <f t="shared" si="85"/>
        <v>1.7629236261642928E-7</v>
      </c>
      <c r="X302" s="22">
        <f t="shared" si="84"/>
        <v>1.1000000000000001</v>
      </c>
    </row>
    <row r="303" spans="1:24" x14ac:dyDescent="0.25">
      <c r="A303" s="17">
        <f t="shared" si="91"/>
        <v>284</v>
      </c>
      <c r="B303" s="34">
        <v>44177</v>
      </c>
      <c r="C303" s="23">
        <f t="shared" si="96"/>
        <v>2716940</v>
      </c>
      <c r="D303" s="23">
        <f t="shared" si="95"/>
        <v>2716940</v>
      </c>
      <c r="E303" s="26">
        <f t="shared" si="89"/>
        <v>1</v>
      </c>
      <c r="F303" s="25">
        <f>MAX(0,MIN($G$18-SUM(K$20:K282),SUM(K283:K303)))</f>
        <v>0</v>
      </c>
      <c r="G303" s="11">
        <f t="shared" si="86"/>
        <v>0</v>
      </c>
      <c r="H303" s="18">
        <f t="shared" ref="H303:H366" si="97">MAX(0,H302-K295)</f>
        <v>0</v>
      </c>
      <c r="I303" s="24">
        <f t="shared" si="93"/>
        <v>0</v>
      </c>
      <c r="J303" s="33">
        <f t="shared" si="90"/>
        <v>0</v>
      </c>
      <c r="K303" s="23">
        <f t="shared" si="94"/>
        <v>0</v>
      </c>
      <c r="L303" s="16">
        <f t="shared" si="83"/>
        <v>1.2</v>
      </c>
      <c r="M303" s="16"/>
      <c r="N303" s="5"/>
      <c r="P303" s="1">
        <v>44177</v>
      </c>
      <c r="Q303" s="18">
        <f t="shared" si="92"/>
        <v>760447.40916562441</v>
      </c>
      <c r="R303" s="26">
        <f t="shared" si="87"/>
        <v>0.27989113089196832</v>
      </c>
      <c r="S303" s="25">
        <f>MAX(0,MIN(T$18-SUM(W$20:W282),SUM(W283:W303)))</f>
        <v>5.6911875889920161E-5</v>
      </c>
      <c r="T303" s="26">
        <f t="shared" si="88"/>
        <v>2.0947049213423983E-11</v>
      </c>
      <c r="U303" s="18">
        <f t="shared" si="81"/>
        <v>1957391.3908371325</v>
      </c>
      <c r="V303" s="24">
        <f t="shared" si="82"/>
        <v>1956492.5908371327</v>
      </c>
      <c r="W303" s="23">
        <f t="shared" si="85"/>
        <v>1.4161908646657866E-7</v>
      </c>
      <c r="X303" s="22">
        <f t="shared" si="84"/>
        <v>1.1000000000000001</v>
      </c>
    </row>
    <row r="304" spans="1:24" x14ac:dyDescent="0.25">
      <c r="A304" s="17">
        <f t="shared" si="91"/>
        <v>285</v>
      </c>
      <c r="B304" s="34">
        <v>44178</v>
      </c>
      <c r="C304" s="23">
        <f t="shared" si="96"/>
        <v>2716940</v>
      </c>
      <c r="D304" s="23">
        <f t="shared" si="95"/>
        <v>2716940</v>
      </c>
      <c r="E304" s="26">
        <f t="shared" si="89"/>
        <v>1</v>
      </c>
      <c r="F304" s="25">
        <f>MAX(0,MIN($G$18-SUM(K$20:K283),SUM(K284:K304)))</f>
        <v>0</v>
      </c>
      <c r="G304" s="11">
        <f t="shared" si="86"/>
        <v>0</v>
      </c>
      <c r="H304" s="18">
        <f t="shared" si="97"/>
        <v>0</v>
      </c>
      <c r="I304" s="24">
        <f t="shared" si="93"/>
        <v>0</v>
      </c>
      <c r="J304" s="33">
        <f t="shared" si="90"/>
        <v>0</v>
      </c>
      <c r="K304" s="23">
        <f t="shared" si="94"/>
        <v>0</v>
      </c>
      <c r="L304" s="16">
        <f t="shared" si="83"/>
        <v>1.2</v>
      </c>
      <c r="M304" s="16"/>
      <c r="N304" s="5"/>
      <c r="P304" s="1">
        <v>44178</v>
      </c>
      <c r="Q304" s="18">
        <f t="shared" si="92"/>
        <v>760447.40916573815</v>
      </c>
      <c r="R304" s="26">
        <f t="shared" si="87"/>
        <v>0.27989113089201018</v>
      </c>
      <c r="S304" s="25">
        <f>MAX(0,MIN(T$18-SUM(W$20:W283),SUM(W284:W304)))</f>
        <v>4.5718417709597067E-5</v>
      </c>
      <c r="T304" s="26">
        <f t="shared" si="88"/>
        <v>1.6827172373919581E-11</v>
      </c>
      <c r="U304" s="18">
        <f t="shared" si="81"/>
        <v>1957391.3908364766</v>
      </c>
      <c r="V304" s="24">
        <f t="shared" si="82"/>
        <v>1956492.5908364768</v>
      </c>
      <c r="W304" s="23">
        <f t="shared" si="85"/>
        <v>1.137653688110053E-7</v>
      </c>
      <c r="X304" s="22">
        <f t="shared" si="84"/>
        <v>1.1000000000000001</v>
      </c>
    </row>
    <row r="305" spans="1:24" x14ac:dyDescent="0.25">
      <c r="A305" s="17">
        <f t="shared" si="91"/>
        <v>286</v>
      </c>
      <c r="B305" s="34">
        <v>44179</v>
      </c>
      <c r="C305" s="23">
        <f t="shared" si="96"/>
        <v>2716940</v>
      </c>
      <c r="D305" s="23">
        <f t="shared" si="95"/>
        <v>2716940</v>
      </c>
      <c r="E305" s="26">
        <f t="shared" si="89"/>
        <v>1</v>
      </c>
      <c r="F305" s="25">
        <f>MAX(0,MIN($G$18-SUM(K$20:K284),SUM(K285:K305)))</f>
        <v>0</v>
      </c>
      <c r="G305" s="11">
        <f t="shared" si="86"/>
        <v>0</v>
      </c>
      <c r="H305" s="18">
        <f t="shared" si="97"/>
        <v>0</v>
      </c>
      <c r="I305" s="24">
        <f t="shared" si="93"/>
        <v>0</v>
      </c>
      <c r="J305" s="33">
        <f t="shared" si="90"/>
        <v>0</v>
      </c>
      <c r="K305" s="23">
        <f t="shared" si="94"/>
        <v>0</v>
      </c>
      <c r="L305" s="16">
        <f t="shared" si="83"/>
        <v>1.2</v>
      </c>
      <c r="M305" s="16"/>
      <c r="N305" s="5"/>
      <c r="P305" s="1">
        <v>44179</v>
      </c>
      <c r="Q305" s="18">
        <f t="shared" si="92"/>
        <v>760447.40916582954</v>
      </c>
      <c r="R305" s="26">
        <f t="shared" si="87"/>
        <v>0.27989113089204382</v>
      </c>
      <c r="S305" s="25">
        <f>MAX(0,MIN(T$18-SUM(W$20:W284),SUM(W285:W305)))</f>
        <v>3.6726494868783959E-5</v>
      </c>
      <c r="T305" s="26">
        <f t="shared" si="88"/>
        <v>1.3517595113909015E-11</v>
      </c>
      <c r="U305" s="18">
        <f t="shared" si="81"/>
        <v>1957391.3908359497</v>
      </c>
      <c r="V305" s="24">
        <f t="shared" si="82"/>
        <v>1956492.5908359499</v>
      </c>
      <c r="W305" s="23">
        <f t="shared" si="85"/>
        <v>9.1389935238389961E-8</v>
      </c>
      <c r="X305" s="22">
        <f t="shared" si="84"/>
        <v>1.1000000000000001</v>
      </c>
    </row>
    <row r="306" spans="1:24" x14ac:dyDescent="0.25">
      <c r="A306" s="17">
        <f t="shared" si="91"/>
        <v>287</v>
      </c>
      <c r="B306" s="34">
        <v>44180</v>
      </c>
      <c r="C306" s="23">
        <f t="shared" si="96"/>
        <v>2716940</v>
      </c>
      <c r="D306" s="23">
        <f t="shared" si="95"/>
        <v>2716940</v>
      </c>
      <c r="E306" s="26">
        <f t="shared" si="89"/>
        <v>1</v>
      </c>
      <c r="F306" s="25">
        <f>MAX(0,MIN($G$18-SUM(K$20:K285),SUM(K286:K306)))</f>
        <v>0</v>
      </c>
      <c r="G306" s="11">
        <f t="shared" si="86"/>
        <v>0</v>
      </c>
      <c r="H306" s="18">
        <f t="shared" si="97"/>
        <v>0</v>
      </c>
      <c r="I306" s="24">
        <f t="shared" si="93"/>
        <v>0</v>
      </c>
      <c r="J306" s="33">
        <f t="shared" si="90"/>
        <v>0</v>
      </c>
      <c r="K306" s="23">
        <f t="shared" si="94"/>
        <v>0</v>
      </c>
      <c r="L306" s="16">
        <f t="shared" si="83"/>
        <v>1.2</v>
      </c>
      <c r="M306" s="16"/>
      <c r="N306" s="5"/>
      <c r="P306" s="1">
        <v>44180</v>
      </c>
      <c r="Q306" s="18">
        <f t="shared" si="92"/>
        <v>760447.40916590299</v>
      </c>
      <c r="R306" s="26">
        <f t="shared" si="87"/>
        <v>0.27989113089207085</v>
      </c>
      <c r="S306" s="25">
        <f>MAX(0,MIN(T$18-SUM(W$20:W285),SUM(W286:W306)))</f>
        <v>2.9503108220007779E-5</v>
      </c>
      <c r="T306" s="26">
        <f t="shared" si="88"/>
        <v>1.0858947278926947E-11</v>
      </c>
      <c r="U306" s="18">
        <f t="shared" si="81"/>
        <v>1957391.3908355264</v>
      </c>
      <c r="V306" s="24">
        <f t="shared" si="82"/>
        <v>1956492.5908355266</v>
      </c>
      <c r="W306" s="23">
        <f t="shared" si="85"/>
        <v>7.3415313905854856E-8</v>
      </c>
      <c r="X306" s="22">
        <f t="shared" si="84"/>
        <v>1.1000000000000001</v>
      </c>
    </row>
    <row r="307" spans="1:24" x14ac:dyDescent="0.25">
      <c r="A307" s="17">
        <f t="shared" si="91"/>
        <v>288</v>
      </c>
      <c r="B307" s="34">
        <v>44181</v>
      </c>
      <c r="C307" s="23">
        <f t="shared" si="96"/>
        <v>2716940</v>
      </c>
      <c r="D307" s="23">
        <f t="shared" si="95"/>
        <v>2716940</v>
      </c>
      <c r="E307" s="26">
        <f t="shared" si="89"/>
        <v>1</v>
      </c>
      <c r="F307" s="25">
        <f>MAX(0,MIN($G$18-SUM(K$20:K286),SUM(K287:K307)))</f>
        <v>0</v>
      </c>
      <c r="G307" s="11">
        <f t="shared" si="86"/>
        <v>0</v>
      </c>
      <c r="H307" s="18">
        <f t="shared" si="97"/>
        <v>0</v>
      </c>
      <c r="I307" s="24">
        <f t="shared" si="93"/>
        <v>0</v>
      </c>
      <c r="J307" s="33">
        <f t="shared" si="90"/>
        <v>0</v>
      </c>
      <c r="K307" s="23">
        <f t="shared" si="94"/>
        <v>0</v>
      </c>
      <c r="L307" s="16">
        <f t="shared" si="83"/>
        <v>1.2</v>
      </c>
      <c r="M307" s="16"/>
      <c r="N307" s="5"/>
      <c r="P307" s="1">
        <v>44181</v>
      </c>
      <c r="Q307" s="18">
        <f t="shared" si="92"/>
        <v>760447.40916596202</v>
      </c>
      <c r="R307" s="26">
        <f t="shared" si="87"/>
        <v>0.27989113089209255</v>
      </c>
      <c r="S307" s="25">
        <f>MAX(0,MIN(T$18-SUM(W$20:W286),SUM(W287:W307)))</f>
        <v>2.3700421119537818E-5</v>
      </c>
      <c r="T307" s="26">
        <f t="shared" si="88"/>
        <v>8.7232037216640116E-12</v>
      </c>
      <c r="U307" s="18">
        <f t="shared" si="81"/>
        <v>1957391.3908351862</v>
      </c>
      <c r="V307" s="24">
        <f t="shared" si="82"/>
        <v>1956492.5908351864</v>
      </c>
      <c r="W307" s="23">
        <f t="shared" si="85"/>
        <v>5.8975950708740461E-8</v>
      </c>
      <c r="X307" s="22">
        <f t="shared" si="84"/>
        <v>1.1000000000000001</v>
      </c>
    </row>
    <row r="308" spans="1:24" x14ac:dyDescent="0.25">
      <c r="A308" s="17">
        <f t="shared" si="91"/>
        <v>289</v>
      </c>
      <c r="B308" s="34">
        <v>44182</v>
      </c>
      <c r="C308" s="23">
        <f t="shared" si="96"/>
        <v>2716940</v>
      </c>
      <c r="D308" s="23">
        <f t="shared" si="95"/>
        <v>2716940</v>
      </c>
      <c r="E308" s="26">
        <f t="shared" si="89"/>
        <v>1</v>
      </c>
      <c r="F308" s="25">
        <f>MAX(0,MIN($G$18-SUM(K$20:K287),SUM(K288:K308)))</f>
        <v>0</v>
      </c>
      <c r="G308" s="11">
        <f t="shared" si="86"/>
        <v>0</v>
      </c>
      <c r="H308" s="18">
        <f t="shared" si="97"/>
        <v>0</v>
      </c>
      <c r="I308" s="24">
        <f t="shared" si="93"/>
        <v>0</v>
      </c>
      <c r="J308" s="33">
        <f t="shared" si="90"/>
        <v>0</v>
      </c>
      <c r="K308" s="23">
        <f t="shared" si="94"/>
        <v>0</v>
      </c>
      <c r="L308" s="16">
        <f t="shared" si="83"/>
        <v>1.2</v>
      </c>
      <c r="M308" s="16"/>
      <c r="N308" s="5"/>
      <c r="P308" s="1">
        <v>44182</v>
      </c>
      <c r="Q308" s="18">
        <f t="shared" si="92"/>
        <v>760447.4091660094</v>
      </c>
      <c r="R308" s="26">
        <f t="shared" si="87"/>
        <v>0.27989113089211004</v>
      </c>
      <c r="S308" s="25">
        <f>MAX(0,MIN(T$18-SUM(W$20:W287),SUM(W288:W308)))</f>
        <v>1.9039009620654085E-5</v>
      </c>
      <c r="T308" s="26">
        <f t="shared" si="88"/>
        <v>7.0075193492142209E-12</v>
      </c>
      <c r="U308" s="18">
        <f t="shared" si="81"/>
        <v>1957391.3908349131</v>
      </c>
      <c r="V308" s="24">
        <f t="shared" si="82"/>
        <v>1956492.5908349133</v>
      </c>
      <c r="W308" s="23">
        <f t="shared" si="85"/>
        <v>4.7376529186534145E-8</v>
      </c>
      <c r="X308" s="22">
        <f t="shared" si="84"/>
        <v>1.1000000000000001</v>
      </c>
    </row>
    <row r="309" spans="1:24" x14ac:dyDescent="0.25">
      <c r="A309" s="17">
        <f t="shared" si="91"/>
        <v>290</v>
      </c>
      <c r="B309" s="34">
        <v>44183</v>
      </c>
      <c r="C309" s="23">
        <f t="shared" si="96"/>
        <v>2716940</v>
      </c>
      <c r="D309" s="23">
        <f t="shared" si="95"/>
        <v>2716940</v>
      </c>
      <c r="E309" s="26">
        <f t="shared" si="89"/>
        <v>1</v>
      </c>
      <c r="F309" s="25">
        <f>MAX(0,MIN($G$18-SUM(K$20:K288),SUM(K289:K309)))</f>
        <v>0</v>
      </c>
      <c r="G309" s="11">
        <f t="shared" si="86"/>
        <v>0</v>
      </c>
      <c r="H309" s="18">
        <f t="shared" si="97"/>
        <v>0</v>
      </c>
      <c r="I309" s="24">
        <f t="shared" si="93"/>
        <v>0</v>
      </c>
      <c r="J309" s="33">
        <f t="shared" si="90"/>
        <v>0</v>
      </c>
      <c r="K309" s="23">
        <f t="shared" si="94"/>
        <v>0</v>
      </c>
      <c r="L309" s="16">
        <f t="shared" si="83"/>
        <v>1.2</v>
      </c>
      <c r="M309" s="16"/>
      <c r="N309" s="5"/>
      <c r="P309" s="1">
        <v>44183</v>
      </c>
      <c r="Q309" s="18">
        <f t="shared" si="92"/>
        <v>760447.40916604747</v>
      </c>
      <c r="R309" s="26">
        <f t="shared" si="87"/>
        <v>0.27989113089212403</v>
      </c>
      <c r="S309" s="25">
        <f>MAX(0,MIN(T$18-SUM(W$20:W288),SUM(W289:W309)))</f>
        <v>1.5294407027844798E-5</v>
      </c>
      <c r="T309" s="26">
        <f t="shared" si="88"/>
        <v>5.6292766965206442E-12</v>
      </c>
      <c r="U309" s="18">
        <f t="shared" si="81"/>
        <v>1957391.3908346936</v>
      </c>
      <c r="V309" s="24">
        <f t="shared" si="82"/>
        <v>1956492.5908346938</v>
      </c>
      <c r="W309" s="23">
        <f t="shared" si="85"/>
        <v>3.8058488091987996E-8</v>
      </c>
      <c r="X309" s="22">
        <f t="shared" si="84"/>
        <v>1.1000000000000001</v>
      </c>
    </row>
    <row r="310" spans="1:24" x14ac:dyDescent="0.25">
      <c r="A310" s="17">
        <f t="shared" si="91"/>
        <v>291</v>
      </c>
      <c r="B310" s="34">
        <v>44184</v>
      </c>
      <c r="C310" s="23">
        <f t="shared" si="96"/>
        <v>2716940</v>
      </c>
      <c r="D310" s="23">
        <f t="shared" si="95"/>
        <v>2716940</v>
      </c>
      <c r="E310" s="26">
        <f t="shared" si="89"/>
        <v>1</v>
      </c>
      <c r="F310" s="25">
        <f>MAX(0,MIN($G$18-SUM(K$20:K289),SUM(K290:K310)))</f>
        <v>0</v>
      </c>
      <c r="G310" s="11">
        <f t="shared" si="86"/>
        <v>0</v>
      </c>
      <c r="H310" s="18">
        <f t="shared" si="97"/>
        <v>0</v>
      </c>
      <c r="I310" s="24">
        <f t="shared" si="93"/>
        <v>0</v>
      </c>
      <c r="J310" s="33">
        <f t="shared" si="90"/>
        <v>0</v>
      </c>
      <c r="K310" s="23">
        <f t="shared" si="94"/>
        <v>0</v>
      </c>
      <c r="L310" s="16">
        <f t="shared" si="83"/>
        <v>1.2</v>
      </c>
      <c r="M310" s="16"/>
      <c r="N310" s="5"/>
      <c r="P310" s="1">
        <v>44184</v>
      </c>
      <c r="Q310" s="18">
        <f t="shared" si="92"/>
        <v>760447.40916607808</v>
      </c>
      <c r="R310" s="26">
        <f t="shared" si="87"/>
        <v>0.2798911308921353</v>
      </c>
      <c r="S310" s="25">
        <f>MAX(0,MIN(T$18-SUM(W$20:W289),SUM(W290:W310)))</f>
        <v>1.2286294875269329E-5</v>
      </c>
      <c r="T310" s="26">
        <f t="shared" si="88"/>
        <v>4.5221075457203067E-12</v>
      </c>
      <c r="U310" s="18">
        <f t="shared" si="81"/>
        <v>1957391.3908345173</v>
      </c>
      <c r="V310" s="24">
        <f t="shared" si="82"/>
        <v>1956492.5908345175</v>
      </c>
      <c r="W310" s="23">
        <f t="shared" si="85"/>
        <v>3.0573124302646359E-8</v>
      </c>
      <c r="X310" s="22">
        <f t="shared" si="84"/>
        <v>1.1000000000000001</v>
      </c>
    </row>
    <row r="311" spans="1:24" x14ac:dyDescent="0.25">
      <c r="A311" s="17">
        <f t="shared" si="91"/>
        <v>292</v>
      </c>
      <c r="B311" s="34">
        <v>44185</v>
      </c>
      <c r="C311" s="23">
        <f t="shared" si="96"/>
        <v>2716940</v>
      </c>
      <c r="D311" s="23">
        <f t="shared" si="95"/>
        <v>2716940</v>
      </c>
      <c r="E311" s="26">
        <f t="shared" si="89"/>
        <v>1</v>
      </c>
      <c r="F311" s="25">
        <f>MAX(0,MIN($G$18-SUM(K$20:K290),SUM(K291:K311)))</f>
        <v>0</v>
      </c>
      <c r="G311" s="11">
        <f t="shared" si="86"/>
        <v>0</v>
      </c>
      <c r="H311" s="18">
        <f t="shared" si="97"/>
        <v>0</v>
      </c>
      <c r="I311" s="24">
        <f t="shared" si="93"/>
        <v>0</v>
      </c>
      <c r="J311" s="33">
        <f t="shared" si="90"/>
        <v>0</v>
      </c>
      <c r="K311" s="23">
        <f t="shared" si="94"/>
        <v>0</v>
      </c>
      <c r="L311" s="16">
        <f t="shared" si="83"/>
        <v>1.2</v>
      </c>
      <c r="M311" s="16"/>
      <c r="N311" s="5"/>
      <c r="P311" s="1">
        <v>44185</v>
      </c>
      <c r="Q311" s="18">
        <f t="shared" si="92"/>
        <v>760447.40916610265</v>
      </c>
      <c r="R311" s="26">
        <f t="shared" si="87"/>
        <v>0.27989113089214435</v>
      </c>
      <c r="S311" s="25">
        <f>MAX(0,MIN(T$18-SUM(W$20:W290),SUM(W291:W311)))</f>
        <v>9.8698198293505333E-6</v>
      </c>
      <c r="T311" s="26">
        <f t="shared" si="88"/>
        <v>3.6326970155213341E-12</v>
      </c>
      <c r="U311" s="18">
        <f t="shared" si="81"/>
        <v>1957391.3908343758</v>
      </c>
      <c r="V311" s="24">
        <f t="shared" si="82"/>
        <v>1956492.5908343759</v>
      </c>
      <c r="W311" s="23">
        <f t="shared" si="85"/>
        <v>2.455998586611675E-8</v>
      </c>
      <c r="X311" s="22">
        <f t="shared" si="84"/>
        <v>1.1000000000000001</v>
      </c>
    </row>
    <row r="312" spans="1:24" x14ac:dyDescent="0.25">
      <c r="A312" s="17">
        <f t="shared" si="91"/>
        <v>293</v>
      </c>
      <c r="B312" s="34">
        <v>44186</v>
      </c>
      <c r="C312" s="23">
        <f t="shared" si="96"/>
        <v>2716940</v>
      </c>
      <c r="D312" s="23">
        <f t="shared" si="95"/>
        <v>2716940</v>
      </c>
      <c r="E312" s="26">
        <f t="shared" si="89"/>
        <v>1</v>
      </c>
      <c r="F312" s="25">
        <f>MAX(0,MIN($G$18-SUM(K$20:K291),SUM(K292:K312)))</f>
        <v>0</v>
      </c>
      <c r="G312" s="11">
        <f t="shared" si="86"/>
        <v>0</v>
      </c>
      <c r="H312" s="18">
        <f t="shared" si="97"/>
        <v>0</v>
      </c>
      <c r="I312" s="24">
        <f t="shared" si="93"/>
        <v>0</v>
      </c>
      <c r="J312" s="33">
        <f t="shared" si="90"/>
        <v>0</v>
      </c>
      <c r="K312" s="23">
        <f t="shared" si="94"/>
        <v>0</v>
      </c>
      <c r="L312" s="16">
        <f t="shared" si="83"/>
        <v>1.2</v>
      </c>
      <c r="M312" s="16"/>
      <c r="N312" s="5"/>
      <c r="P312" s="1">
        <v>44186</v>
      </c>
      <c r="Q312" s="18">
        <f t="shared" si="92"/>
        <v>760447.40916612232</v>
      </c>
      <c r="R312" s="26">
        <f t="shared" si="87"/>
        <v>0.27989113089215156</v>
      </c>
      <c r="S312" s="25">
        <f>MAX(0,MIN(T$18-SUM(W$20:W291),SUM(W292:W312)))</f>
        <v>7.9286183876042027E-6</v>
      </c>
      <c r="T312" s="26">
        <f t="shared" si="88"/>
        <v>2.9182162239888265E-12</v>
      </c>
      <c r="U312" s="18">
        <f t="shared" ref="U312:U375" si="98">MAX(0,U311-W304)</f>
        <v>1957391.3908342619</v>
      </c>
      <c r="V312" s="24">
        <f t="shared" ref="V312:V375" si="99">MAX(0,V311-W304)</f>
        <v>1956492.5908342621</v>
      </c>
      <c r="W312" s="23">
        <f t="shared" si="85"/>
        <v>1.9729514712750769E-8</v>
      </c>
      <c r="X312" s="22">
        <f t="shared" si="84"/>
        <v>1.1000000000000001</v>
      </c>
    </row>
    <row r="313" spans="1:24" x14ac:dyDescent="0.25">
      <c r="A313" s="17">
        <f t="shared" si="91"/>
        <v>294</v>
      </c>
      <c r="B313" s="34">
        <v>44187</v>
      </c>
      <c r="C313" s="23">
        <f t="shared" si="96"/>
        <v>2716940</v>
      </c>
      <c r="D313" s="23">
        <f t="shared" si="95"/>
        <v>2716940</v>
      </c>
      <c r="E313" s="26">
        <f t="shared" si="89"/>
        <v>1</v>
      </c>
      <c r="F313" s="25">
        <f>MAX(0,MIN($G$18-SUM(K$20:K292),SUM(K293:K313)))</f>
        <v>0</v>
      </c>
      <c r="G313" s="11">
        <f t="shared" si="86"/>
        <v>0</v>
      </c>
      <c r="H313" s="18">
        <f t="shared" si="97"/>
        <v>0</v>
      </c>
      <c r="I313" s="24">
        <f t="shared" si="93"/>
        <v>0</v>
      </c>
      <c r="J313" s="33">
        <f t="shared" si="90"/>
        <v>0</v>
      </c>
      <c r="K313" s="23">
        <f t="shared" si="94"/>
        <v>0</v>
      </c>
      <c r="L313" s="16">
        <f t="shared" si="83"/>
        <v>1.2</v>
      </c>
      <c r="M313" s="16"/>
      <c r="N313" s="5"/>
      <c r="P313" s="1">
        <v>44187</v>
      </c>
      <c r="Q313" s="18">
        <f t="shared" si="92"/>
        <v>760447.40916613815</v>
      </c>
      <c r="R313" s="26">
        <f t="shared" si="87"/>
        <v>0.27989113089215739</v>
      </c>
      <c r="S313" s="25">
        <f>MAX(0,MIN(T$18-SUM(W$20:W292),SUM(W293:W313)))</f>
        <v>6.3692134834299927E-6</v>
      </c>
      <c r="T313" s="26">
        <f t="shared" si="88"/>
        <v>2.3442598965858624E-12</v>
      </c>
      <c r="U313" s="18">
        <f t="shared" si="98"/>
        <v>1957391.3908341704</v>
      </c>
      <c r="V313" s="24">
        <f t="shared" si="99"/>
        <v>1956492.5908341706</v>
      </c>
      <c r="W313" s="23">
        <f t="shared" si="85"/>
        <v>1.584910320887643E-8</v>
      </c>
      <c r="X313" s="22">
        <f t="shared" si="84"/>
        <v>1.1000000000000001</v>
      </c>
    </row>
    <row r="314" spans="1:24" x14ac:dyDescent="0.25">
      <c r="A314" s="17">
        <f t="shared" si="91"/>
        <v>295</v>
      </c>
      <c r="B314" s="34">
        <v>44188</v>
      </c>
      <c r="C314" s="23">
        <f t="shared" si="96"/>
        <v>2716940</v>
      </c>
      <c r="D314" s="23">
        <f t="shared" si="95"/>
        <v>2716940</v>
      </c>
      <c r="E314" s="26">
        <f t="shared" si="89"/>
        <v>1</v>
      </c>
      <c r="F314" s="25">
        <f>MAX(0,MIN($G$18-SUM(K$20:K293),SUM(K294:K314)))</f>
        <v>0</v>
      </c>
      <c r="G314" s="11">
        <f t="shared" si="86"/>
        <v>0</v>
      </c>
      <c r="H314" s="18">
        <f t="shared" si="97"/>
        <v>0</v>
      </c>
      <c r="I314" s="24">
        <f t="shared" si="93"/>
        <v>0</v>
      </c>
      <c r="J314" s="33">
        <f t="shared" si="90"/>
        <v>0</v>
      </c>
      <c r="K314" s="23">
        <f t="shared" si="94"/>
        <v>0</v>
      </c>
      <c r="L314" s="16">
        <f t="shared" si="83"/>
        <v>1.2</v>
      </c>
      <c r="M314" s="16"/>
      <c r="N314" s="5"/>
      <c r="P314" s="1">
        <v>44188</v>
      </c>
      <c r="Q314" s="18">
        <f t="shared" si="92"/>
        <v>760447.40916615084</v>
      </c>
      <c r="R314" s="26">
        <f t="shared" si="87"/>
        <v>0.27989113089216205</v>
      </c>
      <c r="S314" s="25">
        <f>MAX(0,MIN(T$18-SUM(W$20:W293),SUM(W294:W314)))</f>
        <v>5.1165131696666859E-6</v>
      </c>
      <c r="T314" s="26">
        <f t="shared" si="88"/>
        <v>1.8831896065671993E-12</v>
      </c>
      <c r="U314" s="18">
        <f t="shared" si="98"/>
        <v>1957391.3908340971</v>
      </c>
      <c r="V314" s="24">
        <f t="shared" si="99"/>
        <v>1956492.5908340972</v>
      </c>
      <c r="W314" s="23">
        <f t="shared" si="85"/>
        <v>1.27318931145968E-8</v>
      </c>
      <c r="X314" s="22">
        <f t="shared" si="84"/>
        <v>1.1000000000000001</v>
      </c>
    </row>
    <row r="315" spans="1:24" x14ac:dyDescent="0.25">
      <c r="A315" s="17">
        <f t="shared" si="91"/>
        <v>296</v>
      </c>
      <c r="B315" s="34">
        <v>44189</v>
      </c>
      <c r="C315" s="23">
        <f t="shared" si="96"/>
        <v>2716940</v>
      </c>
      <c r="D315" s="23">
        <f t="shared" si="95"/>
        <v>2716940</v>
      </c>
      <c r="E315" s="26">
        <f t="shared" si="89"/>
        <v>1</v>
      </c>
      <c r="F315" s="25">
        <f>MAX(0,MIN($G$18-SUM(K$20:K294),SUM(K295:K315)))</f>
        <v>0</v>
      </c>
      <c r="G315" s="11">
        <f t="shared" si="86"/>
        <v>0</v>
      </c>
      <c r="H315" s="18">
        <f t="shared" si="97"/>
        <v>0</v>
      </c>
      <c r="I315" s="24">
        <f t="shared" si="93"/>
        <v>0</v>
      </c>
      <c r="J315" s="33">
        <f t="shared" si="90"/>
        <v>0</v>
      </c>
      <c r="K315" s="23">
        <f t="shared" si="94"/>
        <v>0</v>
      </c>
      <c r="L315" s="16">
        <f t="shared" si="83"/>
        <v>1.2</v>
      </c>
      <c r="M315" s="16"/>
      <c r="N315" s="5"/>
      <c r="P315" s="1">
        <v>44189</v>
      </c>
      <c r="Q315" s="18">
        <f t="shared" si="92"/>
        <v>760447.40916616109</v>
      </c>
      <c r="R315" s="26">
        <f t="shared" si="87"/>
        <v>0.27989113089216583</v>
      </c>
      <c r="S315" s="25">
        <f>MAX(0,MIN(T$18-SUM(W$20:W294),SUM(W295:W315)))</f>
        <v>4.1101946234716895E-6</v>
      </c>
      <c r="T315" s="26">
        <f t="shared" si="88"/>
        <v>1.5128028677378557E-12</v>
      </c>
      <c r="U315" s="18">
        <f t="shared" si="98"/>
        <v>1957391.3908340381</v>
      </c>
      <c r="V315" s="24">
        <f t="shared" si="99"/>
        <v>1956492.5908340383</v>
      </c>
      <c r="W315" s="23">
        <f t="shared" si="85"/>
        <v>1.0227777568558351E-8</v>
      </c>
      <c r="X315" s="22">
        <f t="shared" si="84"/>
        <v>1.1000000000000001</v>
      </c>
    </row>
    <row r="316" spans="1:24" x14ac:dyDescent="0.25">
      <c r="A316" s="17">
        <f t="shared" si="91"/>
        <v>297</v>
      </c>
      <c r="B316" s="34">
        <v>44190</v>
      </c>
      <c r="C316" s="23">
        <f t="shared" si="96"/>
        <v>2716940</v>
      </c>
      <c r="D316" s="23">
        <f t="shared" si="95"/>
        <v>2716940</v>
      </c>
      <c r="E316" s="26">
        <f t="shared" si="89"/>
        <v>1</v>
      </c>
      <c r="F316" s="25">
        <f>MAX(0,MIN($G$18-SUM(K$20:K295),SUM(K296:K316)))</f>
        <v>0</v>
      </c>
      <c r="G316" s="11">
        <f t="shared" si="86"/>
        <v>0</v>
      </c>
      <c r="H316" s="18">
        <f t="shared" si="97"/>
        <v>0</v>
      </c>
      <c r="I316" s="24">
        <f t="shared" si="93"/>
        <v>0</v>
      </c>
      <c r="J316" s="33">
        <f t="shared" si="90"/>
        <v>0</v>
      </c>
      <c r="K316" s="23">
        <f t="shared" si="94"/>
        <v>0</v>
      </c>
      <c r="L316" s="16">
        <f t="shared" si="83"/>
        <v>1.2</v>
      </c>
      <c r="M316" s="16"/>
      <c r="N316" s="5"/>
      <c r="P316" s="1">
        <v>44190</v>
      </c>
      <c r="Q316" s="18">
        <f t="shared" si="92"/>
        <v>760447.40916616935</v>
      </c>
      <c r="R316" s="26">
        <f t="shared" si="87"/>
        <v>0.27989113089216888</v>
      </c>
      <c r="S316" s="25">
        <f>MAX(0,MIN(T$18-SUM(W$20:W295),SUM(W296:W316)))</f>
        <v>3.3017993470537347E-6</v>
      </c>
      <c r="T316" s="26">
        <f t="shared" si="88"/>
        <v>1.2152639907593597E-12</v>
      </c>
      <c r="U316" s="18">
        <f t="shared" si="98"/>
        <v>1957391.3908339909</v>
      </c>
      <c r="V316" s="24">
        <f t="shared" si="99"/>
        <v>1956492.5908339911</v>
      </c>
      <c r="W316" s="23">
        <f t="shared" si="85"/>
        <v>8.2161728071666757E-9</v>
      </c>
      <c r="X316" s="22">
        <f t="shared" si="84"/>
        <v>1.1000000000000001</v>
      </c>
    </row>
    <row r="317" spans="1:24" x14ac:dyDescent="0.25">
      <c r="A317" s="17">
        <f t="shared" si="91"/>
        <v>298</v>
      </c>
      <c r="B317" s="34">
        <v>44191</v>
      </c>
      <c r="C317" s="23">
        <f t="shared" si="96"/>
        <v>2716940</v>
      </c>
      <c r="D317" s="23">
        <f t="shared" si="95"/>
        <v>2716940</v>
      </c>
      <c r="E317" s="26">
        <f t="shared" si="89"/>
        <v>1</v>
      </c>
      <c r="F317" s="25">
        <f>MAX(0,MIN($G$18-SUM(K$20:K296),SUM(K297:K317)))</f>
        <v>0</v>
      </c>
      <c r="G317" s="11">
        <f t="shared" si="86"/>
        <v>0</v>
      </c>
      <c r="H317" s="18">
        <f t="shared" si="97"/>
        <v>0</v>
      </c>
      <c r="I317" s="24">
        <f t="shared" si="93"/>
        <v>0</v>
      </c>
      <c r="J317" s="33">
        <f t="shared" si="90"/>
        <v>0</v>
      </c>
      <c r="K317" s="23">
        <f t="shared" si="94"/>
        <v>0</v>
      </c>
      <c r="L317" s="16">
        <f t="shared" si="83"/>
        <v>1.2</v>
      </c>
      <c r="M317" s="16"/>
      <c r="N317" s="5"/>
      <c r="P317" s="1">
        <v>44191</v>
      </c>
      <c r="Q317" s="18">
        <f t="shared" si="92"/>
        <v>760447.40916617599</v>
      </c>
      <c r="R317" s="26">
        <f t="shared" si="87"/>
        <v>0.27989113089217132</v>
      </c>
      <c r="S317" s="25">
        <f>MAX(0,MIN(T$18-SUM(W$20:W296),SUM(W297:W317)))</f>
        <v>2.652399685878298E-6</v>
      </c>
      <c r="T317" s="26">
        <f t="shared" si="88"/>
        <v>9.7624521920922001E-13</v>
      </c>
      <c r="U317" s="18">
        <f t="shared" si="98"/>
        <v>1957391.3908339529</v>
      </c>
      <c r="V317" s="24">
        <f t="shared" si="99"/>
        <v>1956492.5908339531</v>
      </c>
      <c r="W317" s="23">
        <f t="shared" si="85"/>
        <v>6.6002115459320647E-9</v>
      </c>
      <c r="X317" s="22">
        <f t="shared" si="84"/>
        <v>1.1000000000000001</v>
      </c>
    </row>
    <row r="318" spans="1:24" x14ac:dyDescent="0.25">
      <c r="A318" s="17">
        <f t="shared" si="91"/>
        <v>299</v>
      </c>
      <c r="B318" s="34">
        <v>44192</v>
      </c>
      <c r="C318" s="23">
        <f t="shared" si="96"/>
        <v>2716940</v>
      </c>
      <c r="D318" s="23">
        <f t="shared" si="95"/>
        <v>2716940</v>
      </c>
      <c r="E318" s="26">
        <f t="shared" si="89"/>
        <v>1</v>
      </c>
      <c r="F318" s="25">
        <f>MAX(0,MIN($G$18-SUM(K$20:K297),SUM(K298:K318)))</f>
        <v>0</v>
      </c>
      <c r="G318" s="11">
        <f t="shared" si="86"/>
        <v>0</v>
      </c>
      <c r="H318" s="18">
        <f t="shared" si="97"/>
        <v>0</v>
      </c>
      <c r="I318" s="24">
        <f t="shared" si="93"/>
        <v>0</v>
      </c>
      <c r="J318" s="33">
        <f t="shared" si="90"/>
        <v>0</v>
      </c>
      <c r="K318" s="23">
        <f t="shared" si="94"/>
        <v>0</v>
      </c>
      <c r="L318" s="16">
        <f t="shared" si="83"/>
        <v>1.2</v>
      </c>
      <c r="M318" s="16"/>
      <c r="N318" s="5"/>
      <c r="P318" s="1">
        <v>44192</v>
      </c>
      <c r="Q318" s="18">
        <f t="shared" si="92"/>
        <v>760447.40916618134</v>
      </c>
      <c r="R318" s="26">
        <f t="shared" si="87"/>
        <v>0.27989113089217332</v>
      </c>
      <c r="S318" s="25">
        <f>MAX(0,MIN(T$18-SUM(W$20:W297),SUM(W298:W318)))</f>
        <v>2.1307242973199016E-6</v>
      </c>
      <c r="T318" s="26">
        <f t="shared" si="88"/>
        <v>7.8423678745938501E-13</v>
      </c>
      <c r="U318" s="18">
        <f t="shared" si="98"/>
        <v>1957391.3908339224</v>
      </c>
      <c r="V318" s="24">
        <f t="shared" si="99"/>
        <v>1956492.5908339226</v>
      </c>
      <c r="W318" s="23">
        <f t="shared" si="85"/>
        <v>5.3020784096770688E-9</v>
      </c>
      <c r="X318" s="22">
        <f t="shared" si="84"/>
        <v>1.1000000000000001</v>
      </c>
    </row>
    <row r="319" spans="1:24" x14ac:dyDescent="0.25">
      <c r="A319" s="17">
        <f t="shared" si="91"/>
        <v>300</v>
      </c>
      <c r="B319" s="34">
        <v>44193</v>
      </c>
      <c r="C319" s="23">
        <f t="shared" si="96"/>
        <v>2716940</v>
      </c>
      <c r="D319" s="23">
        <f t="shared" si="95"/>
        <v>2716940</v>
      </c>
      <c r="E319" s="26">
        <f t="shared" si="89"/>
        <v>1</v>
      </c>
      <c r="F319" s="25">
        <f>MAX(0,MIN($G$18-SUM(K$20:K298),SUM(K299:K319)))</f>
        <v>0</v>
      </c>
      <c r="G319" s="11">
        <f t="shared" si="86"/>
        <v>0</v>
      </c>
      <c r="H319" s="18">
        <f t="shared" si="97"/>
        <v>0</v>
      </c>
      <c r="I319" s="24">
        <f t="shared" si="93"/>
        <v>0</v>
      </c>
      <c r="J319" s="33">
        <f t="shared" si="90"/>
        <v>0</v>
      </c>
      <c r="K319" s="23">
        <f t="shared" si="94"/>
        <v>0</v>
      </c>
      <c r="L319" s="16">
        <f t="shared" si="83"/>
        <v>1.2</v>
      </c>
      <c r="M319" s="16"/>
      <c r="N319" s="5"/>
      <c r="P319" s="1">
        <v>44193</v>
      </c>
      <c r="Q319" s="18">
        <f t="shared" si="92"/>
        <v>760447.40916618565</v>
      </c>
      <c r="R319" s="26">
        <f t="shared" si="87"/>
        <v>0.27989113089217488</v>
      </c>
      <c r="S319" s="25">
        <f>MAX(0,MIN(T$18-SUM(W$20:W298),SUM(W299:W319)))</f>
        <v>1.711652303142051E-6</v>
      </c>
      <c r="T319" s="26">
        <f t="shared" si="88"/>
        <v>6.2999267674002779E-13</v>
      </c>
      <c r="U319" s="18">
        <f t="shared" si="98"/>
        <v>1957391.390833898</v>
      </c>
      <c r="V319" s="24">
        <f t="shared" si="99"/>
        <v>1956492.5908338982</v>
      </c>
      <c r="W319" s="23">
        <f t="shared" si="85"/>
        <v>4.2592627928251426E-9</v>
      </c>
      <c r="X319" s="22">
        <f t="shared" si="84"/>
        <v>1.1000000000000001</v>
      </c>
    </row>
    <row r="320" spans="1:24" x14ac:dyDescent="0.25">
      <c r="A320" s="17">
        <f t="shared" si="91"/>
        <v>301</v>
      </c>
      <c r="B320" s="34">
        <v>44194</v>
      </c>
      <c r="C320" s="23">
        <f t="shared" si="96"/>
        <v>2716940</v>
      </c>
      <c r="D320" s="23">
        <f t="shared" si="95"/>
        <v>2716940</v>
      </c>
      <c r="E320" s="26">
        <f t="shared" si="89"/>
        <v>1</v>
      </c>
      <c r="F320" s="25">
        <f>MAX(0,MIN($G$18-SUM(K$20:K299),SUM(K300:K320)))</f>
        <v>0</v>
      </c>
      <c r="G320" s="11">
        <f t="shared" si="86"/>
        <v>0</v>
      </c>
      <c r="H320" s="18">
        <f t="shared" si="97"/>
        <v>0</v>
      </c>
      <c r="I320" s="24">
        <f t="shared" si="93"/>
        <v>0</v>
      </c>
      <c r="J320" s="33">
        <f t="shared" si="90"/>
        <v>0</v>
      </c>
      <c r="K320" s="23">
        <f t="shared" si="94"/>
        <v>0</v>
      </c>
      <c r="L320" s="16">
        <f t="shared" si="83"/>
        <v>1.2</v>
      </c>
      <c r="M320" s="16"/>
      <c r="N320" s="5"/>
      <c r="P320" s="1">
        <v>44194</v>
      </c>
      <c r="Q320" s="18">
        <f t="shared" si="92"/>
        <v>760447.40916618903</v>
      </c>
      <c r="R320" s="26">
        <f t="shared" si="87"/>
        <v>0.27989113089217615</v>
      </c>
      <c r="S320" s="25">
        <f>MAX(0,MIN(T$18-SUM(W$20:W299),SUM(W300:W320)))</f>
        <v>1.3750036128725385E-6</v>
      </c>
      <c r="T320" s="26">
        <f t="shared" si="88"/>
        <v>5.0608538019703733E-13</v>
      </c>
      <c r="U320" s="18">
        <f t="shared" si="98"/>
        <v>1957391.3908338782</v>
      </c>
      <c r="V320" s="24">
        <f t="shared" si="99"/>
        <v>1956492.5908338784</v>
      </c>
      <c r="W320" s="23">
        <f t="shared" si="85"/>
        <v>3.4215487091314776E-9</v>
      </c>
      <c r="X320" s="22">
        <f t="shared" si="84"/>
        <v>1.1000000000000001</v>
      </c>
    </row>
    <row r="321" spans="1:24" x14ac:dyDescent="0.25">
      <c r="A321" s="17">
        <f t="shared" si="91"/>
        <v>302</v>
      </c>
      <c r="B321" s="34">
        <v>44195</v>
      </c>
      <c r="C321" s="23">
        <f t="shared" si="96"/>
        <v>2716940</v>
      </c>
      <c r="D321" s="23">
        <f t="shared" si="95"/>
        <v>2716940</v>
      </c>
      <c r="E321" s="26">
        <f t="shared" si="89"/>
        <v>1</v>
      </c>
      <c r="F321" s="25">
        <f>MAX(0,MIN($G$18-SUM(K$20:K300),SUM(K301:K321)))</f>
        <v>0</v>
      </c>
      <c r="G321" s="11">
        <f t="shared" si="86"/>
        <v>0</v>
      </c>
      <c r="H321" s="18">
        <f t="shared" si="97"/>
        <v>0</v>
      </c>
      <c r="I321" s="24">
        <f t="shared" si="93"/>
        <v>0</v>
      </c>
      <c r="J321" s="33">
        <f t="shared" si="90"/>
        <v>0</v>
      </c>
      <c r="K321" s="23">
        <f t="shared" si="94"/>
        <v>0</v>
      </c>
      <c r="L321" s="16">
        <f t="shared" ref="L321:L384" si="100">L$18</f>
        <v>1.2</v>
      </c>
      <c r="M321" s="16"/>
      <c r="N321" s="5"/>
      <c r="P321" s="1">
        <v>44195</v>
      </c>
      <c r="Q321" s="18">
        <f t="shared" si="92"/>
        <v>760447.40916619182</v>
      </c>
      <c r="R321" s="26">
        <f t="shared" si="87"/>
        <v>0.27989113089217715</v>
      </c>
      <c r="S321" s="25">
        <f>MAX(0,MIN(T$18-SUM(W$20:W300),SUM(W301:W321)))</f>
        <v>1.1045671670240752E-6</v>
      </c>
      <c r="T321" s="26">
        <f t="shared" si="88"/>
        <v>4.0654823699605996E-13</v>
      </c>
      <c r="U321" s="18">
        <f t="shared" si="98"/>
        <v>1957391.3908338624</v>
      </c>
      <c r="V321" s="24">
        <f t="shared" si="99"/>
        <v>1956492.5908338625</v>
      </c>
      <c r="W321" s="23">
        <f t="shared" si="85"/>
        <v>2.7485966793784068E-9</v>
      </c>
      <c r="X321" s="22">
        <f t="shared" ref="X321:X384" si="101">X$18</f>
        <v>1.1000000000000001</v>
      </c>
    </row>
    <row r="322" spans="1:24" x14ac:dyDescent="0.25">
      <c r="A322" s="17">
        <f t="shared" si="91"/>
        <v>303</v>
      </c>
      <c r="B322" s="34">
        <v>44196</v>
      </c>
      <c r="C322" s="23">
        <f t="shared" si="96"/>
        <v>2716940</v>
      </c>
      <c r="D322" s="23">
        <f t="shared" si="95"/>
        <v>2716940</v>
      </c>
      <c r="E322" s="26">
        <f t="shared" si="89"/>
        <v>1</v>
      </c>
      <c r="F322" s="25">
        <f>MAX(0,MIN($G$18-SUM(K$20:K301),SUM(K302:K322)))</f>
        <v>0</v>
      </c>
      <c r="G322" s="11">
        <f t="shared" si="86"/>
        <v>0</v>
      </c>
      <c r="H322" s="18">
        <f t="shared" si="97"/>
        <v>0</v>
      </c>
      <c r="I322" s="24">
        <f t="shared" si="93"/>
        <v>0</v>
      </c>
      <c r="J322" s="33">
        <f t="shared" si="90"/>
        <v>0</v>
      </c>
      <c r="K322" s="23">
        <f t="shared" si="94"/>
        <v>0</v>
      </c>
      <c r="L322" s="16">
        <f t="shared" si="100"/>
        <v>1.2</v>
      </c>
      <c r="M322" s="16"/>
      <c r="N322" s="5"/>
      <c r="P322" s="1">
        <v>44196</v>
      </c>
      <c r="Q322" s="18">
        <f t="shared" si="92"/>
        <v>760447.40916619403</v>
      </c>
      <c r="R322" s="26">
        <f t="shared" si="87"/>
        <v>0.27989113089217799</v>
      </c>
      <c r="S322" s="25">
        <f>MAX(0,MIN(T$18-SUM(W$20:W301),SUM(W302:W322)))</f>
        <v>8.8732030595786904E-7</v>
      </c>
      <c r="T322" s="26">
        <f t="shared" si="88"/>
        <v>3.2658811234619428E-13</v>
      </c>
      <c r="U322" s="18">
        <f t="shared" si="98"/>
        <v>1957391.3908338496</v>
      </c>
      <c r="V322" s="24">
        <f t="shared" si="99"/>
        <v>1956492.5908338497</v>
      </c>
      <c r="W322" s="23">
        <f t="shared" si="85"/>
        <v>2.2080012146919438E-9</v>
      </c>
      <c r="X322" s="22">
        <f t="shared" si="101"/>
        <v>1.1000000000000001</v>
      </c>
    </row>
    <row r="323" spans="1:24" x14ac:dyDescent="0.25">
      <c r="A323" s="17">
        <f t="shared" si="91"/>
        <v>304</v>
      </c>
      <c r="B323" s="34">
        <v>44197</v>
      </c>
      <c r="C323" s="23">
        <f t="shared" si="96"/>
        <v>2716940</v>
      </c>
      <c r="D323" s="23">
        <f t="shared" si="95"/>
        <v>2716940</v>
      </c>
      <c r="E323" s="26">
        <f t="shared" si="89"/>
        <v>1</v>
      </c>
      <c r="F323" s="25">
        <f>MAX(0,MIN($G$18-SUM(K$20:K302),SUM(K303:K323)))</f>
        <v>0</v>
      </c>
      <c r="G323" s="11">
        <f t="shared" si="86"/>
        <v>0</v>
      </c>
      <c r="H323" s="18">
        <f t="shared" si="97"/>
        <v>0</v>
      </c>
      <c r="I323" s="24">
        <f t="shared" si="93"/>
        <v>0</v>
      </c>
      <c r="J323" s="33">
        <f t="shared" si="90"/>
        <v>0</v>
      </c>
      <c r="K323" s="23">
        <f t="shared" si="94"/>
        <v>0</v>
      </c>
      <c r="L323" s="16">
        <f t="shared" si="100"/>
        <v>1.2</v>
      </c>
      <c r="M323" s="16"/>
      <c r="N323" s="5"/>
      <c r="P323" s="1">
        <v>44197</v>
      </c>
      <c r="Q323" s="18">
        <f t="shared" si="92"/>
        <v>760447.40916619578</v>
      </c>
      <c r="R323" s="26">
        <f t="shared" si="87"/>
        <v>0.2798911308921786</v>
      </c>
      <c r="S323" s="25">
        <f>MAX(0,MIN(T$18-SUM(W$20:W302),SUM(W303:W323)))</f>
        <v>7.1280167369651817E-7</v>
      </c>
      <c r="T323" s="26">
        <f t="shared" si="88"/>
        <v>2.6235458777025558E-13</v>
      </c>
      <c r="U323" s="18">
        <f t="shared" si="98"/>
        <v>1957391.3908338393</v>
      </c>
      <c r="V323" s="24">
        <f t="shared" si="99"/>
        <v>1956492.5908338395</v>
      </c>
      <c r="W323" s="23">
        <f t="shared" si="85"/>
        <v>1.7737303550783641E-9</v>
      </c>
      <c r="X323" s="22">
        <f t="shared" si="101"/>
        <v>1.1000000000000001</v>
      </c>
    </row>
    <row r="324" spans="1:24" x14ac:dyDescent="0.25">
      <c r="A324" s="17">
        <f t="shared" si="91"/>
        <v>305</v>
      </c>
      <c r="B324" s="34">
        <v>44198</v>
      </c>
      <c r="C324" s="23">
        <f t="shared" si="96"/>
        <v>2716940</v>
      </c>
      <c r="D324" s="23">
        <f t="shared" si="95"/>
        <v>2716940</v>
      </c>
      <c r="E324" s="26">
        <f t="shared" si="89"/>
        <v>1</v>
      </c>
      <c r="F324" s="25">
        <f>MAX(0,MIN($G$18-SUM(K$20:K303),SUM(K304:K324)))</f>
        <v>0</v>
      </c>
      <c r="G324" s="11">
        <f t="shared" si="86"/>
        <v>0</v>
      </c>
      <c r="H324" s="18">
        <f t="shared" si="97"/>
        <v>0</v>
      </c>
      <c r="I324" s="24">
        <f t="shared" si="93"/>
        <v>0</v>
      </c>
      <c r="J324" s="33">
        <f t="shared" si="90"/>
        <v>0</v>
      </c>
      <c r="K324" s="23">
        <f t="shared" si="94"/>
        <v>0</v>
      </c>
      <c r="L324" s="16">
        <f t="shared" si="100"/>
        <v>1.2</v>
      </c>
      <c r="M324" s="16"/>
      <c r="N324" s="5"/>
      <c r="P324" s="1">
        <v>44198</v>
      </c>
      <c r="Q324" s="18">
        <f t="shared" si="92"/>
        <v>760447.40916619718</v>
      </c>
      <c r="R324" s="26">
        <f t="shared" si="87"/>
        <v>0.27989113089217915</v>
      </c>
      <c r="S324" s="25">
        <f>MAX(0,MIN(T$18-SUM(W$20:W303),SUM(W304:W324)))</f>
        <v>5.7260745935029522E-7</v>
      </c>
      <c r="T324" s="26">
        <f t="shared" si="88"/>
        <v>2.1075454715610033E-13</v>
      </c>
      <c r="U324" s="18">
        <f t="shared" si="98"/>
        <v>1957391.3908338312</v>
      </c>
      <c r="V324" s="24">
        <f t="shared" si="99"/>
        <v>1956492.5908338313</v>
      </c>
      <c r="W324" s="23">
        <f t="shared" si="85"/>
        <v>1.4248721203558516E-9</v>
      </c>
      <c r="X324" s="22">
        <f t="shared" si="101"/>
        <v>1.1000000000000001</v>
      </c>
    </row>
    <row r="325" spans="1:24" x14ac:dyDescent="0.25">
      <c r="A325" s="17">
        <f t="shared" si="91"/>
        <v>306</v>
      </c>
      <c r="B325" s="34">
        <v>44199</v>
      </c>
      <c r="C325" s="23">
        <f t="shared" si="96"/>
        <v>2716940</v>
      </c>
      <c r="D325" s="23">
        <f t="shared" si="95"/>
        <v>2716940</v>
      </c>
      <c r="E325" s="26">
        <f t="shared" si="89"/>
        <v>1</v>
      </c>
      <c r="F325" s="25">
        <f>MAX(0,MIN($G$18-SUM(K$20:K304),SUM(K305:K325)))</f>
        <v>0</v>
      </c>
      <c r="G325" s="11">
        <f t="shared" si="86"/>
        <v>0</v>
      </c>
      <c r="H325" s="18">
        <f t="shared" si="97"/>
        <v>0</v>
      </c>
      <c r="I325" s="24">
        <f t="shared" si="93"/>
        <v>0</v>
      </c>
      <c r="J325" s="33">
        <f t="shared" si="90"/>
        <v>0</v>
      </c>
      <c r="K325" s="23">
        <f t="shared" si="94"/>
        <v>0</v>
      </c>
      <c r="L325" s="16">
        <f t="shared" si="100"/>
        <v>1.2</v>
      </c>
      <c r="M325" s="16"/>
      <c r="N325" s="5"/>
      <c r="P325" s="1">
        <v>44199</v>
      </c>
      <c r="Q325" s="18">
        <f t="shared" si="92"/>
        <v>760447.40916619834</v>
      </c>
      <c r="R325" s="26">
        <f t="shared" si="87"/>
        <v>0.27989113089217954</v>
      </c>
      <c r="S325" s="25">
        <f>MAX(0,MIN(T$18-SUM(W$20:W304),SUM(W305:W325)))</f>
        <v>4.5998671804907713E-7</v>
      </c>
      <c r="T325" s="26">
        <f t="shared" si="88"/>
        <v>1.6930323012251914E-13</v>
      </c>
      <c r="U325" s="18">
        <f t="shared" si="98"/>
        <v>1957391.3908338246</v>
      </c>
      <c r="V325" s="24">
        <f t="shared" si="99"/>
        <v>1956492.5908338248</v>
      </c>
      <c r="W325" s="23">
        <f t="shared" si="85"/>
        <v>1.1446275097872339E-9</v>
      </c>
      <c r="X325" s="22">
        <f t="shared" si="101"/>
        <v>1.1000000000000001</v>
      </c>
    </row>
    <row r="326" spans="1:24" x14ac:dyDescent="0.25">
      <c r="A326" s="17">
        <f t="shared" si="91"/>
        <v>307</v>
      </c>
      <c r="B326" s="34">
        <v>44200</v>
      </c>
      <c r="C326" s="23">
        <f t="shared" si="96"/>
        <v>2716940</v>
      </c>
      <c r="D326" s="23">
        <f t="shared" si="95"/>
        <v>2716940</v>
      </c>
      <c r="E326" s="26">
        <f t="shared" si="89"/>
        <v>1</v>
      </c>
      <c r="F326" s="25">
        <f>MAX(0,MIN($G$18-SUM(K$20:K305),SUM(K306:K326)))</f>
        <v>0</v>
      </c>
      <c r="G326" s="11">
        <f t="shared" si="86"/>
        <v>0</v>
      </c>
      <c r="H326" s="18">
        <f t="shared" si="97"/>
        <v>0</v>
      </c>
      <c r="I326" s="24">
        <f t="shared" si="93"/>
        <v>0</v>
      </c>
      <c r="J326" s="33">
        <f t="shared" si="90"/>
        <v>0</v>
      </c>
      <c r="K326" s="23">
        <f t="shared" si="94"/>
        <v>0</v>
      </c>
      <c r="L326" s="16">
        <f t="shared" si="100"/>
        <v>1.2</v>
      </c>
      <c r="M326" s="16"/>
      <c r="N326" s="5"/>
      <c r="P326" s="1">
        <v>44200</v>
      </c>
      <c r="Q326" s="18">
        <f t="shared" si="92"/>
        <v>760447.40916619927</v>
      </c>
      <c r="R326" s="26">
        <f t="shared" si="87"/>
        <v>0.27989113089217993</v>
      </c>
      <c r="S326" s="25">
        <f>MAX(0,MIN(T$18-SUM(W$20:W305),SUM(W306:W326)))</f>
        <v>3.6951628436977065E-7</v>
      </c>
      <c r="T326" s="26">
        <f t="shared" si="88"/>
        <v>1.3600458028876995E-13</v>
      </c>
      <c r="U326" s="18">
        <f t="shared" si="98"/>
        <v>1957391.3908338193</v>
      </c>
      <c r="V326" s="24">
        <f t="shared" si="99"/>
        <v>1956492.5908338195</v>
      </c>
      <c r="W326" s="23">
        <f t="shared" si="85"/>
        <v>9.1950155908343167E-10</v>
      </c>
      <c r="X326" s="22">
        <f t="shared" si="101"/>
        <v>1.1000000000000001</v>
      </c>
    </row>
    <row r="327" spans="1:24" x14ac:dyDescent="0.25">
      <c r="A327" s="17">
        <f t="shared" si="91"/>
        <v>308</v>
      </c>
      <c r="B327" s="34">
        <v>44201</v>
      </c>
      <c r="C327" s="23">
        <f t="shared" si="96"/>
        <v>2716940</v>
      </c>
      <c r="D327" s="23">
        <f t="shared" si="95"/>
        <v>2716940</v>
      </c>
      <c r="E327" s="26">
        <f t="shared" si="89"/>
        <v>1</v>
      </c>
      <c r="F327" s="25">
        <f>MAX(0,MIN($G$18-SUM(K$20:K306),SUM(K307:K327)))</f>
        <v>0</v>
      </c>
      <c r="G327" s="11">
        <f t="shared" si="86"/>
        <v>0</v>
      </c>
      <c r="H327" s="18">
        <f t="shared" si="97"/>
        <v>0</v>
      </c>
      <c r="I327" s="24">
        <f t="shared" si="93"/>
        <v>0</v>
      </c>
      <c r="J327" s="33">
        <f t="shared" si="90"/>
        <v>0</v>
      </c>
      <c r="K327" s="23">
        <f t="shared" si="94"/>
        <v>0</v>
      </c>
      <c r="L327" s="16">
        <f t="shared" si="100"/>
        <v>1.2</v>
      </c>
      <c r="M327" s="16"/>
      <c r="N327" s="5"/>
      <c r="P327" s="1">
        <v>44201</v>
      </c>
      <c r="Q327" s="18">
        <f t="shared" si="92"/>
        <v>760447.40916619997</v>
      </c>
      <c r="R327" s="26">
        <f t="shared" si="87"/>
        <v>0.27989113089218015</v>
      </c>
      <c r="S327" s="25">
        <f>MAX(0,MIN(T$18-SUM(W$20:W306),SUM(W307:W327)))</f>
        <v>2.9683962396466387E-7</v>
      </c>
      <c r="T327" s="26">
        <f t="shared" si="88"/>
        <v>1.0925512671044037E-13</v>
      </c>
      <c r="U327" s="18">
        <f t="shared" si="98"/>
        <v>1957391.3908338151</v>
      </c>
      <c r="V327" s="24">
        <f t="shared" si="99"/>
        <v>1956492.5908338153</v>
      </c>
      <c r="W327" s="23">
        <f t="shared" si="85"/>
        <v>7.3865350074804704E-10</v>
      </c>
      <c r="X327" s="22">
        <f t="shared" si="101"/>
        <v>1.1000000000000001</v>
      </c>
    </row>
    <row r="328" spans="1:24" x14ac:dyDescent="0.25">
      <c r="A328" s="17">
        <f t="shared" si="91"/>
        <v>309</v>
      </c>
      <c r="B328" s="34">
        <v>44202</v>
      </c>
      <c r="C328" s="23">
        <f t="shared" si="96"/>
        <v>2716940</v>
      </c>
      <c r="D328" s="23">
        <f t="shared" si="95"/>
        <v>2716940</v>
      </c>
      <c r="E328" s="26">
        <f t="shared" si="89"/>
        <v>1</v>
      </c>
      <c r="F328" s="25">
        <f>MAX(0,MIN($G$18-SUM(K$20:K307),SUM(K308:K328)))</f>
        <v>0</v>
      </c>
      <c r="G328" s="11">
        <f t="shared" si="86"/>
        <v>0</v>
      </c>
      <c r="H328" s="18">
        <f t="shared" si="97"/>
        <v>0</v>
      </c>
      <c r="I328" s="24">
        <f t="shared" si="93"/>
        <v>0</v>
      </c>
      <c r="J328" s="33">
        <f t="shared" si="90"/>
        <v>0</v>
      </c>
      <c r="K328" s="23">
        <f t="shared" si="94"/>
        <v>0</v>
      </c>
      <c r="L328" s="16">
        <f t="shared" si="100"/>
        <v>1.2</v>
      </c>
      <c r="M328" s="16"/>
      <c r="N328" s="5"/>
      <c r="P328" s="1">
        <v>44202</v>
      </c>
      <c r="Q328" s="18">
        <f t="shared" si="92"/>
        <v>760447.40916620055</v>
      </c>
      <c r="R328" s="26">
        <f t="shared" si="87"/>
        <v>0.27989113089218037</v>
      </c>
      <c r="S328" s="25">
        <f>MAX(0,MIN(T$18-SUM(W$20:W307),SUM(W308:W328)))</f>
        <v>2.3845704799115615E-7</v>
      </c>
      <c r="T328" s="26">
        <f t="shared" si="88"/>
        <v>8.7766769965901395E-14</v>
      </c>
      <c r="U328" s="18">
        <f t="shared" si="98"/>
        <v>1957391.3908338116</v>
      </c>
      <c r="V328" s="24">
        <f t="shared" si="99"/>
        <v>1956492.5908338118</v>
      </c>
      <c r="W328" s="23">
        <f t="shared" si="85"/>
        <v>5.933747352328718E-10</v>
      </c>
      <c r="X328" s="22">
        <f t="shared" si="101"/>
        <v>1.1000000000000001</v>
      </c>
    </row>
    <row r="329" spans="1:24" x14ac:dyDescent="0.25">
      <c r="A329" s="17">
        <f t="shared" si="91"/>
        <v>310</v>
      </c>
      <c r="B329" s="34">
        <v>44203</v>
      </c>
      <c r="C329" s="23">
        <f t="shared" si="96"/>
        <v>2716940</v>
      </c>
      <c r="D329" s="23">
        <f t="shared" si="95"/>
        <v>2716940</v>
      </c>
      <c r="E329" s="26">
        <f t="shared" si="89"/>
        <v>1</v>
      </c>
      <c r="F329" s="25">
        <f>MAX(0,MIN($G$18-SUM(K$20:K308),SUM(K309:K329)))</f>
        <v>0</v>
      </c>
      <c r="G329" s="11">
        <f t="shared" si="86"/>
        <v>0</v>
      </c>
      <c r="H329" s="18">
        <f t="shared" si="97"/>
        <v>0</v>
      </c>
      <c r="I329" s="24">
        <f t="shared" si="93"/>
        <v>0</v>
      </c>
      <c r="J329" s="33">
        <f t="shared" si="90"/>
        <v>0</v>
      </c>
      <c r="K329" s="23">
        <f t="shared" si="94"/>
        <v>0</v>
      </c>
      <c r="L329" s="16">
        <f t="shared" si="100"/>
        <v>1.2</v>
      </c>
      <c r="M329" s="16"/>
      <c r="N329" s="5"/>
      <c r="P329" s="1">
        <v>44203</v>
      </c>
      <c r="Q329" s="18">
        <f t="shared" si="92"/>
        <v>760447.40916620102</v>
      </c>
      <c r="R329" s="26">
        <f t="shared" si="87"/>
        <v>0.27989113089218054</v>
      </c>
      <c r="S329" s="25">
        <f>MAX(0,MIN(T$18-SUM(W$20:W308),SUM(W309:W329)))</f>
        <v>1.915571882796277E-7</v>
      </c>
      <c r="T329" s="26">
        <f t="shared" si="88"/>
        <v>7.0504754716566314E-14</v>
      </c>
      <c r="U329" s="18">
        <f t="shared" si="98"/>
        <v>1957391.3908338088</v>
      </c>
      <c r="V329" s="24">
        <f t="shared" si="99"/>
        <v>1956492.590833809</v>
      </c>
      <c r="W329" s="23">
        <f t="shared" si="85"/>
        <v>4.7666947500568129E-10</v>
      </c>
      <c r="X329" s="22">
        <f t="shared" si="101"/>
        <v>1.1000000000000001</v>
      </c>
    </row>
    <row r="330" spans="1:24" x14ac:dyDescent="0.25">
      <c r="A330" s="17">
        <f t="shared" si="91"/>
        <v>311</v>
      </c>
      <c r="B330" s="34">
        <v>44204</v>
      </c>
      <c r="C330" s="23">
        <f t="shared" si="96"/>
        <v>2716940</v>
      </c>
      <c r="D330" s="23">
        <f t="shared" si="95"/>
        <v>2716940</v>
      </c>
      <c r="E330" s="26">
        <f t="shared" si="89"/>
        <v>1</v>
      </c>
      <c r="F330" s="25">
        <f>MAX(0,MIN($G$18-SUM(K$20:K309),SUM(K310:K330)))</f>
        <v>0</v>
      </c>
      <c r="G330" s="11">
        <f t="shared" si="86"/>
        <v>0</v>
      </c>
      <c r="H330" s="18">
        <f t="shared" si="97"/>
        <v>0</v>
      </c>
      <c r="I330" s="24">
        <f t="shared" si="93"/>
        <v>0</v>
      </c>
      <c r="J330" s="33">
        <f t="shared" si="90"/>
        <v>0</v>
      </c>
      <c r="K330" s="23">
        <f t="shared" si="94"/>
        <v>0</v>
      </c>
      <c r="L330" s="16">
        <f t="shared" si="100"/>
        <v>1.2</v>
      </c>
      <c r="M330" s="16"/>
      <c r="N330" s="5"/>
      <c r="P330" s="1">
        <v>44204</v>
      </c>
      <c r="Q330" s="18">
        <f t="shared" si="92"/>
        <v>760447.40916620137</v>
      </c>
      <c r="R330" s="26">
        <f t="shared" si="87"/>
        <v>0.27989113089218065</v>
      </c>
      <c r="S330" s="25">
        <f>MAX(0,MIN(T$18-SUM(W$20:W309),SUM(W310:W330)))</f>
        <v>1.5388161805540672E-7</v>
      </c>
      <c r="T330" s="26">
        <f t="shared" si="88"/>
        <v>5.6637841857165313E-14</v>
      </c>
      <c r="U330" s="18">
        <f t="shared" si="98"/>
        <v>1957391.3908338067</v>
      </c>
      <c r="V330" s="24">
        <f t="shared" si="99"/>
        <v>1956492.5908338069</v>
      </c>
      <c r="W330" s="23">
        <f t="shared" si="85"/>
        <v>3.8291786776702049E-10</v>
      </c>
      <c r="X330" s="22">
        <f t="shared" si="101"/>
        <v>1.1000000000000001</v>
      </c>
    </row>
    <row r="331" spans="1:24" x14ac:dyDescent="0.25">
      <c r="A331" s="17">
        <f t="shared" si="91"/>
        <v>312</v>
      </c>
      <c r="B331" s="34">
        <v>44205</v>
      </c>
      <c r="C331" s="23">
        <f t="shared" si="96"/>
        <v>2716940</v>
      </c>
      <c r="D331" s="23">
        <f t="shared" si="95"/>
        <v>2716940</v>
      </c>
      <c r="E331" s="26">
        <f t="shared" si="89"/>
        <v>1</v>
      </c>
      <c r="F331" s="25">
        <f>MAX(0,MIN($G$18-SUM(K$20:K310),SUM(K311:K331)))</f>
        <v>0</v>
      </c>
      <c r="G331" s="11">
        <f t="shared" si="86"/>
        <v>0</v>
      </c>
      <c r="H331" s="18">
        <f t="shared" si="97"/>
        <v>0</v>
      </c>
      <c r="I331" s="24">
        <f t="shared" si="93"/>
        <v>0</v>
      </c>
      <c r="J331" s="33">
        <f t="shared" si="90"/>
        <v>0</v>
      </c>
      <c r="K331" s="23">
        <f t="shared" si="94"/>
        <v>0</v>
      </c>
      <c r="L331" s="16">
        <f t="shared" si="100"/>
        <v>1.2</v>
      </c>
      <c r="M331" s="16"/>
      <c r="N331" s="5"/>
      <c r="P331" s="1">
        <v>44205</v>
      </c>
      <c r="Q331" s="18">
        <f t="shared" si="92"/>
        <v>760447.40916620172</v>
      </c>
      <c r="R331" s="26">
        <f t="shared" si="87"/>
        <v>0.27989113089218082</v>
      </c>
      <c r="S331" s="25">
        <f>MAX(0,MIN(T$18-SUM(W$20:W310),SUM(W311:W331)))</f>
        <v>1.2361609912953323E-7</v>
      </c>
      <c r="T331" s="26">
        <f t="shared" si="88"/>
        <v>4.5498280834149166E-14</v>
      </c>
      <c r="U331" s="18">
        <f t="shared" si="98"/>
        <v>1957391.3908338048</v>
      </c>
      <c r="V331" s="24">
        <f t="shared" si="99"/>
        <v>1956492.590833805</v>
      </c>
      <c r="W331" s="23">
        <f t="shared" si="85"/>
        <v>3.0760537677285424E-10</v>
      </c>
      <c r="X331" s="22">
        <f t="shared" si="101"/>
        <v>1.1000000000000001</v>
      </c>
    </row>
    <row r="332" spans="1:24" x14ac:dyDescent="0.25">
      <c r="A332" s="17">
        <f t="shared" si="91"/>
        <v>313</v>
      </c>
      <c r="B332" s="34">
        <v>44206</v>
      </c>
      <c r="C332" s="23">
        <f t="shared" si="96"/>
        <v>2716940</v>
      </c>
      <c r="D332" s="23">
        <f t="shared" si="95"/>
        <v>2716940</v>
      </c>
      <c r="E332" s="26">
        <f t="shared" si="89"/>
        <v>1</v>
      </c>
      <c r="F332" s="25">
        <f>MAX(0,MIN($G$18-SUM(K$20:K311),SUM(K312:K332)))</f>
        <v>0</v>
      </c>
      <c r="G332" s="11">
        <f t="shared" si="86"/>
        <v>0</v>
      </c>
      <c r="H332" s="18">
        <f t="shared" si="97"/>
        <v>0</v>
      </c>
      <c r="I332" s="24">
        <f t="shared" si="93"/>
        <v>0</v>
      </c>
      <c r="J332" s="33">
        <f t="shared" si="90"/>
        <v>0</v>
      </c>
      <c r="K332" s="23">
        <f t="shared" si="94"/>
        <v>0</v>
      </c>
      <c r="L332" s="16">
        <f t="shared" si="100"/>
        <v>1.2</v>
      </c>
      <c r="M332" s="16"/>
      <c r="N332" s="5"/>
      <c r="P332" s="1">
        <v>44206</v>
      </c>
      <c r="Q332" s="18">
        <f t="shared" si="92"/>
        <v>760447.40916620195</v>
      </c>
      <c r="R332" s="26">
        <f t="shared" si="87"/>
        <v>0.27989113089218087</v>
      </c>
      <c r="S332" s="25">
        <f>MAX(0,MIN(T$18-SUM(W$20:W311),SUM(W312:W332)))</f>
        <v>9.9303218650196528E-8</v>
      </c>
      <c r="T332" s="26">
        <f t="shared" si="88"/>
        <v>3.6549654629913257E-14</v>
      </c>
      <c r="U332" s="18">
        <f t="shared" si="98"/>
        <v>1957391.3908338035</v>
      </c>
      <c r="V332" s="24">
        <f t="shared" si="99"/>
        <v>1956492.5908338036</v>
      </c>
      <c r="W332" s="23">
        <f t="shared" si="85"/>
        <v>2.4710538678007071E-10</v>
      </c>
      <c r="X332" s="22">
        <f t="shared" si="101"/>
        <v>1.1000000000000001</v>
      </c>
    </row>
    <row r="333" spans="1:24" x14ac:dyDescent="0.25">
      <c r="A333" s="17">
        <f t="shared" si="91"/>
        <v>314</v>
      </c>
      <c r="B333" s="34">
        <v>44207</v>
      </c>
      <c r="C333" s="23">
        <f t="shared" si="96"/>
        <v>2716940</v>
      </c>
      <c r="D333" s="23">
        <f t="shared" si="95"/>
        <v>2716940</v>
      </c>
      <c r="E333" s="26">
        <f t="shared" si="89"/>
        <v>1</v>
      </c>
      <c r="F333" s="25">
        <f>MAX(0,MIN($G$18-SUM(K$20:K312),SUM(K313:K333)))</f>
        <v>0</v>
      </c>
      <c r="G333" s="11">
        <f t="shared" si="86"/>
        <v>0</v>
      </c>
      <c r="H333" s="18">
        <f t="shared" si="97"/>
        <v>0</v>
      </c>
      <c r="I333" s="24">
        <f t="shared" si="93"/>
        <v>0</v>
      </c>
      <c r="J333" s="33">
        <f t="shared" si="90"/>
        <v>0</v>
      </c>
      <c r="K333" s="23">
        <f t="shared" si="94"/>
        <v>0</v>
      </c>
      <c r="L333" s="16">
        <f t="shared" si="100"/>
        <v>1.2</v>
      </c>
      <c r="M333" s="16"/>
      <c r="N333" s="5"/>
      <c r="P333" s="1">
        <v>44207</v>
      </c>
      <c r="Q333" s="18">
        <f t="shared" si="92"/>
        <v>760447.40916620218</v>
      </c>
      <c r="R333" s="26">
        <f t="shared" si="87"/>
        <v>0.27989113089218098</v>
      </c>
      <c r="S333" s="25">
        <f>MAX(0,MIN(T$18-SUM(W$20:W312),SUM(W313:W333)))</f>
        <v>7.9772208504616644E-8</v>
      </c>
      <c r="T333" s="26">
        <f t="shared" si="88"/>
        <v>2.9361049012718957E-14</v>
      </c>
      <c r="U333" s="18">
        <f t="shared" si="98"/>
        <v>1957391.3908338023</v>
      </c>
      <c r="V333" s="24">
        <f t="shared" si="99"/>
        <v>1956492.5908338025</v>
      </c>
      <c r="W333" s="23">
        <f t="shared" si="85"/>
        <v>1.9850456717087157E-10</v>
      </c>
      <c r="X333" s="22">
        <f t="shared" si="101"/>
        <v>1.1000000000000001</v>
      </c>
    </row>
    <row r="334" spans="1:24" x14ac:dyDescent="0.25">
      <c r="A334" s="17">
        <f t="shared" si="91"/>
        <v>315</v>
      </c>
      <c r="B334" s="34">
        <v>44208</v>
      </c>
      <c r="C334" s="23">
        <f t="shared" si="96"/>
        <v>2716940</v>
      </c>
      <c r="D334" s="23">
        <f t="shared" si="95"/>
        <v>2716940</v>
      </c>
      <c r="E334" s="26">
        <f t="shared" si="89"/>
        <v>1</v>
      </c>
      <c r="F334" s="25">
        <f>MAX(0,MIN($G$18-SUM(K$20:K313),SUM(K314:K334)))</f>
        <v>0</v>
      </c>
      <c r="G334" s="11">
        <f t="shared" si="86"/>
        <v>0</v>
      </c>
      <c r="H334" s="18">
        <f t="shared" si="97"/>
        <v>0</v>
      </c>
      <c r="I334" s="24">
        <f t="shared" si="93"/>
        <v>0</v>
      </c>
      <c r="J334" s="33">
        <f t="shared" si="90"/>
        <v>0</v>
      </c>
      <c r="K334" s="23">
        <f t="shared" si="94"/>
        <v>0</v>
      </c>
      <c r="L334" s="16">
        <f t="shared" si="100"/>
        <v>1.2</v>
      </c>
      <c r="M334" s="16"/>
      <c r="N334" s="5"/>
      <c r="P334" s="1">
        <v>44208</v>
      </c>
      <c r="Q334" s="18">
        <f t="shared" si="92"/>
        <v>760447.4091662023</v>
      </c>
      <c r="R334" s="26">
        <f t="shared" si="87"/>
        <v>0.27989113089218104</v>
      </c>
      <c r="S334" s="25">
        <f>MAX(0,MIN(T$18-SUM(W$20:W313),SUM(W314:W334)))</f>
        <v>6.4082567878491456E-8</v>
      </c>
      <c r="T334" s="26">
        <f t="shared" si="88"/>
        <v>2.3586302192352963E-14</v>
      </c>
      <c r="U334" s="18">
        <f t="shared" si="98"/>
        <v>1957391.3908338014</v>
      </c>
      <c r="V334" s="24">
        <f t="shared" si="99"/>
        <v>1956492.5908338015</v>
      </c>
      <c r="W334" s="23">
        <f t="shared" si="85"/>
        <v>1.5946258275124346E-10</v>
      </c>
      <c r="X334" s="22">
        <f t="shared" si="101"/>
        <v>1.1000000000000001</v>
      </c>
    </row>
    <row r="335" spans="1:24" x14ac:dyDescent="0.25">
      <c r="A335" s="17">
        <f t="shared" si="91"/>
        <v>316</v>
      </c>
      <c r="B335" s="34">
        <v>44209</v>
      </c>
      <c r="C335" s="23">
        <f t="shared" si="96"/>
        <v>2716940</v>
      </c>
      <c r="D335" s="23">
        <f t="shared" si="95"/>
        <v>2716940</v>
      </c>
      <c r="E335" s="26">
        <f t="shared" si="89"/>
        <v>1</v>
      </c>
      <c r="F335" s="25">
        <f>MAX(0,MIN($G$18-SUM(K$20:K314),SUM(K315:K335)))</f>
        <v>0</v>
      </c>
      <c r="G335" s="11">
        <f t="shared" si="86"/>
        <v>0</v>
      </c>
      <c r="H335" s="18">
        <f t="shared" si="97"/>
        <v>0</v>
      </c>
      <c r="I335" s="24">
        <f t="shared" si="93"/>
        <v>0</v>
      </c>
      <c r="J335" s="33">
        <f t="shared" si="90"/>
        <v>0</v>
      </c>
      <c r="K335" s="23">
        <f t="shared" si="94"/>
        <v>0</v>
      </c>
      <c r="L335" s="16">
        <f t="shared" si="100"/>
        <v>1.2</v>
      </c>
      <c r="M335" s="16"/>
      <c r="N335" s="5"/>
      <c r="P335" s="1">
        <v>44209</v>
      </c>
      <c r="Q335" s="18">
        <f t="shared" si="92"/>
        <v>760447.40916620241</v>
      </c>
      <c r="R335" s="26">
        <f t="shared" si="87"/>
        <v>0.27989113089218104</v>
      </c>
      <c r="S335" s="25">
        <f>MAX(0,MIN(T$18-SUM(W$20:W314),SUM(W315:W335)))</f>
        <v>5.1478774160599294E-8</v>
      </c>
      <c r="T335" s="26">
        <f t="shared" si="88"/>
        <v>1.8947335664607718E-14</v>
      </c>
      <c r="U335" s="18">
        <f t="shared" si="98"/>
        <v>1957391.3908338007</v>
      </c>
      <c r="V335" s="24">
        <f t="shared" si="99"/>
        <v>1956492.5908338008</v>
      </c>
      <c r="W335" s="23">
        <f t="shared" si="85"/>
        <v>1.2809939670460383E-10</v>
      </c>
      <c r="X335" s="22">
        <f t="shared" si="101"/>
        <v>1.1000000000000001</v>
      </c>
    </row>
    <row r="336" spans="1:24" x14ac:dyDescent="0.25">
      <c r="A336" s="17">
        <f t="shared" si="91"/>
        <v>317</v>
      </c>
      <c r="B336" s="34">
        <v>44210</v>
      </c>
      <c r="C336" s="23">
        <f t="shared" si="96"/>
        <v>2716940</v>
      </c>
      <c r="D336" s="23">
        <f t="shared" si="95"/>
        <v>2716940</v>
      </c>
      <c r="E336" s="26">
        <f t="shared" si="89"/>
        <v>1</v>
      </c>
      <c r="F336" s="25">
        <f>MAX(0,MIN($G$18-SUM(K$20:K315),SUM(K316:K336)))</f>
        <v>0</v>
      </c>
      <c r="G336" s="11">
        <f t="shared" si="86"/>
        <v>0</v>
      </c>
      <c r="H336" s="18">
        <f t="shared" si="97"/>
        <v>0</v>
      </c>
      <c r="I336" s="24">
        <f t="shared" si="93"/>
        <v>0</v>
      </c>
      <c r="J336" s="33">
        <f t="shared" si="90"/>
        <v>0</v>
      </c>
      <c r="K336" s="23">
        <f t="shared" si="94"/>
        <v>0</v>
      </c>
      <c r="L336" s="16">
        <f t="shared" si="100"/>
        <v>1.2</v>
      </c>
      <c r="M336" s="16"/>
      <c r="N336" s="5"/>
      <c r="P336" s="1">
        <v>44210</v>
      </c>
      <c r="Q336" s="18">
        <f t="shared" si="92"/>
        <v>760447.40916620253</v>
      </c>
      <c r="R336" s="26">
        <f t="shared" si="87"/>
        <v>0.27989113089218109</v>
      </c>
      <c r="S336" s="25">
        <f>MAX(0,MIN(T$18-SUM(W$20:W315),SUM(W316:W336)))</f>
        <v>4.1353901330901718E-8</v>
      </c>
      <c r="T336" s="26">
        <f t="shared" si="88"/>
        <v>1.522076355418291E-14</v>
      </c>
      <c r="U336" s="18">
        <f t="shared" si="98"/>
        <v>1957391.3908338</v>
      </c>
      <c r="V336" s="24">
        <f t="shared" si="99"/>
        <v>1956492.5908338001</v>
      </c>
      <c r="W336" s="23">
        <f t="shared" si="85"/>
        <v>1.0290473886078773E-10</v>
      </c>
      <c r="X336" s="22">
        <f t="shared" si="101"/>
        <v>1.1000000000000001</v>
      </c>
    </row>
    <row r="337" spans="1:24" x14ac:dyDescent="0.25">
      <c r="A337" s="17">
        <f t="shared" si="91"/>
        <v>318</v>
      </c>
      <c r="B337" s="34">
        <v>44211</v>
      </c>
      <c r="C337" s="23">
        <f t="shared" si="96"/>
        <v>2716940</v>
      </c>
      <c r="D337" s="23">
        <f t="shared" si="95"/>
        <v>2716940</v>
      </c>
      <c r="E337" s="26">
        <f t="shared" si="89"/>
        <v>1</v>
      </c>
      <c r="F337" s="25">
        <f>MAX(0,MIN($G$18-SUM(K$20:K316),SUM(K317:K337)))</f>
        <v>0</v>
      </c>
      <c r="G337" s="11">
        <f t="shared" si="86"/>
        <v>0</v>
      </c>
      <c r="H337" s="18">
        <f t="shared" si="97"/>
        <v>0</v>
      </c>
      <c r="I337" s="24">
        <f t="shared" si="93"/>
        <v>0</v>
      </c>
      <c r="J337" s="33">
        <f t="shared" si="90"/>
        <v>0</v>
      </c>
      <c r="K337" s="23">
        <f t="shared" si="94"/>
        <v>0</v>
      </c>
      <c r="L337" s="16">
        <f t="shared" si="100"/>
        <v>1.2</v>
      </c>
      <c r="M337" s="16"/>
      <c r="N337" s="5"/>
      <c r="P337" s="1">
        <v>44211</v>
      </c>
      <c r="Q337" s="18">
        <f t="shared" si="92"/>
        <v>760447.40916620265</v>
      </c>
      <c r="R337" s="26">
        <f t="shared" si="87"/>
        <v>0.27989113089218115</v>
      </c>
      <c r="S337" s="25">
        <f>MAX(0,MIN(T$18-SUM(W$20:W316),SUM(W317:W337)))</f>
        <v>3.3220393903529349E-8</v>
      </c>
      <c r="T337" s="26">
        <f t="shared" si="88"/>
        <v>1.2227135639185757E-14</v>
      </c>
      <c r="U337" s="18">
        <f t="shared" si="98"/>
        <v>1957391.3908337995</v>
      </c>
      <c r="V337" s="24">
        <f t="shared" si="99"/>
        <v>1956492.5908337997</v>
      </c>
      <c r="W337" s="23">
        <f t="shared" si="85"/>
        <v>8.2665379794301061E-11</v>
      </c>
      <c r="X337" s="22">
        <f t="shared" si="101"/>
        <v>1.1000000000000001</v>
      </c>
    </row>
    <row r="338" spans="1:24" x14ac:dyDescent="0.25">
      <c r="A338" s="17">
        <f t="shared" si="91"/>
        <v>319</v>
      </c>
      <c r="B338" s="34">
        <v>44212</v>
      </c>
      <c r="C338" s="23">
        <f t="shared" si="96"/>
        <v>2716940</v>
      </c>
      <c r="D338" s="23">
        <f t="shared" si="95"/>
        <v>2716940</v>
      </c>
      <c r="E338" s="26">
        <f t="shared" si="89"/>
        <v>1</v>
      </c>
      <c r="F338" s="25">
        <f>MAX(0,MIN($G$18-SUM(K$20:K317),SUM(K318:K338)))</f>
        <v>0</v>
      </c>
      <c r="G338" s="11">
        <f t="shared" si="86"/>
        <v>0</v>
      </c>
      <c r="H338" s="18">
        <f t="shared" si="97"/>
        <v>0</v>
      </c>
      <c r="I338" s="24">
        <f t="shared" si="93"/>
        <v>0</v>
      </c>
      <c r="J338" s="33">
        <f t="shared" si="90"/>
        <v>0</v>
      </c>
      <c r="K338" s="23">
        <f t="shared" si="94"/>
        <v>0</v>
      </c>
      <c r="L338" s="16">
        <f t="shared" si="100"/>
        <v>1.2</v>
      </c>
      <c r="M338" s="16"/>
      <c r="N338" s="5"/>
      <c r="P338" s="1">
        <v>44212</v>
      </c>
      <c r="Q338" s="18">
        <f t="shared" si="92"/>
        <v>760447.40916620276</v>
      </c>
      <c r="R338" s="26">
        <f t="shared" si="87"/>
        <v>0.27989113089218121</v>
      </c>
      <c r="S338" s="25">
        <f>MAX(0,MIN(T$18-SUM(W$20:W317),SUM(W318:W338)))</f>
        <v>2.6686589066289097E-8</v>
      </c>
      <c r="T338" s="26">
        <f t="shared" si="88"/>
        <v>9.8222960633245843E-15</v>
      </c>
      <c r="U338" s="18">
        <f t="shared" si="98"/>
        <v>1957391.390833799</v>
      </c>
      <c r="V338" s="24">
        <f t="shared" si="99"/>
        <v>1956492.5908337992</v>
      </c>
      <c r="W338" s="23">
        <f t="shared" si="85"/>
        <v>6.6406708691818999E-11</v>
      </c>
      <c r="X338" s="22">
        <f t="shared" si="101"/>
        <v>1.1000000000000001</v>
      </c>
    </row>
    <row r="339" spans="1:24" x14ac:dyDescent="0.25">
      <c r="A339" s="17">
        <f t="shared" si="91"/>
        <v>320</v>
      </c>
      <c r="B339" s="34">
        <v>44213</v>
      </c>
      <c r="C339" s="23">
        <f t="shared" si="96"/>
        <v>2716940</v>
      </c>
      <c r="D339" s="23">
        <f t="shared" si="95"/>
        <v>2716940</v>
      </c>
      <c r="E339" s="26">
        <f t="shared" si="89"/>
        <v>1</v>
      </c>
      <c r="F339" s="25">
        <f>MAX(0,MIN($G$18-SUM(K$20:K318),SUM(K319:K339)))</f>
        <v>0</v>
      </c>
      <c r="G339" s="11">
        <f t="shared" si="86"/>
        <v>0</v>
      </c>
      <c r="H339" s="18">
        <f t="shared" si="97"/>
        <v>0</v>
      </c>
      <c r="I339" s="24">
        <f t="shared" si="93"/>
        <v>0</v>
      </c>
      <c r="J339" s="33">
        <f t="shared" si="90"/>
        <v>0</v>
      </c>
      <c r="K339" s="23">
        <f t="shared" si="94"/>
        <v>0</v>
      </c>
      <c r="L339" s="16">
        <f t="shared" si="100"/>
        <v>1.2</v>
      </c>
      <c r="M339" s="16"/>
      <c r="N339" s="5"/>
      <c r="P339" s="1">
        <v>44213</v>
      </c>
      <c r="Q339" s="18">
        <f t="shared" si="92"/>
        <v>760447.40916620276</v>
      </c>
      <c r="R339" s="26">
        <f t="shared" si="87"/>
        <v>0.27989113089218121</v>
      </c>
      <c r="S339" s="25">
        <f>MAX(0,MIN(T$18-SUM(W$20:W318),SUM(W319:W339)))</f>
        <v>2.143785645832797E-8</v>
      </c>
      <c r="T339" s="26">
        <f t="shared" si="88"/>
        <v>7.8904416212091433E-15</v>
      </c>
      <c r="U339" s="18">
        <f t="shared" si="98"/>
        <v>1957391.3908337988</v>
      </c>
      <c r="V339" s="24">
        <f t="shared" si="99"/>
        <v>1956492.590833799</v>
      </c>
      <c r="W339" s="23">
        <f t="shared" ref="W339:W402" si="102">MAX(0,MIN(V339-W338,X338*(V339/V$146)*W338))</f>
        <v>5.3345801715945456E-11</v>
      </c>
      <c r="X339" s="22">
        <f t="shared" si="101"/>
        <v>1.1000000000000001</v>
      </c>
    </row>
    <row r="340" spans="1:24" x14ac:dyDescent="0.25">
      <c r="A340" s="17">
        <f t="shared" si="91"/>
        <v>321</v>
      </c>
      <c r="B340" s="34">
        <v>44214</v>
      </c>
      <c r="C340" s="23">
        <f t="shared" si="96"/>
        <v>2716940</v>
      </c>
      <c r="D340" s="23">
        <f t="shared" si="95"/>
        <v>2716940</v>
      </c>
      <c r="E340" s="26">
        <f t="shared" si="89"/>
        <v>1</v>
      </c>
      <c r="F340" s="25">
        <f>MAX(0,MIN($G$18-SUM(K$20:K319),SUM(K320:K340)))</f>
        <v>0</v>
      </c>
      <c r="G340" s="11">
        <f t="shared" ref="G340:G403" si="103">MAX(0,MIN(F340/G$18,1))</f>
        <v>0</v>
      </c>
      <c r="H340" s="18">
        <f t="shared" si="97"/>
        <v>0</v>
      </c>
      <c r="I340" s="24">
        <f t="shared" si="93"/>
        <v>0</v>
      </c>
      <c r="J340" s="33">
        <f t="shared" si="90"/>
        <v>0</v>
      </c>
      <c r="K340" s="23">
        <f t="shared" si="94"/>
        <v>0</v>
      </c>
      <c r="L340" s="16">
        <f t="shared" si="100"/>
        <v>1.2</v>
      </c>
      <c r="M340" s="16"/>
      <c r="N340" s="5"/>
      <c r="P340" s="1">
        <v>44214</v>
      </c>
      <c r="Q340" s="18">
        <f t="shared" si="92"/>
        <v>760447.40916620276</v>
      </c>
      <c r="R340" s="26">
        <f t="shared" ref="R340:R403" si="104">Q340/T$18</f>
        <v>0.27989113089218121</v>
      </c>
      <c r="S340" s="25">
        <f>MAX(0,MIN(T$18-SUM(W$20:W319),SUM(W320:W340)))</f>
        <v>1.7221447386411109E-8</v>
      </c>
      <c r="T340" s="26">
        <f t="shared" ref="T340:T403" si="105">MAX(0,MIN(S340/T$18,1))</f>
        <v>6.338545343809988E-15</v>
      </c>
      <c r="U340" s="18">
        <f t="shared" si="98"/>
        <v>1957391.3908337986</v>
      </c>
      <c r="V340" s="24">
        <f t="shared" si="99"/>
        <v>1956492.5908337987</v>
      </c>
      <c r="W340" s="23">
        <f t="shared" si="102"/>
        <v>4.2853720908284607E-11</v>
      </c>
      <c r="X340" s="22">
        <f t="shared" si="101"/>
        <v>1.1000000000000001</v>
      </c>
    </row>
    <row r="341" spans="1:24" x14ac:dyDescent="0.25">
      <c r="A341" s="17">
        <f t="shared" si="91"/>
        <v>322</v>
      </c>
      <c r="B341" s="34">
        <v>44215</v>
      </c>
      <c r="C341" s="23">
        <f t="shared" si="96"/>
        <v>2716940</v>
      </c>
      <c r="D341" s="23">
        <f t="shared" si="95"/>
        <v>2716940</v>
      </c>
      <c r="E341" s="26">
        <f t="shared" ref="E341:E404" si="106">C341/G$18</f>
        <v>1</v>
      </c>
      <c r="F341" s="25">
        <f>MAX(0,MIN($G$18-SUM(K$20:K320),SUM(K321:K341)))</f>
        <v>0</v>
      </c>
      <c r="G341" s="11">
        <f t="shared" si="103"/>
        <v>0</v>
      </c>
      <c r="H341" s="18">
        <f t="shared" si="97"/>
        <v>0</v>
      </c>
      <c r="I341" s="24">
        <f t="shared" si="93"/>
        <v>0</v>
      </c>
      <c r="J341" s="33">
        <f t="shared" ref="J341:J404" si="107">I341/G$18</f>
        <v>0</v>
      </c>
      <c r="K341" s="23">
        <f t="shared" si="94"/>
        <v>0</v>
      </c>
      <c r="L341" s="16">
        <f t="shared" si="100"/>
        <v>1.2</v>
      </c>
      <c r="M341" s="16"/>
      <c r="N341" s="5"/>
      <c r="P341" s="1">
        <v>44215</v>
      </c>
      <c r="Q341" s="18">
        <f t="shared" si="92"/>
        <v>760447.40916620276</v>
      </c>
      <c r="R341" s="26">
        <f t="shared" si="104"/>
        <v>0.27989113089218121</v>
      </c>
      <c r="S341" s="25">
        <f>MAX(0,MIN(T$18-SUM(W$20:W320),SUM(W321:W341)))</f>
        <v>1.383432390544405E-8</v>
      </c>
      <c r="T341" s="26">
        <f t="shared" si="105"/>
        <v>5.0918768561116738E-15</v>
      </c>
      <c r="U341" s="18">
        <f t="shared" si="98"/>
        <v>1957391.3908337983</v>
      </c>
      <c r="V341" s="24">
        <f t="shared" si="99"/>
        <v>1956492.5908337985</v>
      </c>
      <c r="W341" s="23">
        <f t="shared" si="102"/>
        <v>3.4425228164416599E-11</v>
      </c>
      <c r="X341" s="22">
        <f t="shared" si="101"/>
        <v>1.1000000000000001</v>
      </c>
    </row>
    <row r="342" spans="1:24" x14ac:dyDescent="0.25">
      <c r="A342" s="17">
        <f t="shared" ref="A342:A405" si="108">A341+1</f>
        <v>323</v>
      </c>
      <c r="B342" s="34">
        <v>44216</v>
      </c>
      <c r="C342" s="23">
        <f t="shared" si="96"/>
        <v>2716940</v>
      </c>
      <c r="D342" s="23">
        <f t="shared" si="95"/>
        <v>2716940</v>
      </c>
      <c r="E342" s="26">
        <f t="shared" si="106"/>
        <v>1</v>
      </c>
      <c r="F342" s="25">
        <f>MAX(0,MIN($G$18-SUM(K$20:K321),SUM(K322:K342)))</f>
        <v>0</v>
      </c>
      <c r="G342" s="11">
        <f t="shared" si="103"/>
        <v>0</v>
      </c>
      <c r="H342" s="18">
        <f t="shared" si="97"/>
        <v>0</v>
      </c>
      <c r="I342" s="24">
        <f t="shared" si="93"/>
        <v>0</v>
      </c>
      <c r="J342" s="33">
        <f t="shared" si="107"/>
        <v>0</v>
      </c>
      <c r="K342" s="23">
        <f t="shared" si="94"/>
        <v>0</v>
      </c>
      <c r="L342" s="16">
        <f t="shared" si="100"/>
        <v>1.2</v>
      </c>
      <c r="M342" s="16"/>
      <c r="N342" s="5"/>
      <c r="P342" s="1">
        <v>44216</v>
      </c>
      <c r="Q342" s="18">
        <f t="shared" ref="Q342:Q405" si="109">Q341+W342</f>
        <v>760447.40916620276</v>
      </c>
      <c r="R342" s="26">
        <f t="shared" si="104"/>
        <v>0.27989113089218121</v>
      </c>
      <c r="S342" s="25">
        <f>MAX(0,MIN(T$18-SUM(W$20:W321),SUM(W322:W342)))</f>
        <v>1.1113381681946114E-8</v>
      </c>
      <c r="T342" s="26">
        <f t="shared" si="105"/>
        <v>4.0904037932181475E-15</v>
      </c>
      <c r="U342" s="18">
        <f t="shared" si="98"/>
        <v>1957391.3908337981</v>
      </c>
      <c r="V342" s="24">
        <f t="shared" si="99"/>
        <v>1956492.5908337983</v>
      </c>
      <c r="W342" s="23">
        <f t="shared" si="102"/>
        <v>2.7654455880470243E-11</v>
      </c>
      <c r="X342" s="22">
        <f t="shared" si="101"/>
        <v>1.1000000000000001</v>
      </c>
    </row>
    <row r="343" spans="1:24" x14ac:dyDescent="0.25">
      <c r="A343" s="17">
        <f t="shared" si="108"/>
        <v>324</v>
      </c>
      <c r="B343" s="34">
        <v>44217</v>
      </c>
      <c r="C343" s="23">
        <f t="shared" si="96"/>
        <v>2716940</v>
      </c>
      <c r="D343" s="23">
        <f t="shared" si="95"/>
        <v>2716940</v>
      </c>
      <c r="E343" s="26">
        <f t="shared" si="106"/>
        <v>1</v>
      </c>
      <c r="F343" s="25">
        <f>MAX(0,MIN($G$18-SUM(K$20:K322),SUM(K323:K343)))</f>
        <v>0</v>
      </c>
      <c r="G343" s="11">
        <f t="shared" si="103"/>
        <v>0</v>
      </c>
      <c r="H343" s="18">
        <f t="shared" si="97"/>
        <v>0</v>
      </c>
      <c r="I343" s="24">
        <f t="shared" si="93"/>
        <v>0</v>
      </c>
      <c r="J343" s="33">
        <f t="shared" si="107"/>
        <v>0</v>
      </c>
      <c r="K343" s="23">
        <f t="shared" si="94"/>
        <v>0</v>
      </c>
      <c r="L343" s="16">
        <f t="shared" si="100"/>
        <v>1.2</v>
      </c>
      <c r="M343" s="16"/>
      <c r="N343" s="5"/>
      <c r="P343" s="1">
        <v>44217</v>
      </c>
      <c r="Q343" s="18">
        <f t="shared" si="109"/>
        <v>760447.40916620276</v>
      </c>
      <c r="R343" s="26">
        <f t="shared" si="104"/>
        <v>0.27989113089218121</v>
      </c>
      <c r="S343" s="25">
        <f>MAX(0,MIN(T$18-SUM(W$20:W322),SUM(W323:W343)))</f>
        <v>8.9275958299641073E-9</v>
      </c>
      <c r="T343" s="26">
        <f t="shared" si="105"/>
        <v>3.2859009878628557E-15</v>
      </c>
      <c r="U343" s="18">
        <f t="shared" si="98"/>
        <v>1957391.3908337979</v>
      </c>
      <c r="V343" s="24">
        <f t="shared" si="99"/>
        <v>1956492.5908337981</v>
      </c>
      <c r="W343" s="23">
        <f t="shared" si="102"/>
        <v>2.2215362709937629E-11</v>
      </c>
      <c r="X343" s="22">
        <f t="shared" si="101"/>
        <v>1.1000000000000001</v>
      </c>
    </row>
    <row r="344" spans="1:24" x14ac:dyDescent="0.25">
      <c r="A344" s="17">
        <f t="shared" si="108"/>
        <v>325</v>
      </c>
      <c r="B344" s="34">
        <v>44218</v>
      </c>
      <c r="C344" s="23">
        <f t="shared" si="96"/>
        <v>2716940</v>
      </c>
      <c r="D344" s="23">
        <f t="shared" si="95"/>
        <v>2716940</v>
      </c>
      <c r="E344" s="26">
        <f t="shared" si="106"/>
        <v>1</v>
      </c>
      <c r="F344" s="25">
        <f>MAX(0,MIN($G$18-SUM(K$20:K323),SUM(K324:K344)))</f>
        <v>0</v>
      </c>
      <c r="G344" s="11">
        <f t="shared" si="103"/>
        <v>0</v>
      </c>
      <c r="H344" s="18">
        <f t="shared" si="97"/>
        <v>0</v>
      </c>
      <c r="I344" s="24">
        <f t="shared" si="93"/>
        <v>0</v>
      </c>
      <c r="J344" s="33">
        <f t="shared" si="107"/>
        <v>0</v>
      </c>
      <c r="K344" s="23">
        <f t="shared" si="94"/>
        <v>0</v>
      </c>
      <c r="L344" s="16">
        <f t="shared" si="100"/>
        <v>1.2</v>
      </c>
      <c r="M344" s="16"/>
      <c r="N344" s="5"/>
      <c r="P344" s="1">
        <v>44218</v>
      </c>
      <c r="Q344" s="18">
        <f t="shared" si="109"/>
        <v>760447.40916620276</v>
      </c>
      <c r="R344" s="26">
        <f t="shared" si="104"/>
        <v>0.27989113089218121</v>
      </c>
      <c r="S344" s="25">
        <f>MAX(0,MIN(T$18-SUM(W$20:W323),SUM(W324:W344)))</f>
        <v>7.1717115081784343E-9</v>
      </c>
      <c r="T344" s="26">
        <f t="shared" si="105"/>
        <v>2.6396282244651829E-15</v>
      </c>
      <c r="U344" s="18">
        <f t="shared" si="98"/>
        <v>1957391.3908337979</v>
      </c>
      <c r="V344" s="24">
        <f t="shared" si="99"/>
        <v>1956492.5908337981</v>
      </c>
      <c r="W344" s="23">
        <f t="shared" si="102"/>
        <v>1.7846033292689591E-11</v>
      </c>
      <c r="X344" s="22">
        <f t="shared" si="101"/>
        <v>1.1000000000000001</v>
      </c>
    </row>
    <row r="345" spans="1:24" x14ac:dyDescent="0.25">
      <c r="A345" s="17">
        <f t="shared" si="108"/>
        <v>326</v>
      </c>
      <c r="B345" s="34">
        <v>44219</v>
      </c>
      <c r="C345" s="23">
        <f t="shared" si="96"/>
        <v>2716940</v>
      </c>
      <c r="D345" s="23">
        <f t="shared" si="95"/>
        <v>2716940</v>
      </c>
      <c r="E345" s="26">
        <f t="shared" si="106"/>
        <v>1</v>
      </c>
      <c r="F345" s="25">
        <f>MAX(0,MIN($G$18-SUM(K$20:K324),SUM(K325:K345)))</f>
        <v>0</v>
      </c>
      <c r="G345" s="11">
        <f t="shared" si="103"/>
        <v>0</v>
      </c>
      <c r="H345" s="18">
        <f t="shared" si="97"/>
        <v>0</v>
      </c>
      <c r="I345" s="24">
        <f t="shared" si="93"/>
        <v>0</v>
      </c>
      <c r="J345" s="33">
        <f t="shared" si="107"/>
        <v>0</v>
      </c>
      <c r="K345" s="23">
        <f t="shared" si="94"/>
        <v>0</v>
      </c>
      <c r="L345" s="16">
        <f t="shared" si="100"/>
        <v>1.2</v>
      </c>
      <c r="M345" s="16"/>
      <c r="N345" s="5"/>
      <c r="P345" s="1">
        <v>44219</v>
      </c>
      <c r="Q345" s="18">
        <f t="shared" si="109"/>
        <v>760447.40916620276</v>
      </c>
      <c r="R345" s="26">
        <f t="shared" si="104"/>
        <v>0.27989113089218121</v>
      </c>
      <c r="S345" s="25">
        <f>MAX(0,MIN(T$18-SUM(W$20:W324),SUM(W325:W345)))</f>
        <v>5.7611754537442669E-9</v>
      </c>
      <c r="T345" s="26">
        <f t="shared" si="105"/>
        <v>2.1204647337608731E-15</v>
      </c>
      <c r="U345" s="18">
        <f t="shared" si="98"/>
        <v>1957391.3908337979</v>
      </c>
      <c r="V345" s="24">
        <f t="shared" si="99"/>
        <v>1956492.5908337981</v>
      </c>
      <c r="W345" s="23">
        <f t="shared" si="102"/>
        <v>1.433606592168395E-11</v>
      </c>
      <c r="X345" s="22">
        <f t="shared" si="101"/>
        <v>1.1000000000000001</v>
      </c>
    </row>
    <row r="346" spans="1:24" x14ac:dyDescent="0.25">
      <c r="A346" s="17">
        <f t="shared" si="108"/>
        <v>327</v>
      </c>
      <c r="B346" s="34">
        <v>44220</v>
      </c>
      <c r="C346" s="23">
        <f t="shared" si="96"/>
        <v>2716940</v>
      </c>
      <c r="D346" s="23">
        <f t="shared" si="95"/>
        <v>2716940</v>
      </c>
      <c r="E346" s="26">
        <f t="shared" si="106"/>
        <v>1</v>
      </c>
      <c r="F346" s="25">
        <f>MAX(0,MIN($G$18-SUM(K$20:K325),SUM(K326:K346)))</f>
        <v>0</v>
      </c>
      <c r="G346" s="11">
        <f t="shared" si="103"/>
        <v>0</v>
      </c>
      <c r="H346" s="18">
        <f t="shared" si="97"/>
        <v>0</v>
      </c>
      <c r="I346" s="24">
        <f t="shared" si="93"/>
        <v>0</v>
      </c>
      <c r="J346" s="33">
        <f t="shared" si="107"/>
        <v>0</v>
      </c>
      <c r="K346" s="23">
        <f t="shared" si="94"/>
        <v>0</v>
      </c>
      <c r="L346" s="16">
        <f t="shared" si="100"/>
        <v>1.2</v>
      </c>
      <c r="M346" s="16"/>
      <c r="N346" s="5"/>
      <c r="P346" s="1">
        <v>44220</v>
      </c>
      <c r="Q346" s="18">
        <f t="shared" si="109"/>
        <v>760447.40916620276</v>
      </c>
      <c r="R346" s="26">
        <f t="shared" si="104"/>
        <v>0.27989113089218121</v>
      </c>
      <c r="S346" s="25">
        <f>MAX(0,MIN(T$18-SUM(W$20:W325),SUM(W326:W346)))</f>
        <v>4.628064384767163E-9</v>
      </c>
      <c r="T346" s="26">
        <f t="shared" si="105"/>
        <v>1.703410596026104E-15</v>
      </c>
      <c r="U346" s="18">
        <f t="shared" si="98"/>
        <v>1957391.3908337979</v>
      </c>
      <c r="V346" s="24">
        <f t="shared" si="99"/>
        <v>1956492.5908337981</v>
      </c>
      <c r="W346" s="23">
        <f t="shared" si="102"/>
        <v>1.1516440810129933E-11</v>
      </c>
      <c r="X346" s="22">
        <f t="shared" si="101"/>
        <v>1.1000000000000001</v>
      </c>
    </row>
    <row r="347" spans="1:24" x14ac:dyDescent="0.25">
      <c r="A347" s="17">
        <f t="shared" si="108"/>
        <v>328</v>
      </c>
      <c r="B347" s="34">
        <v>44221</v>
      </c>
      <c r="C347" s="23">
        <f t="shared" si="96"/>
        <v>2716940</v>
      </c>
      <c r="D347" s="23">
        <f t="shared" si="95"/>
        <v>2716940</v>
      </c>
      <c r="E347" s="26">
        <f t="shared" si="106"/>
        <v>1</v>
      </c>
      <c r="F347" s="25">
        <f>MAX(0,MIN($G$18-SUM(K$20:K326),SUM(K327:K347)))</f>
        <v>0</v>
      </c>
      <c r="G347" s="11">
        <f t="shared" si="103"/>
        <v>0</v>
      </c>
      <c r="H347" s="18">
        <f t="shared" si="97"/>
        <v>0</v>
      </c>
      <c r="I347" s="24">
        <f t="shared" si="93"/>
        <v>0</v>
      </c>
      <c r="J347" s="33">
        <f t="shared" si="107"/>
        <v>0</v>
      </c>
      <c r="K347" s="23">
        <f t="shared" si="94"/>
        <v>0</v>
      </c>
      <c r="L347" s="16">
        <f t="shared" si="100"/>
        <v>1.2</v>
      </c>
      <c r="M347" s="16"/>
      <c r="N347" s="5"/>
      <c r="P347" s="1">
        <v>44221</v>
      </c>
      <c r="Q347" s="18">
        <f t="shared" si="109"/>
        <v>760447.40916620276</v>
      </c>
      <c r="R347" s="26">
        <f t="shared" si="104"/>
        <v>0.27989113089218121</v>
      </c>
      <c r="S347" s="25">
        <f>MAX(0,MIN(T$18-SUM(W$20:W326),SUM(W327:W347)))</f>
        <v>3.7178142067570135E-9</v>
      </c>
      <c r="T347" s="26">
        <f t="shared" si="105"/>
        <v>1.3683828891168056E-15</v>
      </c>
      <c r="U347" s="18">
        <f t="shared" si="98"/>
        <v>1957391.3908337979</v>
      </c>
      <c r="V347" s="24">
        <f t="shared" si="99"/>
        <v>1956492.5908337981</v>
      </c>
      <c r="W347" s="23">
        <f t="shared" si="102"/>
        <v>9.2513810732845279E-12</v>
      </c>
      <c r="X347" s="22">
        <f t="shared" si="101"/>
        <v>1.1000000000000001</v>
      </c>
    </row>
    <row r="348" spans="1:24" x14ac:dyDescent="0.25">
      <c r="A348" s="17">
        <f t="shared" si="108"/>
        <v>329</v>
      </c>
      <c r="B348" s="34">
        <v>44222</v>
      </c>
      <c r="C348" s="23">
        <f t="shared" si="96"/>
        <v>2716940</v>
      </c>
      <c r="D348" s="23">
        <f t="shared" si="95"/>
        <v>2716940</v>
      </c>
      <c r="E348" s="26">
        <f t="shared" si="106"/>
        <v>1</v>
      </c>
      <c r="F348" s="25">
        <f>MAX(0,MIN($G$18-SUM(K$20:K327),SUM(K328:K348)))</f>
        <v>0</v>
      </c>
      <c r="G348" s="11">
        <f t="shared" si="103"/>
        <v>0</v>
      </c>
      <c r="H348" s="18">
        <f t="shared" si="97"/>
        <v>0</v>
      </c>
      <c r="I348" s="24">
        <f t="shared" ref="I348:I411" si="110">MAX(0,I347-K340)</f>
        <v>0</v>
      </c>
      <c r="J348" s="33">
        <f t="shared" si="107"/>
        <v>0</v>
      </c>
      <c r="K348" s="23">
        <f t="shared" si="94"/>
        <v>0</v>
      </c>
      <c r="L348" s="16">
        <f t="shared" si="100"/>
        <v>1.2</v>
      </c>
      <c r="M348" s="16"/>
      <c r="N348" s="5"/>
      <c r="P348" s="1">
        <v>44222</v>
      </c>
      <c r="Q348" s="18">
        <f t="shared" si="109"/>
        <v>760447.40916620276</v>
      </c>
      <c r="R348" s="26">
        <f t="shared" si="104"/>
        <v>0.27989113089218121</v>
      </c>
      <c r="S348" s="25">
        <f>MAX(0,MIN(T$18-SUM(W$20:W327),SUM(W328:W348)))</f>
        <v>2.9865925205056681E-9</v>
      </c>
      <c r="T348" s="26">
        <f t="shared" si="105"/>
        <v>1.0992486107553601E-15</v>
      </c>
      <c r="U348" s="18">
        <f t="shared" si="98"/>
        <v>1957391.3908337979</v>
      </c>
      <c r="V348" s="24">
        <f t="shared" si="99"/>
        <v>1956492.5908337981</v>
      </c>
      <c r="W348" s="23">
        <f t="shared" si="102"/>
        <v>7.4318144967013937E-12</v>
      </c>
      <c r="X348" s="22">
        <f t="shared" si="101"/>
        <v>1.1000000000000001</v>
      </c>
    </row>
    <row r="349" spans="1:24" x14ac:dyDescent="0.25">
      <c r="A349" s="17">
        <f t="shared" si="108"/>
        <v>330</v>
      </c>
      <c r="B349" s="34">
        <v>44223</v>
      </c>
      <c r="C349" s="23">
        <f t="shared" si="96"/>
        <v>2716940</v>
      </c>
      <c r="D349" s="23">
        <f t="shared" si="95"/>
        <v>2716940</v>
      </c>
      <c r="E349" s="26">
        <f t="shared" si="106"/>
        <v>1</v>
      </c>
      <c r="F349" s="25">
        <f>MAX(0,MIN($G$18-SUM(K$20:K328),SUM(K329:K349)))</f>
        <v>0</v>
      </c>
      <c r="G349" s="11">
        <f t="shared" si="103"/>
        <v>0</v>
      </c>
      <c r="H349" s="18">
        <f t="shared" si="97"/>
        <v>0</v>
      </c>
      <c r="I349" s="24">
        <f t="shared" si="110"/>
        <v>0</v>
      </c>
      <c r="J349" s="33">
        <f t="shared" si="107"/>
        <v>0</v>
      </c>
      <c r="K349" s="23">
        <f t="shared" si="94"/>
        <v>0</v>
      </c>
      <c r="L349" s="16">
        <f t="shared" si="100"/>
        <v>1.2</v>
      </c>
      <c r="M349" s="16"/>
      <c r="N349" s="5"/>
      <c r="P349" s="1">
        <v>44223</v>
      </c>
      <c r="Q349" s="18">
        <f t="shared" si="109"/>
        <v>760447.40916620276</v>
      </c>
      <c r="R349" s="26">
        <f t="shared" si="104"/>
        <v>0.27989113089218121</v>
      </c>
      <c r="S349" s="25">
        <f>MAX(0,MIN(T$18-SUM(W$20:W328),SUM(W329:W349)))</f>
        <v>2.3991879065201933E-9</v>
      </c>
      <c r="T349" s="26">
        <f t="shared" si="105"/>
        <v>8.8304780617908133E-16</v>
      </c>
      <c r="U349" s="18">
        <f t="shared" si="98"/>
        <v>1957391.3908337979</v>
      </c>
      <c r="V349" s="24">
        <f t="shared" si="99"/>
        <v>1956492.5908337981</v>
      </c>
      <c r="W349" s="23">
        <f t="shared" si="102"/>
        <v>5.9701212473968452E-12</v>
      </c>
      <c r="X349" s="22">
        <f t="shared" si="101"/>
        <v>1.1000000000000001</v>
      </c>
    </row>
    <row r="350" spans="1:24" x14ac:dyDescent="0.25">
      <c r="A350" s="17">
        <f t="shared" si="108"/>
        <v>331</v>
      </c>
      <c r="B350" s="34">
        <v>44224</v>
      </c>
      <c r="C350" s="23">
        <f t="shared" si="96"/>
        <v>2716940</v>
      </c>
      <c r="D350" s="23">
        <f t="shared" si="95"/>
        <v>2716940</v>
      </c>
      <c r="E350" s="26">
        <f t="shared" si="106"/>
        <v>1</v>
      </c>
      <c r="F350" s="25">
        <f>MAX(0,MIN($G$18-SUM(K$20:K329),SUM(K330:K350)))</f>
        <v>0</v>
      </c>
      <c r="G350" s="11">
        <f t="shared" si="103"/>
        <v>0</v>
      </c>
      <c r="H350" s="18">
        <f t="shared" si="97"/>
        <v>0</v>
      </c>
      <c r="I350" s="24">
        <f t="shared" si="110"/>
        <v>0</v>
      </c>
      <c r="J350" s="33">
        <f t="shared" si="107"/>
        <v>0</v>
      </c>
      <c r="K350" s="23">
        <f t="shared" si="94"/>
        <v>0</v>
      </c>
      <c r="L350" s="16">
        <f t="shared" si="100"/>
        <v>1.2</v>
      </c>
      <c r="M350" s="16"/>
      <c r="N350" s="5"/>
      <c r="P350" s="1">
        <v>44224</v>
      </c>
      <c r="Q350" s="18">
        <f t="shared" si="109"/>
        <v>760447.40916620276</v>
      </c>
      <c r="R350" s="26">
        <f t="shared" si="104"/>
        <v>0.27989113089218121</v>
      </c>
      <c r="S350" s="25">
        <f>MAX(0,MIN(T$18-SUM(W$20:W329),SUM(W330:W350)))</f>
        <v>1.9273143461225046E-9</v>
      </c>
      <c r="T350" s="26">
        <f t="shared" si="105"/>
        <v>7.0936949145822311E-16</v>
      </c>
      <c r="U350" s="18">
        <f t="shared" si="98"/>
        <v>1957391.3908337979</v>
      </c>
      <c r="V350" s="24">
        <f t="shared" si="99"/>
        <v>1956492.5908337981</v>
      </c>
      <c r="W350" s="23">
        <f t="shared" si="102"/>
        <v>4.7959146079923145E-12</v>
      </c>
      <c r="X350" s="22">
        <f t="shared" si="101"/>
        <v>1.1000000000000001</v>
      </c>
    </row>
    <row r="351" spans="1:24" x14ac:dyDescent="0.25">
      <c r="A351" s="17">
        <f t="shared" si="108"/>
        <v>332</v>
      </c>
      <c r="B351" s="34">
        <v>44225</v>
      </c>
      <c r="C351" s="23">
        <f t="shared" si="96"/>
        <v>2716940</v>
      </c>
      <c r="D351" s="23">
        <f t="shared" si="95"/>
        <v>2716940</v>
      </c>
      <c r="E351" s="26">
        <f t="shared" si="106"/>
        <v>1</v>
      </c>
      <c r="F351" s="25">
        <f>MAX(0,MIN($G$18-SUM(K$20:K330),SUM(K331:K351)))</f>
        <v>0</v>
      </c>
      <c r="G351" s="11">
        <f t="shared" si="103"/>
        <v>0</v>
      </c>
      <c r="H351" s="18">
        <f t="shared" si="97"/>
        <v>0</v>
      </c>
      <c r="I351" s="24">
        <f t="shared" si="110"/>
        <v>0</v>
      </c>
      <c r="J351" s="33">
        <f t="shared" si="107"/>
        <v>0</v>
      </c>
      <c r="K351" s="23">
        <f t="shared" si="94"/>
        <v>0</v>
      </c>
      <c r="L351" s="16">
        <f t="shared" si="100"/>
        <v>1.2</v>
      </c>
      <c r="M351" s="16"/>
      <c r="N351" s="5"/>
      <c r="P351" s="1">
        <v>44225</v>
      </c>
      <c r="Q351" s="18">
        <f t="shared" si="109"/>
        <v>760447.40916620276</v>
      </c>
      <c r="R351" s="26">
        <f t="shared" si="104"/>
        <v>0.27989113089218121</v>
      </c>
      <c r="S351" s="25">
        <f>MAX(0,MIN(T$18-SUM(W$20:W330),SUM(W331:W351)))</f>
        <v>1.5482491299138063E-9</v>
      </c>
      <c r="T351" s="26">
        <f t="shared" si="105"/>
        <v>5.6985032054951757E-16</v>
      </c>
      <c r="U351" s="18">
        <f t="shared" si="98"/>
        <v>1957391.3908337979</v>
      </c>
      <c r="V351" s="24">
        <f t="shared" si="99"/>
        <v>1956492.5908337981</v>
      </c>
      <c r="W351" s="23">
        <f t="shared" si="102"/>
        <v>3.8526515583218892E-12</v>
      </c>
      <c r="X351" s="22">
        <f t="shared" si="101"/>
        <v>1.1000000000000001</v>
      </c>
    </row>
    <row r="352" spans="1:24" x14ac:dyDescent="0.25">
      <c r="A352" s="17">
        <f t="shared" si="108"/>
        <v>333</v>
      </c>
      <c r="B352" s="34">
        <v>44226</v>
      </c>
      <c r="C352" s="23">
        <f t="shared" si="96"/>
        <v>2716940</v>
      </c>
      <c r="D352" s="23">
        <f t="shared" si="95"/>
        <v>2716940</v>
      </c>
      <c r="E352" s="26">
        <f t="shared" si="106"/>
        <v>1</v>
      </c>
      <c r="F352" s="25">
        <f>MAX(0,MIN($G$18-SUM(K$20:K331),SUM(K332:K352)))</f>
        <v>0</v>
      </c>
      <c r="G352" s="11">
        <f t="shared" si="103"/>
        <v>0</v>
      </c>
      <c r="H352" s="18">
        <f t="shared" si="97"/>
        <v>0</v>
      </c>
      <c r="I352" s="24">
        <f t="shared" si="110"/>
        <v>0</v>
      </c>
      <c r="J352" s="33">
        <f t="shared" si="107"/>
        <v>0</v>
      </c>
      <c r="K352" s="23">
        <f t="shared" ref="K352:K415" si="111">MAX(0,MIN(I352-K351,C352*$K$18))</f>
        <v>0</v>
      </c>
      <c r="L352" s="16">
        <f t="shared" si="100"/>
        <v>1.2</v>
      </c>
      <c r="M352" s="16"/>
      <c r="N352" s="5"/>
      <c r="P352" s="1">
        <v>44226</v>
      </c>
      <c r="Q352" s="18">
        <f t="shared" si="109"/>
        <v>760447.40916620276</v>
      </c>
      <c r="R352" s="26">
        <f t="shared" si="104"/>
        <v>0.27989113089218121</v>
      </c>
      <c r="S352" s="25">
        <f>MAX(0,MIN(T$18-SUM(W$20:W331),SUM(W332:W352)))</f>
        <v>1.2437386631306138E-9</v>
      </c>
      <c r="T352" s="26">
        <f t="shared" si="105"/>
        <v>4.5777185478170799E-16</v>
      </c>
      <c r="U352" s="18">
        <f t="shared" si="98"/>
        <v>1957391.3908337979</v>
      </c>
      <c r="V352" s="24">
        <f t="shared" si="99"/>
        <v>1956492.5908337981</v>
      </c>
      <c r="W352" s="23">
        <f t="shared" si="102"/>
        <v>3.0949099896617394E-12</v>
      </c>
      <c r="X352" s="22">
        <f t="shared" si="101"/>
        <v>1.1000000000000001</v>
      </c>
    </row>
    <row r="353" spans="1:24" x14ac:dyDescent="0.25">
      <c r="A353" s="17">
        <f t="shared" si="108"/>
        <v>334</v>
      </c>
      <c r="B353" s="34">
        <v>44227</v>
      </c>
      <c r="C353" s="23">
        <f t="shared" si="96"/>
        <v>2716940</v>
      </c>
      <c r="D353" s="23">
        <f t="shared" ref="D353:D416" si="112">MIN($G$18,($C$159/EXP($K$18*$A$159))*EXP($K$18*A353))</f>
        <v>2716940</v>
      </c>
      <c r="E353" s="26">
        <f t="shared" si="106"/>
        <v>1</v>
      </c>
      <c r="F353" s="25">
        <f>MAX(0,MIN($G$18-SUM(K$20:K332),SUM(K333:K353)))</f>
        <v>0</v>
      </c>
      <c r="G353" s="11">
        <f t="shared" si="103"/>
        <v>0</v>
      </c>
      <c r="H353" s="18">
        <f t="shared" si="97"/>
        <v>0</v>
      </c>
      <c r="I353" s="24">
        <f t="shared" si="110"/>
        <v>0</v>
      </c>
      <c r="J353" s="33">
        <f t="shared" si="107"/>
        <v>0</v>
      </c>
      <c r="K353" s="23">
        <f t="shared" si="111"/>
        <v>0</v>
      </c>
      <c r="L353" s="16">
        <f t="shared" si="100"/>
        <v>1.2</v>
      </c>
      <c r="M353" s="16"/>
      <c r="N353" s="5"/>
      <c r="P353" s="1">
        <v>44227</v>
      </c>
      <c r="Q353" s="18">
        <f t="shared" si="109"/>
        <v>760447.40916620276</v>
      </c>
      <c r="R353" s="26">
        <f t="shared" si="104"/>
        <v>0.27989113089218121</v>
      </c>
      <c r="S353" s="25">
        <f>MAX(0,MIN(T$18-SUM(W$20:W332),SUM(W333:W353)))</f>
        <v>9.991194777884641E-10</v>
      </c>
      <c r="T353" s="26">
        <f t="shared" si="105"/>
        <v>3.6773704159402271E-16</v>
      </c>
      <c r="U353" s="18">
        <f t="shared" si="98"/>
        <v>1957391.3908337979</v>
      </c>
      <c r="V353" s="24">
        <f t="shared" si="99"/>
        <v>1956492.5908337981</v>
      </c>
      <c r="W353" s="23">
        <f t="shared" si="102"/>
        <v>2.4862014379208872E-12</v>
      </c>
      <c r="X353" s="22">
        <f t="shared" si="101"/>
        <v>1.1000000000000001</v>
      </c>
    </row>
    <row r="354" spans="1:24" x14ac:dyDescent="0.25">
      <c r="A354" s="17">
        <f t="shared" si="108"/>
        <v>335</v>
      </c>
      <c r="B354" s="34">
        <v>44228</v>
      </c>
      <c r="C354" s="23">
        <f t="shared" ref="C354:C417" si="113">MIN($G$18,C353+K353)</f>
        <v>2716940</v>
      </c>
      <c r="D354" s="23">
        <f t="shared" si="112"/>
        <v>2716940</v>
      </c>
      <c r="E354" s="26">
        <f t="shared" si="106"/>
        <v>1</v>
      </c>
      <c r="F354" s="25">
        <f>MAX(0,MIN($G$18-SUM(K$20:K333),SUM(K334:K354)))</f>
        <v>0</v>
      </c>
      <c r="G354" s="11">
        <f t="shared" si="103"/>
        <v>0</v>
      </c>
      <c r="H354" s="18">
        <f t="shared" si="97"/>
        <v>0</v>
      </c>
      <c r="I354" s="24">
        <f t="shared" si="110"/>
        <v>0</v>
      </c>
      <c r="J354" s="33">
        <f t="shared" si="107"/>
        <v>0</v>
      </c>
      <c r="K354" s="23">
        <f t="shared" si="111"/>
        <v>0</v>
      </c>
      <c r="L354" s="16">
        <f t="shared" si="100"/>
        <v>1.2</v>
      </c>
      <c r="M354" s="16"/>
      <c r="N354" s="5"/>
      <c r="P354" s="1">
        <v>44228</v>
      </c>
      <c r="Q354" s="18">
        <f t="shared" si="109"/>
        <v>760447.40916620276</v>
      </c>
      <c r="R354" s="26">
        <f t="shared" si="104"/>
        <v>0.27989113089218121</v>
      </c>
      <c r="S354" s="25">
        <f>MAX(0,MIN(T$18-SUM(W$20:W333),SUM(W334:W354)))</f>
        <v>8.0261212462723068E-10</v>
      </c>
      <c r="T354" s="26">
        <f t="shared" si="105"/>
        <v>2.9541032360936591E-16</v>
      </c>
      <c r="U354" s="18">
        <f t="shared" si="98"/>
        <v>1957391.3908337979</v>
      </c>
      <c r="V354" s="24">
        <f t="shared" si="99"/>
        <v>1956492.5908337981</v>
      </c>
      <c r="W354" s="23">
        <f t="shared" si="102"/>
        <v>1.9972140096376328E-12</v>
      </c>
      <c r="X354" s="22">
        <f t="shared" si="101"/>
        <v>1.1000000000000001</v>
      </c>
    </row>
    <row r="355" spans="1:24" x14ac:dyDescent="0.25">
      <c r="A355" s="17">
        <f t="shared" si="108"/>
        <v>336</v>
      </c>
      <c r="B355" s="34">
        <v>44229</v>
      </c>
      <c r="C355" s="23">
        <f t="shared" si="113"/>
        <v>2716940</v>
      </c>
      <c r="D355" s="23">
        <f t="shared" si="112"/>
        <v>2716940</v>
      </c>
      <c r="E355" s="26">
        <f t="shared" si="106"/>
        <v>1</v>
      </c>
      <c r="F355" s="25">
        <f>MAX(0,MIN($G$18-SUM(K$20:K334),SUM(K335:K355)))</f>
        <v>0</v>
      </c>
      <c r="G355" s="11">
        <f t="shared" si="103"/>
        <v>0</v>
      </c>
      <c r="H355" s="18">
        <f t="shared" si="97"/>
        <v>0</v>
      </c>
      <c r="I355" s="24">
        <f t="shared" si="110"/>
        <v>0</v>
      </c>
      <c r="J355" s="33">
        <f t="shared" si="107"/>
        <v>0</v>
      </c>
      <c r="K355" s="23">
        <f t="shared" si="111"/>
        <v>0</v>
      </c>
      <c r="L355" s="16">
        <f t="shared" si="100"/>
        <v>1.2</v>
      </c>
      <c r="M355" s="16"/>
      <c r="N355" s="5"/>
      <c r="P355" s="1">
        <v>44229</v>
      </c>
      <c r="Q355" s="18">
        <f t="shared" si="109"/>
        <v>760447.40916620276</v>
      </c>
      <c r="R355" s="26">
        <f t="shared" si="104"/>
        <v>0.27989113089218121</v>
      </c>
      <c r="S355" s="25">
        <f>MAX(0,MIN(T$18-SUM(W$20:W334),SUM(W335:W355)))</f>
        <v>6.4475394276621775E-10</v>
      </c>
      <c r="T355" s="26">
        <f t="shared" si="105"/>
        <v>2.3730886319396741E-16</v>
      </c>
      <c r="U355" s="18">
        <f t="shared" si="98"/>
        <v>1957391.3908337979</v>
      </c>
      <c r="V355" s="24">
        <f t="shared" si="99"/>
        <v>1956492.5908337981</v>
      </c>
      <c r="W355" s="23">
        <f t="shared" si="102"/>
        <v>1.6044008902305844E-12</v>
      </c>
      <c r="X355" s="22">
        <f t="shared" si="101"/>
        <v>1.1000000000000001</v>
      </c>
    </row>
    <row r="356" spans="1:24" x14ac:dyDescent="0.25">
      <c r="A356" s="17">
        <f t="shared" si="108"/>
        <v>337</v>
      </c>
      <c r="B356" s="34">
        <v>44230</v>
      </c>
      <c r="C356" s="23">
        <f t="shared" si="113"/>
        <v>2716940</v>
      </c>
      <c r="D356" s="23">
        <f t="shared" si="112"/>
        <v>2716940</v>
      </c>
      <c r="E356" s="26">
        <f t="shared" si="106"/>
        <v>1</v>
      </c>
      <c r="F356" s="25">
        <f>MAX(0,MIN($G$18-SUM(K$20:K335),SUM(K336:K356)))</f>
        <v>0</v>
      </c>
      <c r="G356" s="11">
        <f t="shared" si="103"/>
        <v>0</v>
      </c>
      <c r="H356" s="18">
        <f t="shared" si="97"/>
        <v>0</v>
      </c>
      <c r="I356" s="24">
        <f t="shared" si="110"/>
        <v>0</v>
      </c>
      <c r="J356" s="33">
        <f t="shared" si="107"/>
        <v>0</v>
      </c>
      <c r="K356" s="23">
        <f t="shared" si="111"/>
        <v>0</v>
      </c>
      <c r="L356" s="16">
        <f t="shared" si="100"/>
        <v>1.2</v>
      </c>
      <c r="M356" s="16"/>
      <c r="N356" s="5"/>
      <c r="P356" s="1">
        <v>44230</v>
      </c>
      <c r="Q356" s="18">
        <f t="shared" si="109"/>
        <v>760447.40916620276</v>
      </c>
      <c r="R356" s="26">
        <f t="shared" si="104"/>
        <v>0.27989113089218121</v>
      </c>
      <c r="S356" s="25">
        <f>MAX(0,MIN(T$18-SUM(W$20:W335),SUM(W336:W356)))</f>
        <v>5.1794339252681548E-10</v>
      </c>
      <c r="T356" s="26">
        <f t="shared" si="105"/>
        <v>1.9063482908228209E-16</v>
      </c>
      <c r="U356" s="18">
        <f t="shared" si="98"/>
        <v>1957391.3908337979</v>
      </c>
      <c r="V356" s="24">
        <f t="shared" si="99"/>
        <v>1956492.5908337981</v>
      </c>
      <c r="W356" s="23">
        <f t="shared" si="102"/>
        <v>1.2888464652016574E-12</v>
      </c>
      <c r="X356" s="22">
        <f t="shared" si="101"/>
        <v>1.1000000000000001</v>
      </c>
    </row>
    <row r="357" spans="1:24" x14ac:dyDescent="0.25">
      <c r="A357" s="17">
        <f t="shared" si="108"/>
        <v>338</v>
      </c>
      <c r="B357" s="34">
        <v>44231</v>
      </c>
      <c r="C357" s="23">
        <f t="shared" si="113"/>
        <v>2716940</v>
      </c>
      <c r="D357" s="23">
        <f t="shared" si="112"/>
        <v>2716940</v>
      </c>
      <c r="E357" s="26">
        <f t="shared" si="106"/>
        <v>1</v>
      </c>
      <c r="F357" s="25">
        <f>MAX(0,MIN($G$18-SUM(K$20:K336),SUM(K337:K357)))</f>
        <v>0</v>
      </c>
      <c r="G357" s="11">
        <f t="shared" si="103"/>
        <v>0</v>
      </c>
      <c r="H357" s="18">
        <f t="shared" si="97"/>
        <v>0</v>
      </c>
      <c r="I357" s="24">
        <f t="shared" si="110"/>
        <v>0</v>
      </c>
      <c r="J357" s="33">
        <f t="shared" si="107"/>
        <v>0</v>
      </c>
      <c r="K357" s="23">
        <f t="shared" si="111"/>
        <v>0</v>
      </c>
      <c r="L357" s="16">
        <f t="shared" si="100"/>
        <v>1.2</v>
      </c>
      <c r="M357" s="16"/>
      <c r="N357" s="5"/>
      <c r="P357" s="1">
        <v>44231</v>
      </c>
      <c r="Q357" s="18">
        <f t="shared" si="109"/>
        <v>760447.40916620276</v>
      </c>
      <c r="R357" s="26">
        <f t="shared" si="104"/>
        <v>0.27989113089218121</v>
      </c>
      <c r="S357" s="25">
        <f>MAX(0,MIN(T$18-SUM(W$20:W336),SUM(W337:W357)))</f>
        <v>4.160740091192547E-10</v>
      </c>
      <c r="T357" s="26">
        <f t="shared" si="105"/>
        <v>1.531406689581863E-16</v>
      </c>
      <c r="U357" s="18">
        <f t="shared" si="98"/>
        <v>1957391.3908337979</v>
      </c>
      <c r="V357" s="24">
        <f t="shared" si="99"/>
        <v>1956492.5908337981</v>
      </c>
      <c r="W357" s="23">
        <f t="shared" si="102"/>
        <v>1.0353554532271982E-12</v>
      </c>
      <c r="X357" s="22">
        <f t="shared" si="101"/>
        <v>1.1000000000000001</v>
      </c>
    </row>
    <row r="358" spans="1:24" x14ac:dyDescent="0.25">
      <c r="A358" s="17">
        <f t="shared" si="108"/>
        <v>339</v>
      </c>
      <c r="B358" s="34">
        <v>44232</v>
      </c>
      <c r="C358" s="23">
        <f t="shared" si="113"/>
        <v>2716940</v>
      </c>
      <c r="D358" s="23">
        <f t="shared" si="112"/>
        <v>2716940</v>
      </c>
      <c r="E358" s="26">
        <f t="shared" si="106"/>
        <v>1</v>
      </c>
      <c r="F358" s="25">
        <f>MAX(0,MIN($G$18-SUM(K$20:K337),SUM(K338:K358)))</f>
        <v>0</v>
      </c>
      <c r="G358" s="11">
        <f t="shared" si="103"/>
        <v>0</v>
      </c>
      <c r="H358" s="18">
        <f t="shared" si="97"/>
        <v>0</v>
      </c>
      <c r="I358" s="24">
        <f t="shared" si="110"/>
        <v>0</v>
      </c>
      <c r="J358" s="33">
        <f t="shared" si="107"/>
        <v>0</v>
      </c>
      <c r="K358" s="23">
        <f t="shared" si="111"/>
        <v>0</v>
      </c>
      <c r="L358" s="16">
        <f t="shared" si="100"/>
        <v>1.2</v>
      </c>
      <c r="M358" s="16"/>
      <c r="N358" s="5"/>
      <c r="P358" s="1">
        <v>44232</v>
      </c>
      <c r="Q358" s="18">
        <f t="shared" si="109"/>
        <v>760447.40916620276</v>
      </c>
      <c r="R358" s="26">
        <f t="shared" si="104"/>
        <v>0.27989113089218121</v>
      </c>
      <c r="S358" s="25">
        <f>MAX(0,MIN(T$18-SUM(W$20:W337),SUM(W338:W358)))</f>
        <v>3.3424035051399347E-10</v>
      </c>
      <c r="T358" s="26">
        <f t="shared" si="105"/>
        <v>1.2302088029694932E-16</v>
      </c>
      <c r="U358" s="18">
        <f t="shared" si="98"/>
        <v>1957391.3908337979</v>
      </c>
      <c r="V358" s="24">
        <f t="shared" si="99"/>
        <v>1956492.5908337981</v>
      </c>
      <c r="W358" s="23">
        <f t="shared" si="102"/>
        <v>8.3172118903982437E-13</v>
      </c>
      <c r="X358" s="22">
        <f t="shared" si="101"/>
        <v>1.1000000000000001</v>
      </c>
    </row>
    <row r="359" spans="1:24" x14ac:dyDescent="0.25">
      <c r="A359" s="17">
        <f t="shared" si="108"/>
        <v>340</v>
      </c>
      <c r="B359" s="34">
        <v>44233</v>
      </c>
      <c r="C359" s="23">
        <f t="shared" si="113"/>
        <v>2716940</v>
      </c>
      <c r="D359" s="23">
        <f t="shared" si="112"/>
        <v>2716940</v>
      </c>
      <c r="E359" s="26">
        <f t="shared" si="106"/>
        <v>1</v>
      </c>
      <c r="F359" s="25">
        <f>MAX(0,MIN($G$18-SUM(K$20:K338),SUM(K339:K359)))</f>
        <v>0</v>
      </c>
      <c r="G359" s="11">
        <f t="shared" si="103"/>
        <v>0</v>
      </c>
      <c r="H359" s="18">
        <f t="shared" si="97"/>
        <v>0</v>
      </c>
      <c r="I359" s="24">
        <f t="shared" si="110"/>
        <v>0</v>
      </c>
      <c r="J359" s="33">
        <f t="shared" si="107"/>
        <v>0</v>
      </c>
      <c r="K359" s="23">
        <f t="shared" si="111"/>
        <v>0</v>
      </c>
      <c r="L359" s="16">
        <f t="shared" si="100"/>
        <v>1.2</v>
      </c>
      <c r="M359" s="16"/>
      <c r="N359" s="5"/>
      <c r="P359" s="1">
        <v>44233</v>
      </c>
      <c r="Q359" s="18">
        <f t="shared" si="109"/>
        <v>760447.40916620276</v>
      </c>
      <c r="R359" s="26">
        <f t="shared" si="104"/>
        <v>0.27989113089218121</v>
      </c>
      <c r="S359" s="25">
        <f>MAX(0,MIN(T$18-SUM(W$20:W338),SUM(W339:W359)))</f>
        <v>2.6850177964299885E-10</v>
      </c>
      <c r="T359" s="26">
        <f t="shared" si="105"/>
        <v>9.8825067775879791E-17</v>
      </c>
      <c r="U359" s="18">
        <f t="shared" si="98"/>
        <v>1957391.3908337979</v>
      </c>
      <c r="V359" s="24">
        <f t="shared" si="99"/>
        <v>1956492.5908337981</v>
      </c>
      <c r="W359" s="23">
        <f t="shared" si="102"/>
        <v>6.6813782082434206E-13</v>
      </c>
      <c r="X359" s="22">
        <f t="shared" si="101"/>
        <v>1.1000000000000001</v>
      </c>
    </row>
    <row r="360" spans="1:24" x14ac:dyDescent="0.25">
      <c r="A360" s="17">
        <f t="shared" si="108"/>
        <v>341</v>
      </c>
      <c r="B360" s="34">
        <v>44234</v>
      </c>
      <c r="C360" s="23">
        <f t="shared" si="113"/>
        <v>2716940</v>
      </c>
      <c r="D360" s="23">
        <f t="shared" si="112"/>
        <v>2716940</v>
      </c>
      <c r="E360" s="26">
        <f t="shared" si="106"/>
        <v>1</v>
      </c>
      <c r="F360" s="25">
        <f>MAX(0,MIN($G$18-SUM(K$20:K339),SUM(K340:K360)))</f>
        <v>0</v>
      </c>
      <c r="G360" s="11">
        <f t="shared" si="103"/>
        <v>0</v>
      </c>
      <c r="H360" s="18">
        <f t="shared" si="97"/>
        <v>0</v>
      </c>
      <c r="I360" s="24">
        <f t="shared" si="110"/>
        <v>0</v>
      </c>
      <c r="J360" s="33">
        <f t="shared" si="107"/>
        <v>0</v>
      </c>
      <c r="K360" s="23">
        <f t="shared" si="111"/>
        <v>0</v>
      </c>
      <c r="L360" s="16">
        <f t="shared" si="100"/>
        <v>1.2</v>
      </c>
      <c r="M360" s="16"/>
      <c r="N360" s="5"/>
      <c r="P360" s="1">
        <v>44234</v>
      </c>
      <c r="Q360" s="18">
        <f t="shared" si="109"/>
        <v>760447.40916620276</v>
      </c>
      <c r="R360" s="26">
        <f t="shared" si="104"/>
        <v>0.27989113089218121</v>
      </c>
      <c r="S360" s="25">
        <f>MAX(0,MIN(T$18-SUM(W$20:W339),SUM(W340:W360)))</f>
        <v>2.1569270604399751E-10</v>
      </c>
      <c r="T360" s="26">
        <f t="shared" si="105"/>
        <v>7.9388100599938718E-17</v>
      </c>
      <c r="U360" s="18">
        <f t="shared" si="98"/>
        <v>1957391.3908337979</v>
      </c>
      <c r="V360" s="24">
        <f t="shared" si="99"/>
        <v>1956492.5908337981</v>
      </c>
      <c r="W360" s="23">
        <f t="shared" si="102"/>
        <v>5.3672811694415749E-13</v>
      </c>
      <c r="X360" s="22">
        <f t="shared" si="101"/>
        <v>1.1000000000000001</v>
      </c>
    </row>
    <row r="361" spans="1:24" x14ac:dyDescent="0.25">
      <c r="A361" s="17">
        <f t="shared" si="108"/>
        <v>342</v>
      </c>
      <c r="B361" s="34">
        <v>44235</v>
      </c>
      <c r="C361" s="23">
        <f t="shared" si="113"/>
        <v>2716940</v>
      </c>
      <c r="D361" s="23">
        <f t="shared" si="112"/>
        <v>2716940</v>
      </c>
      <c r="E361" s="26">
        <f t="shared" si="106"/>
        <v>1</v>
      </c>
      <c r="F361" s="25">
        <f>MAX(0,MIN($G$18-SUM(K$20:K340),SUM(K341:K361)))</f>
        <v>0</v>
      </c>
      <c r="G361" s="11">
        <f t="shared" si="103"/>
        <v>0</v>
      </c>
      <c r="H361" s="18">
        <f t="shared" si="97"/>
        <v>0</v>
      </c>
      <c r="I361" s="24">
        <f t="shared" si="110"/>
        <v>0</v>
      </c>
      <c r="J361" s="33">
        <f t="shared" si="107"/>
        <v>0</v>
      </c>
      <c r="K361" s="23">
        <f t="shared" si="111"/>
        <v>0</v>
      </c>
      <c r="L361" s="16">
        <f t="shared" si="100"/>
        <v>1.2</v>
      </c>
      <c r="M361" s="16"/>
      <c r="N361" s="5"/>
      <c r="P361" s="1">
        <v>44235</v>
      </c>
      <c r="Q361" s="18">
        <f t="shared" si="109"/>
        <v>760447.40916620276</v>
      </c>
      <c r="R361" s="26">
        <f t="shared" si="104"/>
        <v>0.27989113089218121</v>
      </c>
      <c r="S361" s="25">
        <f>MAX(0,MIN(T$18-SUM(W$20:W340),SUM(W341:W361)))</f>
        <v>1.7327014927960611E-10</v>
      </c>
      <c r="T361" s="26">
        <f t="shared" si="105"/>
        <v>6.3774006521898209E-17</v>
      </c>
      <c r="U361" s="18">
        <f t="shared" si="98"/>
        <v>1957391.3908337979</v>
      </c>
      <c r="V361" s="24">
        <f t="shared" si="99"/>
        <v>1956492.5908337981</v>
      </c>
      <c r="W361" s="23">
        <f t="shared" si="102"/>
        <v>4.3116414389323818E-13</v>
      </c>
      <c r="X361" s="22">
        <f t="shared" si="101"/>
        <v>1.1000000000000001</v>
      </c>
    </row>
    <row r="362" spans="1:24" x14ac:dyDescent="0.25">
      <c r="A362" s="17">
        <f t="shared" si="108"/>
        <v>343</v>
      </c>
      <c r="B362" s="34">
        <v>44236</v>
      </c>
      <c r="C362" s="23">
        <f t="shared" si="113"/>
        <v>2716940</v>
      </c>
      <c r="D362" s="23">
        <f t="shared" si="112"/>
        <v>2716940</v>
      </c>
      <c r="E362" s="26">
        <f t="shared" si="106"/>
        <v>1</v>
      </c>
      <c r="F362" s="25">
        <f>MAX(0,MIN($G$18-SUM(K$20:K341),SUM(K342:K362)))</f>
        <v>0</v>
      </c>
      <c r="G362" s="11">
        <f t="shared" si="103"/>
        <v>0</v>
      </c>
      <c r="H362" s="18">
        <f t="shared" si="97"/>
        <v>0</v>
      </c>
      <c r="I362" s="24">
        <f t="shared" si="110"/>
        <v>0</v>
      </c>
      <c r="J362" s="33">
        <f t="shared" si="107"/>
        <v>0</v>
      </c>
      <c r="K362" s="23">
        <f t="shared" si="111"/>
        <v>0</v>
      </c>
      <c r="L362" s="16">
        <f t="shared" si="100"/>
        <v>1.2</v>
      </c>
      <c r="M362" s="16"/>
      <c r="N362" s="5"/>
      <c r="P362" s="1">
        <v>44236</v>
      </c>
      <c r="Q362" s="18">
        <f t="shared" si="109"/>
        <v>760447.40916620276</v>
      </c>
      <c r="R362" s="26">
        <f t="shared" si="104"/>
        <v>0.27989113089218121</v>
      </c>
      <c r="S362" s="25">
        <f>MAX(0,MIN(T$18-SUM(W$20:W341),SUM(W342:W362)))</f>
        <v>1.3919128366470084E-10</v>
      </c>
      <c r="T362" s="26">
        <f t="shared" si="105"/>
        <v>5.1230900816617531E-17</v>
      </c>
      <c r="U362" s="18">
        <f t="shared" si="98"/>
        <v>1957391.3908337979</v>
      </c>
      <c r="V362" s="24">
        <f t="shared" si="99"/>
        <v>1956492.5908337981</v>
      </c>
      <c r="W362" s="23">
        <f t="shared" si="102"/>
        <v>3.463625495113213E-13</v>
      </c>
      <c r="X362" s="22">
        <f t="shared" si="101"/>
        <v>1.1000000000000001</v>
      </c>
    </row>
    <row r="363" spans="1:24" x14ac:dyDescent="0.25">
      <c r="A363" s="17">
        <f t="shared" si="108"/>
        <v>344</v>
      </c>
      <c r="B363" s="34">
        <v>44237</v>
      </c>
      <c r="C363" s="23">
        <f t="shared" si="113"/>
        <v>2716940</v>
      </c>
      <c r="D363" s="23">
        <f t="shared" si="112"/>
        <v>2716940</v>
      </c>
      <c r="E363" s="26">
        <f t="shared" si="106"/>
        <v>1</v>
      </c>
      <c r="F363" s="25">
        <f>MAX(0,MIN($G$18-SUM(K$20:K342),SUM(K343:K363)))</f>
        <v>0</v>
      </c>
      <c r="G363" s="11">
        <f t="shared" si="103"/>
        <v>0</v>
      </c>
      <c r="H363" s="18">
        <f t="shared" si="97"/>
        <v>0</v>
      </c>
      <c r="I363" s="24">
        <f t="shared" si="110"/>
        <v>0</v>
      </c>
      <c r="J363" s="33">
        <f t="shared" si="107"/>
        <v>0</v>
      </c>
      <c r="K363" s="23">
        <f t="shared" si="111"/>
        <v>0</v>
      </c>
      <c r="L363" s="16">
        <f t="shared" si="100"/>
        <v>1.2</v>
      </c>
      <c r="M363" s="16"/>
      <c r="N363" s="5"/>
      <c r="P363" s="1">
        <v>44237</v>
      </c>
      <c r="Q363" s="18">
        <f t="shared" si="109"/>
        <v>760447.40916620276</v>
      </c>
      <c r="R363" s="26">
        <f t="shared" si="104"/>
        <v>0.27989113089218121</v>
      </c>
      <c r="S363" s="25">
        <f>MAX(0,MIN(T$18-SUM(W$20:W342),SUM(W343:W363)))</f>
        <v>1.1181506756228996E-10</v>
      </c>
      <c r="T363" s="26">
        <f t="shared" si="105"/>
        <v>4.1154779848759991E-17</v>
      </c>
      <c r="U363" s="18">
        <f t="shared" si="98"/>
        <v>1957391.3908337979</v>
      </c>
      <c r="V363" s="24">
        <f t="shared" si="99"/>
        <v>1956492.5908337981</v>
      </c>
      <c r="W363" s="23">
        <f t="shared" si="102"/>
        <v>2.7823977805929958E-13</v>
      </c>
      <c r="X363" s="22">
        <f t="shared" si="101"/>
        <v>1.1000000000000001</v>
      </c>
    </row>
    <row r="364" spans="1:24" x14ac:dyDescent="0.25">
      <c r="A364" s="17">
        <f t="shared" si="108"/>
        <v>345</v>
      </c>
      <c r="B364" s="34">
        <v>44238</v>
      </c>
      <c r="C364" s="23">
        <f t="shared" si="113"/>
        <v>2716940</v>
      </c>
      <c r="D364" s="23">
        <f t="shared" si="112"/>
        <v>2716940</v>
      </c>
      <c r="E364" s="26">
        <f t="shared" si="106"/>
        <v>1</v>
      </c>
      <c r="F364" s="25">
        <f>MAX(0,MIN($G$18-SUM(K$20:K343),SUM(K344:K364)))</f>
        <v>0</v>
      </c>
      <c r="G364" s="11">
        <f t="shared" si="103"/>
        <v>0</v>
      </c>
      <c r="H364" s="18">
        <f t="shared" si="97"/>
        <v>0</v>
      </c>
      <c r="I364" s="24">
        <f t="shared" si="110"/>
        <v>0</v>
      </c>
      <c r="J364" s="33">
        <f t="shared" si="107"/>
        <v>0</v>
      </c>
      <c r="K364" s="23">
        <f t="shared" si="111"/>
        <v>0</v>
      </c>
      <c r="L364" s="16">
        <f t="shared" si="100"/>
        <v>1.2</v>
      </c>
      <c r="M364" s="16"/>
      <c r="N364" s="5"/>
      <c r="P364" s="1">
        <v>44238</v>
      </c>
      <c r="Q364" s="18">
        <f t="shared" si="109"/>
        <v>760447.40916620276</v>
      </c>
      <c r="R364" s="26">
        <f t="shared" si="104"/>
        <v>0.27989113089218121</v>
      </c>
      <c r="S364" s="25">
        <f>MAX(0,MIN(T$18-SUM(W$20:W343),SUM(W344:W364)))</f>
        <v>8.9823220282076813E-11</v>
      </c>
      <c r="T364" s="26">
        <f t="shared" si="105"/>
        <v>3.3060435740972127E-17</v>
      </c>
      <c r="U364" s="18">
        <f t="shared" si="98"/>
        <v>1957391.3908337979</v>
      </c>
      <c r="V364" s="24">
        <f t="shared" si="99"/>
        <v>1956492.5908337981</v>
      </c>
      <c r="W364" s="23">
        <f t="shared" si="102"/>
        <v>2.2351542972447663E-13</v>
      </c>
      <c r="X364" s="22">
        <f t="shared" si="101"/>
        <v>1.1000000000000001</v>
      </c>
    </row>
    <row r="365" spans="1:24" x14ac:dyDescent="0.25">
      <c r="A365" s="17">
        <f t="shared" si="108"/>
        <v>346</v>
      </c>
      <c r="B365" s="34">
        <v>44239</v>
      </c>
      <c r="C365" s="23">
        <f t="shared" si="113"/>
        <v>2716940</v>
      </c>
      <c r="D365" s="23">
        <f t="shared" si="112"/>
        <v>2716940</v>
      </c>
      <c r="E365" s="26">
        <f t="shared" si="106"/>
        <v>1</v>
      </c>
      <c r="F365" s="25">
        <f>MAX(0,MIN($G$18-SUM(K$20:K344),SUM(K345:K365)))</f>
        <v>0</v>
      </c>
      <c r="G365" s="11">
        <f t="shared" si="103"/>
        <v>0</v>
      </c>
      <c r="H365" s="18">
        <f t="shared" si="97"/>
        <v>0</v>
      </c>
      <c r="I365" s="24">
        <f t="shared" si="110"/>
        <v>0</v>
      </c>
      <c r="J365" s="33">
        <f t="shared" si="107"/>
        <v>0</v>
      </c>
      <c r="K365" s="23">
        <f t="shared" si="111"/>
        <v>0</v>
      </c>
      <c r="L365" s="16">
        <f t="shared" si="100"/>
        <v>1.2</v>
      </c>
      <c r="M365" s="16"/>
      <c r="N365" s="5"/>
      <c r="P365" s="1">
        <v>44239</v>
      </c>
      <c r="Q365" s="18">
        <f t="shared" si="109"/>
        <v>760447.40916620276</v>
      </c>
      <c r="R365" s="26">
        <f t="shared" si="104"/>
        <v>0.27989113089218121</v>
      </c>
      <c r="S365" s="25">
        <f>MAX(0,MIN(T$18-SUM(W$20:W344),SUM(W345:W365)))</f>
        <v>7.2156741284870701E-11</v>
      </c>
      <c r="T365" s="26">
        <f t="shared" si="105"/>
        <v>2.6558091560678815E-17</v>
      </c>
      <c r="U365" s="18">
        <f t="shared" si="98"/>
        <v>1957391.3908337979</v>
      </c>
      <c r="V365" s="24">
        <f t="shared" si="99"/>
        <v>1956492.5908337981</v>
      </c>
      <c r="W365" s="23">
        <f t="shared" si="102"/>
        <v>1.7955429548348027E-13</v>
      </c>
      <c r="X365" s="22">
        <f t="shared" si="101"/>
        <v>1.1000000000000001</v>
      </c>
    </row>
    <row r="366" spans="1:24" x14ac:dyDescent="0.25">
      <c r="A366" s="17">
        <f t="shared" si="108"/>
        <v>347</v>
      </c>
      <c r="B366" s="34">
        <v>44240</v>
      </c>
      <c r="C366" s="23">
        <f t="shared" si="113"/>
        <v>2716940</v>
      </c>
      <c r="D366" s="23">
        <f t="shared" si="112"/>
        <v>2716940</v>
      </c>
      <c r="E366" s="26">
        <f t="shared" si="106"/>
        <v>1</v>
      </c>
      <c r="F366" s="25">
        <f>MAX(0,MIN($G$18-SUM(K$20:K345),SUM(K346:K366)))</f>
        <v>0</v>
      </c>
      <c r="G366" s="11">
        <f t="shared" si="103"/>
        <v>0</v>
      </c>
      <c r="H366" s="18">
        <f t="shared" si="97"/>
        <v>0</v>
      </c>
      <c r="I366" s="24">
        <f t="shared" si="110"/>
        <v>0</v>
      </c>
      <c r="J366" s="33">
        <f t="shared" si="107"/>
        <v>0</v>
      </c>
      <c r="K366" s="23">
        <f t="shared" si="111"/>
        <v>0</v>
      </c>
      <c r="L366" s="16">
        <f t="shared" si="100"/>
        <v>1.2</v>
      </c>
      <c r="M366" s="16"/>
      <c r="N366" s="5"/>
      <c r="P366" s="1">
        <v>44240</v>
      </c>
      <c r="Q366" s="18">
        <f t="shared" si="109"/>
        <v>760447.40916620276</v>
      </c>
      <c r="R366" s="26">
        <f t="shared" si="104"/>
        <v>0.27989113089218121</v>
      </c>
      <c r="S366" s="25">
        <f>MAX(0,MIN(T$18-SUM(W$20:W345),SUM(W346:W366)))</f>
        <v>5.7964914823819551E-11</v>
      </c>
      <c r="T366" s="26">
        <f t="shared" si="105"/>
        <v>2.1334631910833345E-17</v>
      </c>
      <c r="U366" s="18">
        <f t="shared" si="98"/>
        <v>1957391.3908337979</v>
      </c>
      <c r="V366" s="24">
        <f t="shared" si="99"/>
        <v>1956492.5908337981</v>
      </c>
      <c r="W366" s="23">
        <f t="shared" si="102"/>
        <v>1.4423946063280861E-13</v>
      </c>
      <c r="X366" s="22">
        <f t="shared" si="101"/>
        <v>1.1000000000000001</v>
      </c>
    </row>
    <row r="367" spans="1:24" x14ac:dyDescent="0.25">
      <c r="A367" s="17">
        <f t="shared" si="108"/>
        <v>348</v>
      </c>
      <c r="B367" s="34">
        <v>44241</v>
      </c>
      <c r="C367" s="23">
        <f t="shared" si="113"/>
        <v>2716940</v>
      </c>
      <c r="D367" s="23">
        <f t="shared" si="112"/>
        <v>2716940</v>
      </c>
      <c r="E367" s="26">
        <f t="shared" si="106"/>
        <v>1</v>
      </c>
      <c r="F367" s="25">
        <f>MAX(0,MIN($G$18-SUM(K$20:K346),SUM(K347:K367)))</f>
        <v>0</v>
      </c>
      <c r="G367" s="11">
        <f t="shared" si="103"/>
        <v>0</v>
      </c>
      <c r="H367" s="18">
        <f t="shared" ref="H367:H430" si="114">MAX(0,H366-K359)</f>
        <v>0</v>
      </c>
      <c r="I367" s="24">
        <f t="shared" si="110"/>
        <v>0</v>
      </c>
      <c r="J367" s="33">
        <f t="shared" si="107"/>
        <v>0</v>
      </c>
      <c r="K367" s="23">
        <f t="shared" si="111"/>
        <v>0</v>
      </c>
      <c r="L367" s="16">
        <f t="shared" si="100"/>
        <v>1.2</v>
      </c>
      <c r="M367" s="16"/>
      <c r="N367" s="5"/>
      <c r="P367" s="1">
        <v>44241</v>
      </c>
      <c r="Q367" s="18">
        <f t="shared" si="109"/>
        <v>760447.40916620276</v>
      </c>
      <c r="R367" s="26">
        <f t="shared" si="104"/>
        <v>0.27989113089218121</v>
      </c>
      <c r="S367" s="25">
        <f>MAX(0,MIN(T$18-SUM(W$20:W346),SUM(W347:W367)))</f>
        <v>4.6564344380074459E-11</v>
      </c>
      <c r="T367" s="26">
        <f t="shared" si="105"/>
        <v>1.7138525098115697E-17</v>
      </c>
      <c r="U367" s="18">
        <f t="shared" si="98"/>
        <v>1957391.3908337979</v>
      </c>
      <c r="V367" s="24">
        <f t="shared" si="99"/>
        <v>1956492.5908337981</v>
      </c>
      <c r="W367" s="23">
        <f t="shared" si="102"/>
        <v>1.1587036638484481E-13</v>
      </c>
      <c r="X367" s="22">
        <f t="shared" si="101"/>
        <v>1.1000000000000001</v>
      </c>
    </row>
    <row r="368" spans="1:24" x14ac:dyDescent="0.25">
      <c r="A368" s="17">
        <f t="shared" si="108"/>
        <v>349</v>
      </c>
      <c r="B368" s="34">
        <v>44242</v>
      </c>
      <c r="C368" s="23">
        <f t="shared" si="113"/>
        <v>2716940</v>
      </c>
      <c r="D368" s="23">
        <f t="shared" si="112"/>
        <v>2716940</v>
      </c>
      <c r="E368" s="26">
        <f t="shared" si="106"/>
        <v>1</v>
      </c>
      <c r="F368" s="25">
        <f>MAX(0,MIN($G$18-SUM(K$20:K347),SUM(K348:K368)))</f>
        <v>0</v>
      </c>
      <c r="G368" s="11">
        <f t="shared" si="103"/>
        <v>0</v>
      </c>
      <c r="H368" s="18">
        <f t="shared" si="114"/>
        <v>0</v>
      </c>
      <c r="I368" s="24">
        <f t="shared" si="110"/>
        <v>0</v>
      </c>
      <c r="J368" s="33">
        <f t="shared" si="107"/>
        <v>0</v>
      </c>
      <c r="K368" s="23">
        <f t="shared" si="111"/>
        <v>0</v>
      </c>
      <c r="L368" s="16">
        <f t="shared" si="100"/>
        <v>1.2</v>
      </c>
      <c r="M368" s="16"/>
      <c r="N368" s="5"/>
      <c r="P368" s="1">
        <v>44242</v>
      </c>
      <c r="Q368" s="18">
        <f t="shared" si="109"/>
        <v>760447.40916620276</v>
      </c>
      <c r="R368" s="26">
        <f t="shared" si="104"/>
        <v>0.27989113089218121</v>
      </c>
      <c r="S368" s="25">
        <f>MAX(0,MIN(T$18-SUM(W$20:W347),SUM(W348:W368)))</f>
        <v>3.7406044227553607E-11</v>
      </c>
      <c r="T368" s="26">
        <f t="shared" si="105"/>
        <v>1.3767710817152241E-17</v>
      </c>
      <c r="U368" s="18">
        <f t="shared" si="98"/>
        <v>1957391.3908337979</v>
      </c>
      <c r="V368" s="24">
        <f t="shared" si="99"/>
        <v>1956492.5908337981</v>
      </c>
      <c r="W368" s="23">
        <f t="shared" si="102"/>
        <v>9.3080920763678437E-14</v>
      </c>
      <c r="X368" s="22">
        <f t="shared" si="101"/>
        <v>1.1000000000000001</v>
      </c>
    </row>
    <row r="369" spans="1:24" x14ac:dyDescent="0.25">
      <c r="A369" s="17">
        <f t="shared" si="108"/>
        <v>350</v>
      </c>
      <c r="B369" s="34">
        <v>44243</v>
      </c>
      <c r="C369" s="23">
        <f t="shared" si="113"/>
        <v>2716940</v>
      </c>
      <c r="D369" s="23">
        <f t="shared" si="112"/>
        <v>2716940</v>
      </c>
      <c r="E369" s="26">
        <f t="shared" si="106"/>
        <v>1</v>
      </c>
      <c r="F369" s="25">
        <f>MAX(0,MIN($G$18-SUM(K$20:K348),SUM(K349:K369)))</f>
        <v>0</v>
      </c>
      <c r="G369" s="11">
        <f t="shared" si="103"/>
        <v>0</v>
      </c>
      <c r="H369" s="18">
        <f t="shared" si="114"/>
        <v>0</v>
      </c>
      <c r="I369" s="24">
        <f t="shared" si="110"/>
        <v>0</v>
      </c>
      <c r="J369" s="33">
        <f t="shared" si="107"/>
        <v>0</v>
      </c>
      <c r="K369" s="23">
        <f t="shared" si="111"/>
        <v>0</v>
      </c>
      <c r="L369" s="16">
        <f t="shared" si="100"/>
        <v>1.2</v>
      </c>
      <c r="M369" s="16"/>
      <c r="N369" s="5"/>
      <c r="P369" s="1">
        <v>44243</v>
      </c>
      <c r="Q369" s="18">
        <f t="shared" si="109"/>
        <v>760447.40916620276</v>
      </c>
      <c r="R369" s="26">
        <f t="shared" si="104"/>
        <v>0.27989113089218121</v>
      </c>
      <c r="S369" s="25">
        <f>MAX(0,MIN(T$18-SUM(W$20:W348),SUM(W349:W369)))</f>
        <v>3.0049003446345943E-11</v>
      </c>
      <c r="T369" s="26">
        <f t="shared" si="105"/>
        <v>1.1059870091480101E-17</v>
      </c>
      <c r="U369" s="18">
        <f t="shared" si="98"/>
        <v>1957391.3908337979</v>
      </c>
      <c r="V369" s="24">
        <f t="shared" si="99"/>
        <v>1956492.5908337981</v>
      </c>
      <c r="W369" s="23">
        <f t="shared" si="102"/>
        <v>7.4773715493726041E-14</v>
      </c>
      <c r="X369" s="22">
        <f t="shared" si="101"/>
        <v>1.1000000000000001</v>
      </c>
    </row>
    <row r="370" spans="1:24" x14ac:dyDescent="0.25">
      <c r="A370" s="17">
        <f t="shared" si="108"/>
        <v>351</v>
      </c>
      <c r="B370" s="34">
        <v>44244</v>
      </c>
      <c r="C370" s="23">
        <f t="shared" si="113"/>
        <v>2716940</v>
      </c>
      <c r="D370" s="23">
        <f t="shared" si="112"/>
        <v>2716940</v>
      </c>
      <c r="E370" s="26">
        <f t="shared" si="106"/>
        <v>1</v>
      </c>
      <c r="F370" s="25">
        <f>MAX(0,MIN($G$18-SUM(K$20:K349),SUM(K350:K370)))</f>
        <v>0</v>
      </c>
      <c r="G370" s="11">
        <f t="shared" si="103"/>
        <v>0</v>
      </c>
      <c r="H370" s="18">
        <f t="shared" si="114"/>
        <v>0</v>
      </c>
      <c r="I370" s="24">
        <f t="shared" si="110"/>
        <v>0</v>
      </c>
      <c r="J370" s="33">
        <f t="shared" si="107"/>
        <v>0</v>
      </c>
      <c r="K370" s="23">
        <f t="shared" si="111"/>
        <v>0</v>
      </c>
      <c r="L370" s="16">
        <f t="shared" si="100"/>
        <v>1.2</v>
      </c>
      <c r="M370" s="16"/>
      <c r="N370" s="5"/>
      <c r="P370" s="1">
        <v>44244</v>
      </c>
      <c r="Q370" s="18">
        <f t="shared" si="109"/>
        <v>760447.40916620276</v>
      </c>
      <c r="R370" s="26">
        <f t="shared" si="104"/>
        <v>0.27989113089218121</v>
      </c>
      <c r="S370" s="25">
        <f>MAX(0,MIN(T$18-SUM(W$20:W349),SUM(W350:W370)))</f>
        <v>2.4138949380094982E-11</v>
      </c>
      <c r="T370" s="26">
        <f t="shared" si="105"/>
        <v>8.88460892772567E-18</v>
      </c>
      <c r="U370" s="18">
        <f t="shared" si="98"/>
        <v>1957391.3908337979</v>
      </c>
      <c r="V370" s="24">
        <f t="shared" si="99"/>
        <v>1956492.5908337981</v>
      </c>
      <c r="W370" s="23">
        <f t="shared" si="102"/>
        <v>6.0067181145874744E-14</v>
      </c>
      <c r="X370" s="22">
        <f t="shared" si="101"/>
        <v>1.1000000000000001</v>
      </c>
    </row>
    <row r="371" spans="1:24" x14ac:dyDescent="0.25">
      <c r="A371" s="17">
        <f t="shared" si="108"/>
        <v>352</v>
      </c>
      <c r="B371" s="34">
        <v>44245</v>
      </c>
      <c r="C371" s="23">
        <f t="shared" si="113"/>
        <v>2716940</v>
      </c>
      <c r="D371" s="23">
        <f t="shared" si="112"/>
        <v>2716940</v>
      </c>
      <c r="E371" s="26">
        <f t="shared" si="106"/>
        <v>1</v>
      </c>
      <c r="F371" s="25">
        <f>MAX(0,MIN($G$18-SUM(K$20:K350),SUM(K351:K371)))</f>
        <v>0</v>
      </c>
      <c r="G371" s="11">
        <f t="shared" si="103"/>
        <v>0</v>
      </c>
      <c r="H371" s="18">
        <f t="shared" si="114"/>
        <v>0</v>
      </c>
      <c r="I371" s="24">
        <f t="shared" si="110"/>
        <v>0</v>
      </c>
      <c r="J371" s="33">
        <f t="shared" si="107"/>
        <v>0</v>
      </c>
      <c r="K371" s="23">
        <f t="shared" si="111"/>
        <v>0</v>
      </c>
      <c r="L371" s="16">
        <f t="shared" si="100"/>
        <v>1.2</v>
      </c>
      <c r="M371" s="16"/>
      <c r="N371" s="5"/>
      <c r="P371" s="1">
        <v>44245</v>
      </c>
      <c r="Q371" s="18">
        <f t="shared" si="109"/>
        <v>760447.40916620276</v>
      </c>
      <c r="R371" s="26">
        <f t="shared" si="104"/>
        <v>0.27989113089218121</v>
      </c>
      <c r="S371" s="25">
        <f>MAX(0,MIN(T$18-SUM(W$20:W350),SUM(W351:W371)))</f>
        <v>1.9391287907940408E-11</v>
      </c>
      <c r="T371" s="26">
        <f t="shared" si="105"/>
        <v>7.1371792928590277E-18</v>
      </c>
      <c r="U371" s="18">
        <f t="shared" si="98"/>
        <v>1957391.3908337979</v>
      </c>
      <c r="V371" s="24">
        <f t="shared" si="99"/>
        <v>1956492.5908337981</v>
      </c>
      <c r="W371" s="23">
        <f t="shared" si="102"/>
        <v>4.8253135837740582E-14</v>
      </c>
      <c r="X371" s="22">
        <f t="shared" si="101"/>
        <v>1.1000000000000001</v>
      </c>
    </row>
    <row r="372" spans="1:24" x14ac:dyDescent="0.25">
      <c r="A372" s="17">
        <f t="shared" si="108"/>
        <v>353</v>
      </c>
      <c r="B372" s="34">
        <v>44246</v>
      </c>
      <c r="C372" s="23">
        <f t="shared" si="113"/>
        <v>2716940</v>
      </c>
      <c r="D372" s="23">
        <f t="shared" si="112"/>
        <v>2716940</v>
      </c>
      <c r="E372" s="26">
        <f t="shared" si="106"/>
        <v>1</v>
      </c>
      <c r="F372" s="25">
        <f>MAX(0,MIN($G$18-SUM(K$20:K351),SUM(K352:K372)))</f>
        <v>0</v>
      </c>
      <c r="G372" s="11">
        <f t="shared" si="103"/>
        <v>0</v>
      </c>
      <c r="H372" s="18">
        <f t="shared" si="114"/>
        <v>0</v>
      </c>
      <c r="I372" s="24">
        <f t="shared" si="110"/>
        <v>0</v>
      </c>
      <c r="J372" s="33">
        <f t="shared" si="107"/>
        <v>0</v>
      </c>
      <c r="K372" s="23">
        <f t="shared" si="111"/>
        <v>0</v>
      </c>
      <c r="L372" s="16">
        <f t="shared" si="100"/>
        <v>1.2</v>
      </c>
      <c r="M372" s="16"/>
      <c r="N372" s="5"/>
      <c r="P372" s="1">
        <v>44246</v>
      </c>
      <c r="Q372" s="18">
        <f t="shared" si="109"/>
        <v>760447.40916620276</v>
      </c>
      <c r="R372" s="26">
        <f t="shared" si="104"/>
        <v>0.27989113089218121</v>
      </c>
      <c r="S372" s="25">
        <f>MAX(0,MIN(T$18-SUM(W$20:W351),SUM(W352:W372)))</f>
        <v>1.5577399032896776E-11</v>
      </c>
      <c r="T372" s="26">
        <f t="shared" si="105"/>
        <v>5.7334350529996158E-18</v>
      </c>
      <c r="U372" s="18">
        <f t="shared" si="98"/>
        <v>1957391.3908337979</v>
      </c>
      <c r="V372" s="24">
        <f t="shared" si="99"/>
        <v>1956492.5908337981</v>
      </c>
      <c r="W372" s="23">
        <f t="shared" si="102"/>
        <v>3.8762683278260518E-14</v>
      </c>
      <c r="X372" s="22">
        <f t="shared" si="101"/>
        <v>1.1000000000000001</v>
      </c>
    </row>
    <row r="373" spans="1:24" x14ac:dyDescent="0.25">
      <c r="A373" s="17">
        <f t="shared" si="108"/>
        <v>354</v>
      </c>
      <c r="B373" s="34">
        <v>44247</v>
      </c>
      <c r="C373" s="23">
        <f t="shared" si="113"/>
        <v>2716940</v>
      </c>
      <c r="D373" s="23">
        <f t="shared" si="112"/>
        <v>2716940</v>
      </c>
      <c r="E373" s="26">
        <f t="shared" si="106"/>
        <v>1</v>
      </c>
      <c r="F373" s="25">
        <f>MAX(0,MIN($G$18-SUM(K$20:K352),SUM(K353:K373)))</f>
        <v>0</v>
      </c>
      <c r="G373" s="11">
        <f t="shared" si="103"/>
        <v>0</v>
      </c>
      <c r="H373" s="18">
        <f t="shared" si="114"/>
        <v>0</v>
      </c>
      <c r="I373" s="24">
        <f t="shared" si="110"/>
        <v>0</v>
      </c>
      <c r="J373" s="33">
        <f t="shared" si="107"/>
        <v>0</v>
      </c>
      <c r="K373" s="23">
        <f t="shared" si="111"/>
        <v>0</v>
      </c>
      <c r="L373" s="16">
        <f t="shared" si="100"/>
        <v>1.2</v>
      </c>
      <c r="M373" s="16"/>
      <c r="N373" s="5"/>
      <c r="P373" s="1">
        <v>44247</v>
      </c>
      <c r="Q373" s="18">
        <f t="shared" si="109"/>
        <v>760447.40916620276</v>
      </c>
      <c r="R373" s="26">
        <f t="shared" si="104"/>
        <v>0.27989113089218121</v>
      </c>
      <c r="S373" s="25">
        <f>MAX(0,MIN(T$18-SUM(W$20:W352),SUM(W353:W373)))</f>
        <v>1.2513627861238145E-11</v>
      </c>
      <c r="T373" s="26">
        <f t="shared" si="105"/>
        <v>4.6057799808748611E-18</v>
      </c>
      <c r="U373" s="18">
        <f t="shared" si="98"/>
        <v>1957391.3908337979</v>
      </c>
      <c r="V373" s="24">
        <f t="shared" si="99"/>
        <v>1956492.5908337981</v>
      </c>
      <c r="W373" s="23">
        <f t="shared" si="102"/>
        <v>3.113881800310977E-14</v>
      </c>
      <c r="X373" s="22">
        <f t="shared" si="101"/>
        <v>1.1000000000000001</v>
      </c>
    </row>
    <row r="374" spans="1:24" x14ac:dyDescent="0.25">
      <c r="A374" s="17">
        <f t="shared" si="108"/>
        <v>355</v>
      </c>
      <c r="B374" s="34">
        <v>44248</v>
      </c>
      <c r="C374" s="23">
        <f t="shared" si="113"/>
        <v>2716940</v>
      </c>
      <c r="D374" s="23">
        <f t="shared" si="112"/>
        <v>2716940</v>
      </c>
      <c r="E374" s="26">
        <f t="shared" si="106"/>
        <v>1</v>
      </c>
      <c r="F374" s="25">
        <f>MAX(0,MIN($G$18-SUM(K$20:K353),SUM(K354:K374)))</f>
        <v>0</v>
      </c>
      <c r="G374" s="11">
        <f t="shared" si="103"/>
        <v>0</v>
      </c>
      <c r="H374" s="18">
        <f t="shared" si="114"/>
        <v>0</v>
      </c>
      <c r="I374" s="24">
        <f t="shared" si="110"/>
        <v>0</v>
      </c>
      <c r="J374" s="33">
        <f t="shared" si="107"/>
        <v>0</v>
      </c>
      <c r="K374" s="23">
        <f t="shared" si="111"/>
        <v>0</v>
      </c>
      <c r="L374" s="16">
        <f t="shared" si="100"/>
        <v>1.2</v>
      </c>
      <c r="M374" s="16"/>
      <c r="N374" s="5"/>
      <c r="P374" s="1">
        <v>44248</v>
      </c>
      <c r="Q374" s="18">
        <f t="shared" si="109"/>
        <v>760447.40916620276</v>
      </c>
      <c r="R374" s="26">
        <f t="shared" si="104"/>
        <v>0.27989113089218121</v>
      </c>
      <c r="S374" s="25">
        <f>MAX(0,MIN(T$18-SUM(W$20:W353),SUM(W354:W374)))</f>
        <v>1.0052440841944324E-11</v>
      </c>
      <c r="T374" s="26">
        <f t="shared" si="105"/>
        <v>3.6999127113386105E-18</v>
      </c>
      <c r="U374" s="18">
        <f t="shared" si="98"/>
        <v>1957391.3908337979</v>
      </c>
      <c r="V374" s="24">
        <f t="shared" si="99"/>
        <v>1956492.5908337981</v>
      </c>
      <c r="W374" s="23">
        <f t="shared" si="102"/>
        <v>2.5014418627066346E-14</v>
      </c>
      <c r="X374" s="22">
        <f t="shared" si="101"/>
        <v>1.1000000000000001</v>
      </c>
    </row>
    <row r="375" spans="1:24" x14ac:dyDescent="0.25">
      <c r="A375" s="17">
        <f t="shared" si="108"/>
        <v>356</v>
      </c>
      <c r="B375" s="34">
        <v>44249</v>
      </c>
      <c r="C375" s="23">
        <f t="shared" si="113"/>
        <v>2716940</v>
      </c>
      <c r="D375" s="23">
        <f t="shared" si="112"/>
        <v>2716940</v>
      </c>
      <c r="E375" s="26">
        <f t="shared" si="106"/>
        <v>1</v>
      </c>
      <c r="F375" s="25">
        <f>MAX(0,MIN($G$18-SUM(K$20:K354),SUM(K355:K375)))</f>
        <v>0</v>
      </c>
      <c r="G375" s="11">
        <f t="shared" si="103"/>
        <v>0</v>
      </c>
      <c r="H375" s="18">
        <f t="shared" si="114"/>
        <v>0</v>
      </c>
      <c r="I375" s="24">
        <f t="shared" si="110"/>
        <v>0</v>
      </c>
      <c r="J375" s="33">
        <f t="shared" si="107"/>
        <v>0</v>
      </c>
      <c r="K375" s="23">
        <f t="shared" si="111"/>
        <v>0</v>
      </c>
      <c r="L375" s="16">
        <f t="shared" si="100"/>
        <v>1.2</v>
      </c>
      <c r="M375" s="16"/>
      <c r="N375" s="5"/>
      <c r="P375" s="1">
        <v>44249</v>
      </c>
      <c r="Q375" s="18">
        <f t="shared" si="109"/>
        <v>760447.40916620276</v>
      </c>
      <c r="R375" s="26">
        <f t="shared" si="104"/>
        <v>0.27989113089218121</v>
      </c>
      <c r="S375" s="25">
        <f>MAX(0,MIN(T$18-SUM(W$20:W354),SUM(W355:W375)))</f>
        <v>8.0753214017019612E-12</v>
      </c>
      <c r="T375" s="26">
        <f t="shared" si="105"/>
        <v>2.9722119007788031E-18</v>
      </c>
      <c r="U375" s="18">
        <f t="shared" si="98"/>
        <v>1957391.3908337979</v>
      </c>
      <c r="V375" s="24">
        <f t="shared" si="99"/>
        <v>1956492.5908337981</v>
      </c>
      <c r="W375" s="23">
        <f t="shared" si="102"/>
        <v>2.0094569395268447E-14</v>
      </c>
      <c r="X375" s="22">
        <f t="shared" si="101"/>
        <v>1.1000000000000001</v>
      </c>
    </row>
    <row r="376" spans="1:24" x14ac:dyDescent="0.25">
      <c r="A376" s="17">
        <f t="shared" si="108"/>
        <v>357</v>
      </c>
      <c r="B376" s="34">
        <v>44250</v>
      </c>
      <c r="C376" s="23">
        <f t="shared" si="113"/>
        <v>2716940</v>
      </c>
      <c r="D376" s="23">
        <f t="shared" si="112"/>
        <v>2716940</v>
      </c>
      <c r="E376" s="26">
        <f t="shared" si="106"/>
        <v>1</v>
      </c>
      <c r="F376" s="25">
        <f>MAX(0,MIN($G$18-SUM(K$20:K355),SUM(K356:K376)))</f>
        <v>0</v>
      </c>
      <c r="G376" s="11">
        <f t="shared" si="103"/>
        <v>0</v>
      </c>
      <c r="H376" s="18">
        <f t="shared" si="114"/>
        <v>0</v>
      </c>
      <c r="I376" s="24">
        <f t="shared" si="110"/>
        <v>0</v>
      </c>
      <c r="J376" s="33">
        <f t="shared" si="107"/>
        <v>0</v>
      </c>
      <c r="K376" s="23">
        <f t="shared" si="111"/>
        <v>0</v>
      </c>
      <c r="L376" s="16">
        <f t="shared" si="100"/>
        <v>1.2</v>
      </c>
      <c r="M376" s="16"/>
      <c r="N376" s="5"/>
      <c r="P376" s="1">
        <v>44250</v>
      </c>
      <c r="Q376" s="18">
        <f t="shared" si="109"/>
        <v>760447.40916620276</v>
      </c>
      <c r="R376" s="26">
        <f t="shared" si="104"/>
        <v>0.27989113089218121</v>
      </c>
      <c r="S376" s="25">
        <f>MAX(0,MIN(T$18-SUM(W$20:W355),SUM(W356:W376)))</f>
        <v>6.4870628702125961E-12</v>
      </c>
      <c r="T376" s="26">
        <f t="shared" si="105"/>
        <v>2.3876356747711016E-18</v>
      </c>
      <c r="U376" s="18">
        <f t="shared" ref="U376:U439" si="115">MAX(0,U375-W368)</f>
        <v>1957391.3908337979</v>
      </c>
      <c r="V376" s="24">
        <f t="shared" ref="V376:V439" si="116">MAX(0,V375-W368)</f>
        <v>1956492.5908337981</v>
      </c>
      <c r="W376" s="23">
        <f t="shared" si="102"/>
        <v>1.6142358741223939E-14</v>
      </c>
      <c r="X376" s="22">
        <f t="shared" si="101"/>
        <v>1.1000000000000001</v>
      </c>
    </row>
    <row r="377" spans="1:24" x14ac:dyDescent="0.25">
      <c r="A377" s="17">
        <f t="shared" si="108"/>
        <v>358</v>
      </c>
      <c r="B377" s="34">
        <v>44251</v>
      </c>
      <c r="C377" s="23">
        <f t="shared" si="113"/>
        <v>2716940</v>
      </c>
      <c r="D377" s="23">
        <f t="shared" si="112"/>
        <v>2716940</v>
      </c>
      <c r="E377" s="26">
        <f t="shared" si="106"/>
        <v>1</v>
      </c>
      <c r="F377" s="25">
        <f>MAX(0,MIN($G$18-SUM(K$20:K356),SUM(K357:K377)))</f>
        <v>0</v>
      </c>
      <c r="G377" s="11">
        <f t="shared" si="103"/>
        <v>0</v>
      </c>
      <c r="H377" s="18">
        <f t="shared" si="114"/>
        <v>0</v>
      </c>
      <c r="I377" s="24">
        <f t="shared" si="110"/>
        <v>0</v>
      </c>
      <c r="J377" s="33">
        <f t="shared" si="107"/>
        <v>0</v>
      </c>
      <c r="K377" s="23">
        <f t="shared" si="111"/>
        <v>0</v>
      </c>
      <c r="L377" s="16">
        <f t="shared" si="100"/>
        <v>1.2</v>
      </c>
      <c r="M377" s="16"/>
      <c r="N377" s="5"/>
      <c r="P377" s="1">
        <v>44251</v>
      </c>
      <c r="Q377" s="18">
        <f t="shared" si="109"/>
        <v>760447.40916620276</v>
      </c>
      <c r="R377" s="26">
        <f t="shared" si="104"/>
        <v>0.27989113089218121</v>
      </c>
      <c r="S377" s="25">
        <f>MAX(0,MIN(T$18-SUM(W$20:W356),SUM(W357:W377)))</f>
        <v>5.2111838760029628E-12</v>
      </c>
      <c r="T377" s="26">
        <f t="shared" si="105"/>
        <v>1.9180342134912669E-18</v>
      </c>
      <c r="U377" s="18">
        <f t="shared" si="115"/>
        <v>1957391.3908337979</v>
      </c>
      <c r="V377" s="24">
        <f t="shared" si="116"/>
        <v>1956492.5908337981</v>
      </c>
      <c r="W377" s="23">
        <f t="shared" si="102"/>
        <v>1.29674709920246E-14</v>
      </c>
      <c r="X377" s="22">
        <f t="shared" si="101"/>
        <v>1.1000000000000001</v>
      </c>
    </row>
    <row r="378" spans="1:24" x14ac:dyDescent="0.25">
      <c r="A378" s="17">
        <f t="shared" si="108"/>
        <v>359</v>
      </c>
      <c r="B378" s="34">
        <v>44252</v>
      </c>
      <c r="C378" s="23">
        <f t="shared" si="113"/>
        <v>2716940</v>
      </c>
      <c r="D378" s="23">
        <f t="shared" si="112"/>
        <v>2716940</v>
      </c>
      <c r="E378" s="26">
        <f t="shared" si="106"/>
        <v>1</v>
      </c>
      <c r="F378" s="25">
        <f>MAX(0,MIN($G$18-SUM(K$20:K357),SUM(K358:K378)))</f>
        <v>0</v>
      </c>
      <c r="G378" s="11">
        <f t="shared" si="103"/>
        <v>0</v>
      </c>
      <c r="H378" s="18">
        <f t="shared" si="114"/>
        <v>0</v>
      </c>
      <c r="I378" s="24">
        <f t="shared" si="110"/>
        <v>0</v>
      </c>
      <c r="J378" s="33">
        <f t="shared" si="107"/>
        <v>0</v>
      </c>
      <c r="K378" s="23">
        <f t="shared" si="111"/>
        <v>0</v>
      </c>
      <c r="L378" s="16">
        <f t="shared" si="100"/>
        <v>1.2</v>
      </c>
      <c r="M378" s="16"/>
      <c r="N378" s="5"/>
      <c r="P378" s="1">
        <v>44252</v>
      </c>
      <c r="Q378" s="18">
        <f t="shared" si="109"/>
        <v>760447.40916620276</v>
      </c>
      <c r="R378" s="26">
        <f t="shared" si="104"/>
        <v>0.27989113089218121</v>
      </c>
      <c r="S378" s="25">
        <f>MAX(0,MIN(T$18-SUM(W$20:W357),SUM(W358:W378)))</f>
        <v>4.1862454446388442E-12</v>
      </c>
      <c r="T378" s="26">
        <f t="shared" si="105"/>
        <v>1.5407942187309416E-18</v>
      </c>
      <c r="U378" s="18">
        <f t="shared" si="115"/>
        <v>1957391.3908337979</v>
      </c>
      <c r="V378" s="24">
        <f t="shared" si="116"/>
        <v>1956492.5908337981</v>
      </c>
      <c r="W378" s="23">
        <f t="shared" si="102"/>
        <v>1.0417021863079329E-14</v>
      </c>
      <c r="X378" s="22">
        <f t="shared" si="101"/>
        <v>1.1000000000000001</v>
      </c>
    </row>
    <row r="379" spans="1:24" x14ac:dyDescent="0.25">
      <c r="A379" s="17">
        <f t="shared" si="108"/>
        <v>360</v>
      </c>
      <c r="B379" s="34">
        <v>44253</v>
      </c>
      <c r="C379" s="23">
        <f t="shared" si="113"/>
        <v>2716940</v>
      </c>
      <c r="D379" s="23">
        <f t="shared" si="112"/>
        <v>2716940</v>
      </c>
      <c r="E379" s="26">
        <f t="shared" si="106"/>
        <v>1</v>
      </c>
      <c r="F379" s="25">
        <f>MAX(0,MIN($G$18-SUM(K$20:K358),SUM(K359:K379)))</f>
        <v>0</v>
      </c>
      <c r="G379" s="11">
        <f t="shared" si="103"/>
        <v>0</v>
      </c>
      <c r="H379" s="18">
        <f t="shared" si="114"/>
        <v>0</v>
      </c>
      <c r="I379" s="24">
        <f t="shared" si="110"/>
        <v>0</v>
      </c>
      <c r="J379" s="33">
        <f t="shared" si="107"/>
        <v>0</v>
      </c>
      <c r="K379" s="23">
        <f t="shared" si="111"/>
        <v>0</v>
      </c>
      <c r="L379" s="16">
        <f t="shared" si="100"/>
        <v>1.2</v>
      </c>
      <c r="M379" s="16"/>
      <c r="N379" s="5"/>
      <c r="P379" s="1">
        <v>44253</v>
      </c>
      <c r="Q379" s="18">
        <f t="shared" si="109"/>
        <v>760447.40916620276</v>
      </c>
      <c r="R379" s="26">
        <f t="shared" si="104"/>
        <v>0.27989113089218121</v>
      </c>
      <c r="S379" s="25">
        <f>MAX(0,MIN(T$18-SUM(W$20:W358),SUM(W359:W379)))</f>
        <v>3.3628924520316653E-12</v>
      </c>
      <c r="T379" s="26">
        <f t="shared" si="105"/>
        <v>1.2377499878656376E-18</v>
      </c>
      <c r="U379" s="18">
        <f t="shared" si="115"/>
        <v>1957391.3908337979</v>
      </c>
      <c r="V379" s="24">
        <f t="shared" si="116"/>
        <v>1956492.5908337981</v>
      </c>
      <c r="W379" s="23">
        <f t="shared" si="102"/>
        <v>8.3681964326438386E-15</v>
      </c>
      <c r="X379" s="22">
        <f t="shared" si="101"/>
        <v>1.1000000000000001</v>
      </c>
    </row>
    <row r="380" spans="1:24" x14ac:dyDescent="0.25">
      <c r="A380" s="17">
        <f t="shared" si="108"/>
        <v>361</v>
      </c>
      <c r="B380" s="34">
        <v>44254</v>
      </c>
      <c r="C380" s="23">
        <f t="shared" si="113"/>
        <v>2716940</v>
      </c>
      <c r="D380" s="23">
        <f t="shared" si="112"/>
        <v>2716940</v>
      </c>
      <c r="E380" s="26">
        <f t="shared" si="106"/>
        <v>1</v>
      </c>
      <c r="F380" s="25">
        <f>MAX(0,MIN($G$18-SUM(K$20:K359),SUM(K360:K380)))</f>
        <v>0</v>
      </c>
      <c r="G380" s="11">
        <f t="shared" si="103"/>
        <v>0</v>
      </c>
      <c r="H380" s="18">
        <f t="shared" si="114"/>
        <v>0</v>
      </c>
      <c r="I380" s="24">
        <f t="shared" si="110"/>
        <v>0</v>
      </c>
      <c r="J380" s="33">
        <f t="shared" si="107"/>
        <v>0</v>
      </c>
      <c r="K380" s="23">
        <f t="shared" si="111"/>
        <v>0</v>
      </c>
      <c r="L380" s="16">
        <f t="shared" si="100"/>
        <v>1.2</v>
      </c>
      <c r="M380" s="16"/>
      <c r="N380" s="5"/>
      <c r="P380" s="1">
        <v>44254</v>
      </c>
      <c r="Q380" s="18">
        <f t="shared" si="109"/>
        <v>760447.40916620276</v>
      </c>
      <c r="R380" s="26">
        <f t="shared" si="104"/>
        <v>0.27989113089218121</v>
      </c>
      <c r="S380" s="25">
        <f>MAX(0,MIN(T$18-SUM(W$20:W359),SUM(W360:W380)))</f>
        <v>2.7014769662907799E-12</v>
      </c>
      <c r="T380" s="26">
        <f t="shared" si="105"/>
        <v>9.9430865837699033E-19</v>
      </c>
      <c r="U380" s="18">
        <f t="shared" si="115"/>
        <v>1957391.3908337979</v>
      </c>
      <c r="V380" s="24">
        <f t="shared" si="116"/>
        <v>1956492.5908337981</v>
      </c>
      <c r="W380" s="23">
        <f t="shared" si="102"/>
        <v>6.7223350834566445E-15</v>
      </c>
      <c r="X380" s="22">
        <f t="shared" si="101"/>
        <v>1.1000000000000001</v>
      </c>
    </row>
    <row r="381" spans="1:24" x14ac:dyDescent="0.25">
      <c r="A381" s="17">
        <f t="shared" si="108"/>
        <v>362</v>
      </c>
      <c r="B381" s="34">
        <v>44255</v>
      </c>
      <c r="C381" s="23">
        <f t="shared" si="113"/>
        <v>2716940</v>
      </c>
      <c r="D381" s="23">
        <f t="shared" si="112"/>
        <v>2716940</v>
      </c>
      <c r="E381" s="26">
        <f t="shared" si="106"/>
        <v>1</v>
      </c>
      <c r="F381" s="25">
        <f>MAX(0,MIN($G$18-SUM(K$20:K360),SUM(K361:K381)))</f>
        <v>0</v>
      </c>
      <c r="G381" s="11">
        <f t="shared" si="103"/>
        <v>0</v>
      </c>
      <c r="H381" s="18">
        <f t="shared" si="114"/>
        <v>0</v>
      </c>
      <c r="I381" s="24">
        <f t="shared" si="110"/>
        <v>0</v>
      </c>
      <c r="J381" s="33">
        <f t="shared" si="107"/>
        <v>0</v>
      </c>
      <c r="K381" s="23">
        <f t="shared" si="111"/>
        <v>0</v>
      </c>
      <c r="L381" s="16">
        <f t="shared" si="100"/>
        <v>1.2</v>
      </c>
      <c r="M381" s="16"/>
      <c r="N381" s="5"/>
      <c r="P381" s="1">
        <v>44255</v>
      </c>
      <c r="Q381" s="18">
        <f t="shared" si="109"/>
        <v>760447.40916620276</v>
      </c>
      <c r="R381" s="26">
        <f t="shared" si="104"/>
        <v>0.27989113089218121</v>
      </c>
      <c r="S381" s="25">
        <f>MAX(0,MIN(T$18-SUM(W$20:W360),SUM(W361:W381)))</f>
        <v>2.1701490319711594E-12</v>
      </c>
      <c r="T381" s="26">
        <f t="shared" si="105"/>
        <v>7.9874749975014512E-19</v>
      </c>
      <c r="U381" s="18">
        <f t="shared" si="115"/>
        <v>1957391.3908337979</v>
      </c>
      <c r="V381" s="24">
        <f t="shared" si="116"/>
        <v>1956492.5908337981</v>
      </c>
      <c r="W381" s="23">
        <f t="shared" si="102"/>
        <v>5.4001826245365565E-15</v>
      </c>
      <c r="X381" s="22">
        <f t="shared" si="101"/>
        <v>1.1000000000000001</v>
      </c>
    </row>
    <row r="382" spans="1:24" x14ac:dyDescent="0.25">
      <c r="A382" s="17">
        <f t="shared" si="108"/>
        <v>363</v>
      </c>
      <c r="B382" s="34">
        <v>44256</v>
      </c>
      <c r="C382" s="23">
        <f t="shared" si="113"/>
        <v>2716940</v>
      </c>
      <c r="D382" s="23">
        <f t="shared" si="112"/>
        <v>2716940</v>
      </c>
      <c r="E382" s="26">
        <f t="shared" si="106"/>
        <v>1</v>
      </c>
      <c r="F382" s="25">
        <f>MAX(0,MIN($G$18-SUM(K$20:K361),SUM(K362:K382)))</f>
        <v>0</v>
      </c>
      <c r="G382" s="11">
        <f t="shared" si="103"/>
        <v>0</v>
      </c>
      <c r="H382" s="18">
        <f t="shared" si="114"/>
        <v>0</v>
      </c>
      <c r="I382" s="24">
        <f t="shared" si="110"/>
        <v>0</v>
      </c>
      <c r="J382" s="33">
        <f t="shared" si="107"/>
        <v>0</v>
      </c>
      <c r="K382" s="23">
        <f t="shared" si="111"/>
        <v>0</v>
      </c>
      <c r="L382" s="16">
        <f t="shared" si="100"/>
        <v>1.2</v>
      </c>
      <c r="M382" s="16"/>
      <c r="N382" s="5"/>
      <c r="P382" s="1">
        <v>44256</v>
      </c>
      <c r="Q382" s="18">
        <f t="shared" si="109"/>
        <v>760447.40916620276</v>
      </c>
      <c r="R382" s="26">
        <f t="shared" si="104"/>
        <v>0.27989113089218121</v>
      </c>
      <c r="S382" s="25">
        <f>MAX(0,MIN(T$18-SUM(W$20:W361),SUM(W362:W382)))</f>
        <v>1.7433229598961667E-12</v>
      </c>
      <c r="T382" s="26">
        <f t="shared" si="105"/>
        <v>6.4164941437652902E-19</v>
      </c>
      <c r="U382" s="18">
        <f t="shared" si="115"/>
        <v>1957391.3908337979</v>
      </c>
      <c r="V382" s="24">
        <f t="shared" si="116"/>
        <v>1956492.5908337981</v>
      </c>
      <c r="W382" s="23">
        <f t="shared" si="102"/>
        <v>4.3380718182455374E-15</v>
      </c>
      <c r="X382" s="22">
        <f t="shared" si="101"/>
        <v>1.1000000000000001</v>
      </c>
    </row>
    <row r="383" spans="1:24" x14ac:dyDescent="0.25">
      <c r="A383" s="17">
        <f t="shared" si="108"/>
        <v>364</v>
      </c>
      <c r="B383" s="34">
        <v>44257</v>
      </c>
      <c r="C383" s="23">
        <f t="shared" si="113"/>
        <v>2716940</v>
      </c>
      <c r="D383" s="23">
        <f t="shared" si="112"/>
        <v>2716940</v>
      </c>
      <c r="E383" s="26">
        <f t="shared" si="106"/>
        <v>1</v>
      </c>
      <c r="F383" s="25">
        <f>MAX(0,MIN($G$18-SUM(K$20:K362),SUM(K363:K383)))</f>
        <v>0</v>
      </c>
      <c r="G383" s="11">
        <f t="shared" si="103"/>
        <v>0</v>
      </c>
      <c r="H383" s="18">
        <f t="shared" si="114"/>
        <v>0</v>
      </c>
      <c r="I383" s="24">
        <f t="shared" si="110"/>
        <v>0</v>
      </c>
      <c r="J383" s="33">
        <f t="shared" si="107"/>
        <v>0</v>
      </c>
      <c r="K383" s="23">
        <f t="shared" si="111"/>
        <v>0</v>
      </c>
      <c r="L383" s="16">
        <f t="shared" si="100"/>
        <v>1.2</v>
      </c>
      <c r="M383" s="16"/>
      <c r="N383" s="5"/>
      <c r="P383" s="1">
        <v>44257</v>
      </c>
      <c r="Q383" s="18">
        <f t="shared" si="109"/>
        <v>760447.40916620276</v>
      </c>
      <c r="R383" s="26">
        <f t="shared" si="104"/>
        <v>0.27989113089218121</v>
      </c>
      <c r="S383" s="25">
        <f>MAX(0,MIN(T$18-SUM(W$20:W362),SUM(W363:W383)))</f>
        <v>1.4004452679181348E-12</v>
      </c>
      <c r="T383" s="26">
        <f t="shared" si="105"/>
        <v>5.1544946444092794E-19</v>
      </c>
      <c r="U383" s="18">
        <f t="shared" si="115"/>
        <v>1957391.3908337979</v>
      </c>
      <c r="V383" s="24">
        <f t="shared" si="116"/>
        <v>1956492.5908337981</v>
      </c>
      <c r="W383" s="23">
        <f t="shared" si="102"/>
        <v>3.4848575332896593E-15</v>
      </c>
      <c r="X383" s="22">
        <f t="shared" si="101"/>
        <v>1.1000000000000001</v>
      </c>
    </row>
    <row r="384" spans="1:24" x14ac:dyDescent="0.25">
      <c r="A384" s="17">
        <f t="shared" si="108"/>
        <v>365</v>
      </c>
      <c r="B384" s="34">
        <v>44258</v>
      </c>
      <c r="C384" s="23">
        <f t="shared" si="113"/>
        <v>2716940</v>
      </c>
      <c r="D384" s="23">
        <f t="shared" si="112"/>
        <v>2716940</v>
      </c>
      <c r="E384" s="26">
        <f t="shared" si="106"/>
        <v>1</v>
      </c>
      <c r="F384" s="25">
        <f>MAX(0,MIN($G$18-SUM(K$20:K363),SUM(K364:K384)))</f>
        <v>0</v>
      </c>
      <c r="G384" s="11">
        <f t="shared" si="103"/>
        <v>0</v>
      </c>
      <c r="H384" s="18">
        <f t="shared" si="114"/>
        <v>0</v>
      </c>
      <c r="I384" s="24">
        <f t="shared" si="110"/>
        <v>0</v>
      </c>
      <c r="J384" s="33">
        <f t="shared" si="107"/>
        <v>0</v>
      </c>
      <c r="K384" s="23">
        <f t="shared" si="111"/>
        <v>0</v>
      </c>
      <c r="L384" s="16">
        <f t="shared" si="100"/>
        <v>1.2</v>
      </c>
      <c r="M384" s="16"/>
      <c r="N384" s="5"/>
      <c r="P384" s="1">
        <v>44258</v>
      </c>
      <c r="Q384" s="18">
        <f t="shared" si="109"/>
        <v>760447.40916620276</v>
      </c>
      <c r="R384" s="26">
        <f t="shared" si="104"/>
        <v>0.27989113089218121</v>
      </c>
      <c r="S384" s="25">
        <f>MAX(0,MIN(T$18-SUM(W$20:W363),SUM(W364:W384)))</f>
        <v>1.1250049437489826E-12</v>
      </c>
      <c r="T384" s="26">
        <f t="shared" si="105"/>
        <v>4.1407058814290436E-19</v>
      </c>
      <c r="U384" s="18">
        <f t="shared" si="115"/>
        <v>1957391.3908337979</v>
      </c>
      <c r="V384" s="24">
        <f t="shared" si="116"/>
        <v>1956492.5908337981</v>
      </c>
      <c r="W384" s="23">
        <f t="shared" si="102"/>
        <v>2.7994538901472648E-15</v>
      </c>
      <c r="X384" s="22">
        <f t="shared" si="101"/>
        <v>1.1000000000000001</v>
      </c>
    </row>
    <row r="385" spans="1:24" x14ac:dyDescent="0.25">
      <c r="A385" s="17">
        <f t="shared" si="108"/>
        <v>366</v>
      </c>
      <c r="B385" s="34">
        <v>44259</v>
      </c>
      <c r="C385" s="23">
        <f t="shared" si="113"/>
        <v>2716940</v>
      </c>
      <c r="D385" s="23">
        <f t="shared" si="112"/>
        <v>2716940</v>
      </c>
      <c r="E385" s="26">
        <f t="shared" si="106"/>
        <v>1</v>
      </c>
      <c r="F385" s="25">
        <f>MAX(0,MIN($G$18-SUM(K$20:K364),SUM(K365:K385)))</f>
        <v>0</v>
      </c>
      <c r="G385" s="11">
        <f t="shared" si="103"/>
        <v>0</v>
      </c>
      <c r="H385" s="18">
        <f t="shared" si="114"/>
        <v>0</v>
      </c>
      <c r="I385" s="24">
        <f t="shared" si="110"/>
        <v>0</v>
      </c>
      <c r="J385" s="33">
        <f t="shared" si="107"/>
        <v>0</v>
      </c>
      <c r="K385" s="23">
        <f t="shared" si="111"/>
        <v>0</v>
      </c>
      <c r="L385" s="16">
        <f t="shared" ref="L385:L448" si="117">L$18</f>
        <v>1.2</v>
      </c>
      <c r="M385" s="16"/>
      <c r="N385" s="5"/>
      <c r="P385" s="1">
        <v>44259</v>
      </c>
      <c r="Q385" s="18">
        <f t="shared" si="109"/>
        <v>760447.40916620276</v>
      </c>
      <c r="R385" s="26">
        <f t="shared" si="104"/>
        <v>0.27989113089218121</v>
      </c>
      <c r="S385" s="25">
        <f>MAX(0,MIN(T$18-SUM(W$20:W364),SUM(W365:W385)))</f>
        <v>9.037383698265572E-13</v>
      </c>
      <c r="T385" s="26">
        <f t="shared" si="105"/>
        <v>3.3263096344658228E-19</v>
      </c>
      <c r="U385" s="18">
        <f t="shared" si="115"/>
        <v>1957391.3908337979</v>
      </c>
      <c r="V385" s="24">
        <f t="shared" si="116"/>
        <v>1956492.5908337981</v>
      </c>
      <c r="W385" s="23">
        <f t="shared" si="102"/>
        <v>2.2488558020513066E-15</v>
      </c>
      <c r="X385" s="22">
        <f t="shared" ref="X385:X448" si="118">X$18</f>
        <v>1.1000000000000001</v>
      </c>
    </row>
    <row r="386" spans="1:24" x14ac:dyDescent="0.25">
      <c r="A386" s="17">
        <f t="shared" si="108"/>
        <v>367</v>
      </c>
      <c r="B386" s="34">
        <v>44260</v>
      </c>
      <c r="C386" s="23">
        <f t="shared" si="113"/>
        <v>2716940</v>
      </c>
      <c r="D386" s="23">
        <f t="shared" si="112"/>
        <v>2716940</v>
      </c>
      <c r="E386" s="26">
        <f t="shared" si="106"/>
        <v>1</v>
      </c>
      <c r="F386" s="25">
        <f>MAX(0,MIN($G$18-SUM(K$20:K365),SUM(K366:K386)))</f>
        <v>0</v>
      </c>
      <c r="G386" s="11">
        <f t="shared" si="103"/>
        <v>0</v>
      </c>
      <c r="H386" s="18">
        <f t="shared" si="114"/>
        <v>0</v>
      </c>
      <c r="I386" s="24">
        <f t="shared" si="110"/>
        <v>0</v>
      </c>
      <c r="J386" s="33">
        <f t="shared" si="107"/>
        <v>0</v>
      </c>
      <c r="K386" s="23">
        <f t="shared" si="111"/>
        <v>0</v>
      </c>
      <c r="L386" s="16">
        <f t="shared" si="117"/>
        <v>1.2</v>
      </c>
      <c r="M386" s="16"/>
      <c r="N386" s="5"/>
      <c r="P386" s="1">
        <v>44260</v>
      </c>
      <c r="Q386" s="18">
        <f t="shared" si="109"/>
        <v>760447.40916620276</v>
      </c>
      <c r="R386" s="26">
        <f t="shared" si="104"/>
        <v>0.27989113089218121</v>
      </c>
      <c r="S386" s="25">
        <f>MAX(0,MIN(T$18-SUM(W$20:W365),SUM(W366:W386)))</f>
        <v>7.259906239834261E-13</v>
      </c>
      <c r="T386" s="26">
        <f t="shared" si="105"/>
        <v>2.6720892768461069E-19</v>
      </c>
      <c r="U386" s="18">
        <f t="shared" si="115"/>
        <v>1957391.3908337979</v>
      </c>
      <c r="V386" s="24">
        <f t="shared" si="116"/>
        <v>1956492.5908337981</v>
      </c>
      <c r="W386" s="23">
        <f t="shared" si="102"/>
        <v>1.8065496403492412E-15</v>
      </c>
      <c r="X386" s="22">
        <f t="shared" si="118"/>
        <v>1.1000000000000001</v>
      </c>
    </row>
    <row r="387" spans="1:24" x14ac:dyDescent="0.25">
      <c r="A387" s="17">
        <f t="shared" si="108"/>
        <v>368</v>
      </c>
      <c r="B387" s="34">
        <v>44261</v>
      </c>
      <c r="C387" s="23">
        <f t="shared" si="113"/>
        <v>2716940</v>
      </c>
      <c r="D387" s="23">
        <f t="shared" si="112"/>
        <v>2716940</v>
      </c>
      <c r="E387" s="26">
        <f t="shared" si="106"/>
        <v>1</v>
      </c>
      <c r="F387" s="25">
        <f>MAX(0,MIN($G$18-SUM(K$20:K366),SUM(K367:K387)))</f>
        <v>0</v>
      </c>
      <c r="G387" s="11">
        <f t="shared" si="103"/>
        <v>0</v>
      </c>
      <c r="H387" s="18">
        <f t="shared" si="114"/>
        <v>0</v>
      </c>
      <c r="I387" s="24">
        <f t="shared" si="110"/>
        <v>0</v>
      </c>
      <c r="J387" s="33">
        <f t="shared" si="107"/>
        <v>0</v>
      </c>
      <c r="K387" s="23">
        <f t="shared" si="111"/>
        <v>0</v>
      </c>
      <c r="L387" s="16">
        <f t="shared" si="117"/>
        <v>1.2</v>
      </c>
      <c r="M387" s="16"/>
      <c r="N387" s="5"/>
      <c r="P387" s="1">
        <v>44196</v>
      </c>
      <c r="Q387" s="18">
        <f t="shared" si="109"/>
        <v>760447.40916620276</v>
      </c>
      <c r="R387" s="26">
        <f t="shared" si="104"/>
        <v>0.27989113089218121</v>
      </c>
      <c r="S387" s="25">
        <f>MAX(0,MIN(T$18-SUM(W$20:W366),SUM(W367:W387)))</f>
        <v>5.8320239984166726E-13</v>
      </c>
      <c r="T387" s="26">
        <f t="shared" si="105"/>
        <v>2.1465413290012562E-19</v>
      </c>
      <c r="U387" s="18">
        <f t="shared" si="115"/>
        <v>1957391.3908337979</v>
      </c>
      <c r="V387" s="24">
        <f t="shared" si="116"/>
        <v>1956492.5908337981</v>
      </c>
      <c r="W387" s="23">
        <f t="shared" si="102"/>
        <v>1.4512364910498225E-15</v>
      </c>
      <c r="X387" s="22">
        <f t="shared" si="118"/>
        <v>1.1000000000000001</v>
      </c>
    </row>
    <row r="388" spans="1:24" x14ac:dyDescent="0.25">
      <c r="A388" s="17">
        <f t="shared" si="108"/>
        <v>369</v>
      </c>
      <c r="B388" s="34">
        <v>44262</v>
      </c>
      <c r="C388" s="23">
        <f t="shared" si="113"/>
        <v>2716940</v>
      </c>
      <c r="D388" s="23">
        <f t="shared" si="112"/>
        <v>2716940</v>
      </c>
      <c r="E388" s="26">
        <f t="shared" si="106"/>
        <v>1</v>
      </c>
      <c r="F388" s="25">
        <f>MAX(0,MIN($G$18-SUM(K$20:K367),SUM(K368:K388)))</f>
        <v>0</v>
      </c>
      <c r="G388" s="11">
        <f t="shared" si="103"/>
        <v>0</v>
      </c>
      <c r="H388" s="18">
        <f t="shared" si="114"/>
        <v>0</v>
      </c>
      <c r="I388" s="24">
        <f t="shared" si="110"/>
        <v>0</v>
      </c>
      <c r="J388" s="33">
        <f t="shared" si="107"/>
        <v>0</v>
      </c>
      <c r="K388" s="23">
        <f t="shared" si="111"/>
        <v>0</v>
      </c>
      <c r="L388" s="16">
        <f t="shared" si="117"/>
        <v>1.2</v>
      </c>
      <c r="M388" s="16"/>
      <c r="N388" s="5"/>
      <c r="P388" s="1">
        <v>44197</v>
      </c>
      <c r="Q388" s="18">
        <f t="shared" si="109"/>
        <v>760447.40916620276</v>
      </c>
      <c r="R388" s="26">
        <f t="shared" si="104"/>
        <v>0.27989113089218121</v>
      </c>
      <c r="S388" s="25">
        <f>MAX(0,MIN(T$18-SUM(W$20:W367),SUM(W368:W388)))</f>
        <v>4.684978399787774E-13</v>
      </c>
      <c r="T388" s="26">
        <f t="shared" si="105"/>
        <v>1.7243584325703822E-19</v>
      </c>
      <c r="U388" s="18">
        <f t="shared" si="115"/>
        <v>1957391.3908337979</v>
      </c>
      <c r="V388" s="24">
        <f t="shared" si="116"/>
        <v>1956492.5908337981</v>
      </c>
      <c r="W388" s="23">
        <f t="shared" si="102"/>
        <v>1.1658065219549982E-15</v>
      </c>
      <c r="X388" s="22">
        <f t="shared" si="118"/>
        <v>1.1000000000000001</v>
      </c>
    </row>
    <row r="389" spans="1:24" x14ac:dyDescent="0.25">
      <c r="A389" s="17">
        <f t="shared" si="108"/>
        <v>370</v>
      </c>
      <c r="B389" s="34">
        <v>44263</v>
      </c>
      <c r="C389" s="23">
        <f t="shared" si="113"/>
        <v>2716940</v>
      </c>
      <c r="D389" s="23">
        <f t="shared" si="112"/>
        <v>2716940</v>
      </c>
      <c r="E389" s="26">
        <f t="shared" si="106"/>
        <v>1</v>
      </c>
      <c r="F389" s="25">
        <f>MAX(0,MIN($G$18-SUM(K$20:K368),SUM(K369:K389)))</f>
        <v>0</v>
      </c>
      <c r="G389" s="11">
        <f t="shared" si="103"/>
        <v>0</v>
      </c>
      <c r="H389" s="18">
        <f t="shared" si="114"/>
        <v>0</v>
      </c>
      <c r="I389" s="24">
        <f t="shared" si="110"/>
        <v>0</v>
      </c>
      <c r="J389" s="33">
        <f t="shared" si="107"/>
        <v>0</v>
      </c>
      <c r="K389" s="23">
        <f t="shared" si="111"/>
        <v>0</v>
      </c>
      <c r="L389" s="16">
        <f t="shared" si="117"/>
        <v>1.2</v>
      </c>
      <c r="M389" s="16"/>
      <c r="N389" s="5"/>
      <c r="P389" s="1">
        <v>44198</v>
      </c>
      <c r="Q389" s="18">
        <f t="shared" si="109"/>
        <v>760447.40916620276</v>
      </c>
      <c r="R389" s="26">
        <f t="shared" si="104"/>
        <v>0.27989113089218121</v>
      </c>
      <c r="S389" s="25">
        <f>MAX(0,MIN(T$18-SUM(W$20:W368),SUM(W369:W389)))</f>
        <v>3.763534342869119E-13</v>
      </c>
      <c r="T389" s="26">
        <f t="shared" si="105"/>
        <v>1.38521069396789E-19</v>
      </c>
      <c r="U389" s="18">
        <f t="shared" si="115"/>
        <v>1957391.3908337979</v>
      </c>
      <c r="V389" s="24">
        <f t="shared" si="116"/>
        <v>1956492.5908337981</v>
      </c>
      <c r="W389" s="23">
        <f t="shared" si="102"/>
        <v>9.3651507181275126E-16</v>
      </c>
      <c r="X389" s="22">
        <f t="shared" si="118"/>
        <v>1.1000000000000001</v>
      </c>
    </row>
    <row r="390" spans="1:24" x14ac:dyDescent="0.25">
      <c r="A390" s="17">
        <f t="shared" si="108"/>
        <v>371</v>
      </c>
      <c r="B390" s="34">
        <v>44264</v>
      </c>
      <c r="C390" s="23">
        <f t="shared" si="113"/>
        <v>2716940</v>
      </c>
      <c r="D390" s="23">
        <f t="shared" si="112"/>
        <v>2716940</v>
      </c>
      <c r="E390" s="26">
        <f t="shared" si="106"/>
        <v>1</v>
      </c>
      <c r="F390" s="25">
        <f>MAX(0,MIN($G$18-SUM(K$20:K369),SUM(K370:K390)))</f>
        <v>0</v>
      </c>
      <c r="G390" s="11">
        <f t="shared" si="103"/>
        <v>0</v>
      </c>
      <c r="H390" s="18">
        <f t="shared" si="114"/>
        <v>0</v>
      </c>
      <c r="I390" s="24">
        <f t="shared" si="110"/>
        <v>0</v>
      </c>
      <c r="J390" s="33">
        <f t="shared" si="107"/>
        <v>0</v>
      </c>
      <c r="K390" s="23">
        <f t="shared" si="111"/>
        <v>0</v>
      </c>
      <c r="L390" s="16">
        <f t="shared" si="117"/>
        <v>1.2</v>
      </c>
      <c r="M390" s="16"/>
      <c r="N390" s="5"/>
      <c r="P390" s="1">
        <v>44199</v>
      </c>
      <c r="Q390" s="18">
        <f t="shared" si="109"/>
        <v>760447.40916620276</v>
      </c>
      <c r="R390" s="26">
        <f t="shared" si="104"/>
        <v>0.27989113089218121</v>
      </c>
      <c r="S390" s="25">
        <f>MAX(0,MIN(T$18-SUM(W$20:W369),SUM(W370:W390)))</f>
        <v>3.0233203957988178E-13</v>
      </c>
      <c r="T390" s="26">
        <f t="shared" si="105"/>
        <v>1.1127667139498176E-19</v>
      </c>
      <c r="U390" s="18">
        <f t="shared" si="115"/>
        <v>1957391.3908337979</v>
      </c>
      <c r="V390" s="24">
        <f t="shared" si="116"/>
        <v>1956492.5908337981</v>
      </c>
      <c r="W390" s="23">
        <f t="shared" si="102"/>
        <v>7.5232078669594063E-16</v>
      </c>
      <c r="X390" s="22">
        <f t="shared" si="118"/>
        <v>1.1000000000000001</v>
      </c>
    </row>
    <row r="391" spans="1:24" x14ac:dyDescent="0.25">
      <c r="A391" s="17">
        <f t="shared" si="108"/>
        <v>372</v>
      </c>
      <c r="B391" s="34">
        <v>44265</v>
      </c>
      <c r="C391" s="23">
        <f t="shared" si="113"/>
        <v>2716940</v>
      </c>
      <c r="D391" s="23">
        <f t="shared" si="112"/>
        <v>2716940</v>
      </c>
      <c r="E391" s="26">
        <f t="shared" si="106"/>
        <v>1</v>
      </c>
      <c r="F391" s="25">
        <f>MAX(0,MIN($G$18-SUM(K$20:K370),SUM(K371:K391)))</f>
        <v>0</v>
      </c>
      <c r="G391" s="11">
        <f t="shared" si="103"/>
        <v>0</v>
      </c>
      <c r="H391" s="18">
        <f t="shared" si="114"/>
        <v>0</v>
      </c>
      <c r="I391" s="24">
        <f t="shared" si="110"/>
        <v>0</v>
      </c>
      <c r="J391" s="33">
        <f t="shared" si="107"/>
        <v>0</v>
      </c>
      <c r="K391" s="23">
        <f t="shared" si="111"/>
        <v>0</v>
      </c>
      <c r="L391" s="16">
        <f t="shared" si="117"/>
        <v>1.2</v>
      </c>
      <c r="M391" s="16"/>
      <c r="N391" s="5"/>
      <c r="P391" s="1">
        <v>44200</v>
      </c>
      <c r="Q391" s="18">
        <f t="shared" si="109"/>
        <v>760447.40916620276</v>
      </c>
      <c r="R391" s="26">
        <f t="shared" si="104"/>
        <v>0.27989113089218121</v>
      </c>
      <c r="S391" s="25">
        <f>MAX(0,MIN(T$18-SUM(W$20:W370),SUM(W371:W391)))</f>
        <v>2.4286921236607919E-13</v>
      </c>
      <c r="T391" s="26">
        <f t="shared" si="105"/>
        <v>8.9390716160857133E-20</v>
      </c>
      <c r="U391" s="18">
        <f t="shared" si="115"/>
        <v>1957391.3908337979</v>
      </c>
      <c r="V391" s="24">
        <f t="shared" si="116"/>
        <v>1956492.5908337981</v>
      </c>
      <c r="W391" s="23">
        <f t="shared" si="102"/>
        <v>6.0435393207207612E-16</v>
      </c>
      <c r="X391" s="22">
        <f t="shared" si="118"/>
        <v>1.1000000000000001</v>
      </c>
    </row>
    <row r="392" spans="1:24" x14ac:dyDescent="0.25">
      <c r="A392" s="17">
        <f t="shared" si="108"/>
        <v>373</v>
      </c>
      <c r="B392" s="34">
        <v>44266</v>
      </c>
      <c r="C392" s="23">
        <f t="shared" si="113"/>
        <v>2716940</v>
      </c>
      <c r="D392" s="23">
        <f t="shared" si="112"/>
        <v>2716940</v>
      </c>
      <c r="E392" s="26">
        <f t="shared" si="106"/>
        <v>1</v>
      </c>
      <c r="F392" s="25">
        <f>MAX(0,MIN($G$18-SUM(K$20:K371),SUM(K372:K392)))</f>
        <v>0</v>
      </c>
      <c r="G392" s="11">
        <f t="shared" si="103"/>
        <v>0</v>
      </c>
      <c r="H392" s="18">
        <f t="shared" si="114"/>
        <v>0</v>
      </c>
      <c r="I392" s="24">
        <f t="shared" si="110"/>
        <v>0</v>
      </c>
      <c r="J392" s="33">
        <f t="shared" si="107"/>
        <v>0</v>
      </c>
      <c r="K392" s="23">
        <f t="shared" si="111"/>
        <v>0</v>
      </c>
      <c r="L392" s="16">
        <f t="shared" si="117"/>
        <v>1.2</v>
      </c>
      <c r="M392" s="16"/>
      <c r="N392" s="5"/>
      <c r="P392" s="1">
        <v>44201</v>
      </c>
      <c r="Q392" s="18">
        <f t="shared" si="109"/>
        <v>760447.40916620276</v>
      </c>
      <c r="R392" s="26">
        <f t="shared" si="104"/>
        <v>0.27989113089218121</v>
      </c>
      <c r="S392" s="25">
        <f>MAX(0,MIN(T$18-SUM(W$20:W371),SUM(W372:W392)))</f>
        <v>1.9510156580587817E-13</v>
      </c>
      <c r="T392" s="26">
        <f t="shared" si="105"/>
        <v>7.1809302305490064E-20</v>
      </c>
      <c r="U392" s="18">
        <f t="shared" si="115"/>
        <v>1957391.3908337979</v>
      </c>
      <c r="V392" s="24">
        <f t="shared" si="116"/>
        <v>1956492.5908337981</v>
      </c>
      <c r="W392" s="23">
        <f t="shared" si="102"/>
        <v>4.8548927753952544E-16</v>
      </c>
      <c r="X392" s="22">
        <f t="shared" si="118"/>
        <v>1.1000000000000001</v>
      </c>
    </row>
    <row r="393" spans="1:24" x14ac:dyDescent="0.25">
      <c r="A393" s="17">
        <f t="shared" si="108"/>
        <v>374</v>
      </c>
      <c r="B393" s="34">
        <v>44267</v>
      </c>
      <c r="C393" s="23">
        <f t="shared" si="113"/>
        <v>2716940</v>
      </c>
      <c r="D393" s="23">
        <f t="shared" si="112"/>
        <v>2716940</v>
      </c>
      <c r="E393" s="26">
        <f t="shared" si="106"/>
        <v>1</v>
      </c>
      <c r="F393" s="25">
        <f>MAX(0,MIN($G$18-SUM(K$20:K372),SUM(K373:K393)))</f>
        <v>0</v>
      </c>
      <c r="G393" s="11">
        <f t="shared" si="103"/>
        <v>0</v>
      </c>
      <c r="H393" s="18">
        <f t="shared" si="114"/>
        <v>0</v>
      </c>
      <c r="I393" s="24">
        <f t="shared" si="110"/>
        <v>0</v>
      </c>
      <c r="J393" s="33">
        <f t="shared" si="107"/>
        <v>0</v>
      </c>
      <c r="K393" s="23">
        <f t="shared" si="111"/>
        <v>0</v>
      </c>
      <c r="L393" s="16">
        <f t="shared" si="117"/>
        <v>1.2</v>
      </c>
      <c r="M393" s="16"/>
      <c r="N393" s="5"/>
      <c r="P393" s="1">
        <v>44202</v>
      </c>
      <c r="Q393" s="18">
        <f t="shared" si="109"/>
        <v>760447.40916620276</v>
      </c>
      <c r="R393" s="26">
        <f t="shared" si="104"/>
        <v>0.27989113089218121</v>
      </c>
      <c r="S393" s="25">
        <f>MAX(0,MIN(T$18-SUM(W$20:W372),SUM(W373:W393)))</f>
        <v>1.5672888551443987E-13</v>
      </c>
      <c r="T393" s="26">
        <f t="shared" si="105"/>
        <v>5.7685810328693262E-20</v>
      </c>
      <c r="U393" s="18">
        <f t="shared" si="115"/>
        <v>1957391.3908337979</v>
      </c>
      <c r="V393" s="24">
        <f t="shared" si="116"/>
        <v>1956492.5908337981</v>
      </c>
      <c r="W393" s="23">
        <f t="shared" si="102"/>
        <v>3.900029868221995E-16</v>
      </c>
      <c r="X393" s="22">
        <f t="shared" si="118"/>
        <v>1.1000000000000001</v>
      </c>
    </row>
    <row r="394" spans="1:24" x14ac:dyDescent="0.25">
      <c r="A394" s="17">
        <f t="shared" si="108"/>
        <v>375</v>
      </c>
      <c r="B394" s="34">
        <v>44268</v>
      </c>
      <c r="C394" s="23">
        <f t="shared" si="113"/>
        <v>2716940</v>
      </c>
      <c r="D394" s="23">
        <f t="shared" si="112"/>
        <v>2716940</v>
      </c>
      <c r="E394" s="26">
        <f t="shared" si="106"/>
        <v>1</v>
      </c>
      <c r="F394" s="25">
        <f>MAX(0,MIN($G$18-SUM(K$20:K373),SUM(K374:K394)))</f>
        <v>0</v>
      </c>
      <c r="G394" s="11">
        <f t="shared" si="103"/>
        <v>0</v>
      </c>
      <c r="H394" s="18">
        <f t="shared" si="114"/>
        <v>0</v>
      </c>
      <c r="I394" s="24">
        <f t="shared" si="110"/>
        <v>0</v>
      </c>
      <c r="J394" s="33">
        <f t="shared" si="107"/>
        <v>0</v>
      </c>
      <c r="K394" s="23">
        <f t="shared" si="111"/>
        <v>0</v>
      </c>
      <c r="L394" s="16">
        <f t="shared" si="117"/>
        <v>1.2</v>
      </c>
      <c r="M394" s="16"/>
      <c r="N394" s="5"/>
      <c r="P394" s="1">
        <v>44203</v>
      </c>
      <c r="Q394" s="18">
        <f t="shared" si="109"/>
        <v>760447.40916620276</v>
      </c>
      <c r="R394" s="26">
        <f t="shared" si="104"/>
        <v>0.27989113089218121</v>
      </c>
      <c r="S394" s="25">
        <f>MAX(0,MIN(T$18-SUM(W$20:W373),SUM(W374:W394)))</f>
        <v>1.2590336450215361E-13</v>
      </c>
      <c r="T394" s="26">
        <f t="shared" si="105"/>
        <v>4.6340134306298119E-20</v>
      </c>
      <c r="U394" s="18">
        <f t="shared" si="115"/>
        <v>1957391.3908337979</v>
      </c>
      <c r="V394" s="24">
        <f t="shared" si="116"/>
        <v>1956492.5908337981</v>
      </c>
      <c r="W394" s="23">
        <f t="shared" si="102"/>
        <v>3.1329699082355844E-16</v>
      </c>
      <c r="X394" s="22">
        <f t="shared" si="118"/>
        <v>1.1000000000000001</v>
      </c>
    </row>
    <row r="395" spans="1:24" x14ac:dyDescent="0.25">
      <c r="A395" s="17">
        <f t="shared" si="108"/>
        <v>376</v>
      </c>
      <c r="B395" s="34">
        <v>44269</v>
      </c>
      <c r="C395" s="23">
        <f t="shared" si="113"/>
        <v>2716940</v>
      </c>
      <c r="D395" s="23">
        <f t="shared" si="112"/>
        <v>2716940</v>
      </c>
      <c r="E395" s="26">
        <f t="shared" si="106"/>
        <v>1</v>
      </c>
      <c r="F395" s="25">
        <f>MAX(0,MIN($G$18-SUM(K$20:K374),SUM(K375:K395)))</f>
        <v>0</v>
      </c>
      <c r="G395" s="11">
        <f t="shared" si="103"/>
        <v>0</v>
      </c>
      <c r="H395" s="18">
        <f t="shared" si="114"/>
        <v>0</v>
      </c>
      <c r="I395" s="24">
        <f t="shared" si="110"/>
        <v>0</v>
      </c>
      <c r="J395" s="33">
        <f t="shared" si="107"/>
        <v>0</v>
      </c>
      <c r="K395" s="23">
        <f t="shared" si="111"/>
        <v>0</v>
      </c>
      <c r="L395" s="16">
        <f t="shared" si="117"/>
        <v>1.2</v>
      </c>
      <c r="M395" s="16"/>
      <c r="N395" s="5"/>
      <c r="P395" s="1">
        <v>44204</v>
      </c>
      <c r="Q395" s="18">
        <f t="shared" si="109"/>
        <v>760447.40916620276</v>
      </c>
      <c r="R395" s="26">
        <f t="shared" si="104"/>
        <v>0.27989113089218121</v>
      </c>
      <c r="S395" s="25">
        <f>MAX(0,MIN(T$18-SUM(W$20:W374),SUM(W375:W395)))</f>
        <v>1.0114062344622298E-13</v>
      </c>
      <c r="T395" s="26">
        <f t="shared" si="105"/>
        <v>3.7225931910981829E-20</v>
      </c>
      <c r="U395" s="18">
        <f t="shared" si="115"/>
        <v>1957391.3908337979</v>
      </c>
      <c r="V395" s="24">
        <f t="shared" si="116"/>
        <v>1956492.5908337981</v>
      </c>
      <c r="W395" s="23">
        <f t="shared" si="102"/>
        <v>2.5167757113574432E-16</v>
      </c>
      <c r="X395" s="22">
        <f t="shared" si="118"/>
        <v>1.1000000000000001</v>
      </c>
    </row>
    <row r="396" spans="1:24" x14ac:dyDescent="0.25">
      <c r="A396" s="17">
        <f t="shared" si="108"/>
        <v>377</v>
      </c>
      <c r="B396" s="34">
        <v>44270</v>
      </c>
      <c r="C396" s="23">
        <f t="shared" si="113"/>
        <v>2716940</v>
      </c>
      <c r="D396" s="23">
        <f t="shared" si="112"/>
        <v>2716940</v>
      </c>
      <c r="E396" s="26">
        <f t="shared" si="106"/>
        <v>1</v>
      </c>
      <c r="F396" s="25">
        <f>MAX(0,MIN($G$18-SUM(K$20:K375),SUM(K376:K396)))</f>
        <v>0</v>
      </c>
      <c r="G396" s="11">
        <f t="shared" si="103"/>
        <v>0</v>
      </c>
      <c r="H396" s="18">
        <f t="shared" si="114"/>
        <v>0</v>
      </c>
      <c r="I396" s="24">
        <f t="shared" si="110"/>
        <v>0</v>
      </c>
      <c r="J396" s="33">
        <f t="shared" si="107"/>
        <v>0</v>
      </c>
      <c r="K396" s="23">
        <f t="shared" si="111"/>
        <v>0</v>
      </c>
      <c r="L396" s="16">
        <f t="shared" si="117"/>
        <v>1.2</v>
      </c>
      <c r="M396" s="16"/>
      <c r="N396" s="5"/>
      <c r="P396" s="1">
        <v>44205</v>
      </c>
      <c r="Q396" s="18">
        <f t="shared" si="109"/>
        <v>760447.40916620276</v>
      </c>
      <c r="R396" s="26">
        <f t="shared" si="104"/>
        <v>0.27989113089218121</v>
      </c>
      <c r="S396" s="25">
        <f>MAX(0,MIN(T$18-SUM(W$20:W375),SUM(W376:W396)))</f>
        <v>8.1248231542817073E-14</v>
      </c>
      <c r="T396" s="26">
        <f t="shared" si="105"/>
        <v>2.9904315716510882E-20</v>
      </c>
      <c r="U396" s="18">
        <f t="shared" si="115"/>
        <v>1957391.3908337979</v>
      </c>
      <c r="V396" s="24">
        <f t="shared" si="116"/>
        <v>1956492.5908337981</v>
      </c>
      <c r="W396" s="23">
        <f t="shared" si="102"/>
        <v>2.0217749186253802E-16</v>
      </c>
      <c r="X396" s="22">
        <f t="shared" si="118"/>
        <v>1.1000000000000001</v>
      </c>
    </row>
    <row r="397" spans="1:24" x14ac:dyDescent="0.25">
      <c r="A397" s="17">
        <f t="shared" si="108"/>
        <v>378</v>
      </c>
      <c r="B397" s="34">
        <v>44271</v>
      </c>
      <c r="C397" s="23">
        <f t="shared" si="113"/>
        <v>2716940</v>
      </c>
      <c r="D397" s="23">
        <f t="shared" si="112"/>
        <v>2716940</v>
      </c>
      <c r="E397" s="26">
        <f t="shared" si="106"/>
        <v>1</v>
      </c>
      <c r="F397" s="25">
        <f>MAX(0,MIN($G$18-SUM(K$20:K376),SUM(K377:K397)))</f>
        <v>0</v>
      </c>
      <c r="G397" s="11">
        <f t="shared" si="103"/>
        <v>0</v>
      </c>
      <c r="H397" s="18">
        <f t="shared" si="114"/>
        <v>0</v>
      </c>
      <c r="I397" s="24">
        <f t="shared" si="110"/>
        <v>0</v>
      </c>
      <c r="J397" s="33">
        <f t="shared" si="107"/>
        <v>0</v>
      </c>
      <c r="K397" s="23">
        <f t="shared" si="111"/>
        <v>0</v>
      </c>
      <c r="L397" s="16">
        <f t="shared" si="117"/>
        <v>1.2</v>
      </c>
      <c r="M397" s="16"/>
      <c r="N397" s="5"/>
      <c r="P397" s="1">
        <v>44206</v>
      </c>
      <c r="Q397" s="18">
        <f t="shared" si="109"/>
        <v>760447.40916620276</v>
      </c>
      <c r="R397" s="26">
        <f t="shared" si="104"/>
        <v>0.27989113089218121</v>
      </c>
      <c r="S397" s="25">
        <f>MAX(0,MIN(T$18-SUM(W$20:W376),SUM(W377:W397)))</f>
        <v>6.5268285916243623E-14</v>
      </c>
      <c r="T397" s="26">
        <f t="shared" si="105"/>
        <v>2.4022718910334282E-20</v>
      </c>
      <c r="U397" s="18">
        <f t="shared" si="115"/>
        <v>1957391.3908337979</v>
      </c>
      <c r="V397" s="24">
        <f t="shared" si="116"/>
        <v>1956492.5908337981</v>
      </c>
      <c r="W397" s="23">
        <f t="shared" si="102"/>
        <v>1.6241311465049053E-16</v>
      </c>
      <c r="X397" s="22">
        <f t="shared" si="118"/>
        <v>1.1000000000000001</v>
      </c>
    </row>
    <row r="398" spans="1:24" x14ac:dyDescent="0.25">
      <c r="A398" s="17">
        <f t="shared" si="108"/>
        <v>379</v>
      </c>
      <c r="B398" s="34">
        <v>44272</v>
      </c>
      <c r="C398" s="23">
        <f t="shared" si="113"/>
        <v>2716940</v>
      </c>
      <c r="D398" s="23">
        <f t="shared" si="112"/>
        <v>2716940</v>
      </c>
      <c r="E398" s="26">
        <f t="shared" si="106"/>
        <v>1</v>
      </c>
      <c r="F398" s="25">
        <f>MAX(0,MIN($G$18-SUM(K$20:K377),SUM(K378:K398)))</f>
        <v>0</v>
      </c>
      <c r="G398" s="11">
        <f t="shared" si="103"/>
        <v>0</v>
      </c>
      <c r="H398" s="18">
        <f t="shared" si="114"/>
        <v>0</v>
      </c>
      <c r="I398" s="24">
        <f t="shared" si="110"/>
        <v>0</v>
      </c>
      <c r="J398" s="33">
        <f t="shared" si="107"/>
        <v>0</v>
      </c>
      <c r="K398" s="23">
        <f t="shared" si="111"/>
        <v>0</v>
      </c>
      <c r="L398" s="16">
        <f t="shared" si="117"/>
        <v>1.2</v>
      </c>
      <c r="M398" s="16"/>
      <c r="N398" s="5"/>
      <c r="P398" s="1">
        <v>44207</v>
      </c>
      <c r="Q398" s="18">
        <f t="shared" si="109"/>
        <v>760447.40916620276</v>
      </c>
      <c r="R398" s="26">
        <f t="shared" si="104"/>
        <v>0.27989113089218121</v>
      </c>
      <c r="S398" s="25">
        <f>MAX(0,MIN(T$18-SUM(W$20:W377),SUM(W378:W398)))</f>
        <v>5.2431284540631154E-14</v>
      </c>
      <c r="T398" s="26">
        <f t="shared" si="105"/>
        <v>1.9297917709125395E-20</v>
      </c>
      <c r="U398" s="18">
        <f t="shared" si="115"/>
        <v>1957391.3908337979</v>
      </c>
      <c r="V398" s="24">
        <f t="shared" si="116"/>
        <v>1956492.5908337981</v>
      </c>
      <c r="W398" s="23">
        <f t="shared" si="102"/>
        <v>1.3046961641213749E-16</v>
      </c>
      <c r="X398" s="22">
        <f t="shared" si="118"/>
        <v>1.1000000000000001</v>
      </c>
    </row>
    <row r="399" spans="1:24" x14ac:dyDescent="0.25">
      <c r="A399" s="17">
        <f t="shared" si="108"/>
        <v>380</v>
      </c>
      <c r="B399" s="34">
        <v>44273</v>
      </c>
      <c r="C399" s="23">
        <f t="shared" si="113"/>
        <v>2716940</v>
      </c>
      <c r="D399" s="23">
        <f t="shared" si="112"/>
        <v>2716940</v>
      </c>
      <c r="E399" s="26">
        <f t="shared" si="106"/>
        <v>1</v>
      </c>
      <c r="F399" s="25">
        <f>MAX(0,MIN($G$18-SUM(K$20:K378),SUM(K379:K399)))</f>
        <v>0</v>
      </c>
      <c r="G399" s="11">
        <f t="shared" si="103"/>
        <v>0</v>
      </c>
      <c r="H399" s="18">
        <f t="shared" si="114"/>
        <v>0</v>
      </c>
      <c r="I399" s="24">
        <f t="shared" si="110"/>
        <v>0</v>
      </c>
      <c r="J399" s="33">
        <f t="shared" si="107"/>
        <v>0</v>
      </c>
      <c r="K399" s="23">
        <f t="shared" si="111"/>
        <v>0</v>
      </c>
      <c r="L399" s="16">
        <f t="shared" si="117"/>
        <v>1.2</v>
      </c>
      <c r="M399" s="16"/>
      <c r="N399" s="5"/>
      <c r="P399" s="1">
        <v>44208</v>
      </c>
      <c r="Q399" s="18">
        <f t="shared" si="109"/>
        <v>760447.40916620276</v>
      </c>
      <c r="R399" s="26">
        <f t="shared" si="104"/>
        <v>0.27989113089218121</v>
      </c>
      <c r="S399" s="25">
        <f>MAX(0,MIN(T$18-SUM(W$20:W378),SUM(W379:W399)))</f>
        <v>4.2119071460040618E-14</v>
      </c>
      <c r="T399" s="26">
        <f t="shared" si="105"/>
        <v>1.5502392934713544E-20</v>
      </c>
      <c r="U399" s="18">
        <f t="shared" si="115"/>
        <v>1957391.3908337979</v>
      </c>
      <c r="V399" s="24">
        <f t="shared" si="116"/>
        <v>1956492.5908337981</v>
      </c>
      <c r="W399" s="23">
        <f t="shared" si="102"/>
        <v>1.0480878248879074E-16</v>
      </c>
      <c r="X399" s="22">
        <f t="shared" si="118"/>
        <v>1.1000000000000001</v>
      </c>
    </row>
    <row r="400" spans="1:24" x14ac:dyDescent="0.25">
      <c r="A400" s="17">
        <f t="shared" si="108"/>
        <v>381</v>
      </c>
      <c r="B400" s="34">
        <v>44274</v>
      </c>
      <c r="C400" s="23">
        <f t="shared" si="113"/>
        <v>2716940</v>
      </c>
      <c r="D400" s="23">
        <f t="shared" si="112"/>
        <v>2716940</v>
      </c>
      <c r="E400" s="26">
        <f t="shared" si="106"/>
        <v>1</v>
      </c>
      <c r="F400" s="25">
        <f>MAX(0,MIN($G$18-SUM(K$20:K379),SUM(K380:K400)))</f>
        <v>0</v>
      </c>
      <c r="G400" s="11">
        <f t="shared" si="103"/>
        <v>0</v>
      </c>
      <c r="H400" s="18">
        <f t="shared" si="114"/>
        <v>0</v>
      </c>
      <c r="I400" s="24">
        <f t="shared" si="110"/>
        <v>0</v>
      </c>
      <c r="J400" s="33">
        <f t="shared" si="107"/>
        <v>0</v>
      </c>
      <c r="K400" s="23">
        <f t="shared" si="111"/>
        <v>0</v>
      </c>
      <c r="L400" s="16">
        <f t="shared" si="117"/>
        <v>1.2</v>
      </c>
      <c r="M400" s="16"/>
      <c r="N400" s="5"/>
      <c r="P400" s="1">
        <v>44209</v>
      </c>
      <c r="Q400" s="18">
        <f t="shared" si="109"/>
        <v>760447.40916620276</v>
      </c>
      <c r="R400" s="26">
        <f t="shared" si="104"/>
        <v>0.27989113089218121</v>
      </c>
      <c r="S400" s="25">
        <f>MAX(0,MIN(T$18-SUM(W$20:W379),SUM(W380:W400)))</f>
        <v>3.3835069962500154E-14</v>
      </c>
      <c r="T400" s="26">
        <f t="shared" si="105"/>
        <v>1.2453374002554401E-20</v>
      </c>
      <c r="U400" s="18">
        <f t="shared" si="115"/>
        <v>1957391.3908337979</v>
      </c>
      <c r="V400" s="24">
        <f t="shared" si="116"/>
        <v>1956492.5908337981</v>
      </c>
      <c r="W400" s="23">
        <f t="shared" si="102"/>
        <v>8.4194935103378846E-17</v>
      </c>
      <c r="X400" s="22">
        <f t="shared" si="118"/>
        <v>1.1000000000000001</v>
      </c>
    </row>
    <row r="401" spans="1:24" x14ac:dyDescent="0.25">
      <c r="A401" s="17">
        <f t="shared" si="108"/>
        <v>382</v>
      </c>
      <c r="B401" s="34">
        <v>44275</v>
      </c>
      <c r="C401" s="23">
        <f t="shared" si="113"/>
        <v>2716940</v>
      </c>
      <c r="D401" s="23">
        <f t="shared" si="112"/>
        <v>2716940</v>
      </c>
      <c r="E401" s="26">
        <f t="shared" si="106"/>
        <v>1</v>
      </c>
      <c r="F401" s="25">
        <f>MAX(0,MIN($G$18-SUM(K$20:K380),SUM(K381:K401)))</f>
        <v>0</v>
      </c>
      <c r="G401" s="11">
        <f t="shared" si="103"/>
        <v>0</v>
      </c>
      <c r="H401" s="18">
        <f t="shared" si="114"/>
        <v>0</v>
      </c>
      <c r="I401" s="24">
        <f t="shared" si="110"/>
        <v>0</v>
      </c>
      <c r="J401" s="33">
        <f t="shared" si="107"/>
        <v>0</v>
      </c>
      <c r="K401" s="23">
        <f t="shared" si="111"/>
        <v>0</v>
      </c>
      <c r="L401" s="16">
        <f t="shared" si="117"/>
        <v>1.2</v>
      </c>
      <c r="M401" s="16"/>
      <c r="N401" s="5"/>
      <c r="P401" s="1">
        <v>44210</v>
      </c>
      <c r="Q401" s="18">
        <f t="shared" si="109"/>
        <v>760447.40916620276</v>
      </c>
      <c r="R401" s="26">
        <f t="shared" si="104"/>
        <v>0.27989113089218121</v>
      </c>
      <c r="S401" s="25">
        <f>MAX(0,MIN(T$18-SUM(W$20:W380),SUM(W381:W401)))</f>
        <v>2.7180370309288304E-14</v>
      </c>
      <c r="T401" s="26">
        <f t="shared" si="105"/>
        <v>1.0004037744406688E-20</v>
      </c>
      <c r="U401" s="18">
        <f t="shared" si="115"/>
        <v>1957391.3908337979</v>
      </c>
      <c r="V401" s="24">
        <f t="shared" si="116"/>
        <v>1956492.5908337981</v>
      </c>
      <c r="W401" s="23">
        <f t="shared" si="102"/>
        <v>6.763543024479193E-17</v>
      </c>
      <c r="X401" s="22">
        <f t="shared" si="118"/>
        <v>1.1000000000000001</v>
      </c>
    </row>
    <row r="402" spans="1:24" x14ac:dyDescent="0.25">
      <c r="A402" s="17">
        <f t="shared" si="108"/>
        <v>383</v>
      </c>
      <c r="B402" s="34">
        <v>44276</v>
      </c>
      <c r="C402" s="23">
        <f t="shared" si="113"/>
        <v>2716940</v>
      </c>
      <c r="D402" s="23">
        <f t="shared" si="112"/>
        <v>2716940</v>
      </c>
      <c r="E402" s="26">
        <f t="shared" si="106"/>
        <v>1</v>
      </c>
      <c r="F402" s="25">
        <f>MAX(0,MIN($G$18-SUM(K$20:K381),SUM(K382:K402)))</f>
        <v>0</v>
      </c>
      <c r="G402" s="11">
        <f t="shared" si="103"/>
        <v>0</v>
      </c>
      <c r="H402" s="18">
        <f t="shared" si="114"/>
        <v>0</v>
      </c>
      <c r="I402" s="24">
        <f t="shared" si="110"/>
        <v>0</v>
      </c>
      <c r="J402" s="33">
        <f t="shared" si="107"/>
        <v>0</v>
      </c>
      <c r="K402" s="23">
        <f t="shared" si="111"/>
        <v>0</v>
      </c>
      <c r="L402" s="16">
        <f t="shared" si="117"/>
        <v>1.2</v>
      </c>
      <c r="M402" s="16"/>
      <c r="N402" s="5"/>
      <c r="P402" s="1">
        <v>44211</v>
      </c>
      <c r="Q402" s="18">
        <f t="shared" si="109"/>
        <v>760447.40916620276</v>
      </c>
      <c r="R402" s="26">
        <f t="shared" si="104"/>
        <v>0.27989113089218121</v>
      </c>
      <c r="S402" s="25">
        <f>MAX(0,MIN(T$18-SUM(W$20:W381),SUM(W382:W402)))</f>
        <v>2.1834520542408579E-14</v>
      </c>
      <c r="T402" s="26">
        <f t="shared" si="105"/>
        <v>8.0364382512711283E-21</v>
      </c>
      <c r="U402" s="18">
        <f t="shared" si="115"/>
        <v>1957391.3908337979</v>
      </c>
      <c r="V402" s="24">
        <f t="shared" si="116"/>
        <v>1956492.5908337981</v>
      </c>
      <c r="W402" s="23">
        <f t="shared" si="102"/>
        <v>5.4332857656832287E-17</v>
      </c>
      <c r="X402" s="22">
        <f t="shared" si="118"/>
        <v>1.1000000000000001</v>
      </c>
    </row>
    <row r="403" spans="1:24" x14ac:dyDescent="0.25">
      <c r="A403" s="17">
        <f t="shared" si="108"/>
        <v>384</v>
      </c>
      <c r="B403" s="34">
        <v>44277</v>
      </c>
      <c r="C403" s="23">
        <f t="shared" si="113"/>
        <v>2716940</v>
      </c>
      <c r="D403" s="23">
        <f t="shared" si="112"/>
        <v>2716940</v>
      </c>
      <c r="E403" s="26">
        <f t="shared" si="106"/>
        <v>1</v>
      </c>
      <c r="F403" s="25">
        <f>MAX(0,MIN($G$18-SUM(K$20:K382),SUM(K383:K403)))</f>
        <v>0</v>
      </c>
      <c r="G403" s="11">
        <f t="shared" si="103"/>
        <v>0</v>
      </c>
      <c r="H403" s="18">
        <f t="shared" si="114"/>
        <v>0</v>
      </c>
      <c r="I403" s="24">
        <f t="shared" si="110"/>
        <v>0</v>
      </c>
      <c r="J403" s="33">
        <f t="shared" si="107"/>
        <v>0</v>
      </c>
      <c r="K403" s="23">
        <f t="shared" si="111"/>
        <v>0</v>
      </c>
      <c r="L403" s="16">
        <f t="shared" si="117"/>
        <v>1.2</v>
      </c>
      <c r="M403" s="16"/>
      <c r="N403" s="5"/>
      <c r="P403" s="1">
        <v>44212</v>
      </c>
      <c r="Q403" s="18">
        <f t="shared" si="109"/>
        <v>760447.40916620276</v>
      </c>
      <c r="R403" s="26">
        <f t="shared" si="104"/>
        <v>0.27989113089218121</v>
      </c>
      <c r="S403" s="25">
        <f>MAX(0,MIN(T$18-SUM(W$20:W382),SUM(W383:W403)))</f>
        <v>1.7540095366321946E-14</v>
      </c>
      <c r="T403" s="26">
        <f t="shared" si="105"/>
        <v>6.455827278600906E-21</v>
      </c>
      <c r="U403" s="18">
        <f t="shared" si="115"/>
        <v>1957391.3908337979</v>
      </c>
      <c r="V403" s="24">
        <f t="shared" si="116"/>
        <v>1956492.5908337981</v>
      </c>
      <c r="W403" s="23">
        <f t="shared" ref="W403:W466" si="119">MAX(0,MIN(V403-W402,X402*(V403/V$146)*W402))</f>
        <v>4.3646642158898867E-17</v>
      </c>
      <c r="X403" s="22">
        <f t="shared" si="118"/>
        <v>1.1000000000000001</v>
      </c>
    </row>
    <row r="404" spans="1:24" x14ac:dyDescent="0.25">
      <c r="A404" s="17">
        <f t="shared" si="108"/>
        <v>385</v>
      </c>
      <c r="B404" s="34">
        <v>44278</v>
      </c>
      <c r="C404" s="23">
        <f t="shared" si="113"/>
        <v>2716940</v>
      </c>
      <c r="D404" s="23">
        <f t="shared" si="112"/>
        <v>2716940</v>
      </c>
      <c r="E404" s="26">
        <f t="shared" si="106"/>
        <v>1</v>
      </c>
      <c r="F404" s="25">
        <f>MAX(0,MIN($G$18-SUM(K$20:K383),SUM(K384:K404)))</f>
        <v>0</v>
      </c>
      <c r="G404" s="11">
        <f t="shared" ref="G404:G467" si="120">MAX(0,MIN(F404/G$18,1))</f>
        <v>0</v>
      </c>
      <c r="H404" s="18">
        <f t="shared" si="114"/>
        <v>0</v>
      </c>
      <c r="I404" s="24">
        <f t="shared" si="110"/>
        <v>0</v>
      </c>
      <c r="J404" s="33">
        <f t="shared" si="107"/>
        <v>0</v>
      </c>
      <c r="K404" s="23">
        <f t="shared" si="111"/>
        <v>0</v>
      </c>
      <c r="L404" s="16">
        <f t="shared" si="117"/>
        <v>1.2</v>
      </c>
      <c r="M404" s="16"/>
      <c r="N404" s="5"/>
      <c r="P404" s="1">
        <v>44213</v>
      </c>
      <c r="Q404" s="18">
        <f t="shared" si="109"/>
        <v>760447.40916620276</v>
      </c>
      <c r="R404" s="26">
        <f t="shared" ref="R404:R467" si="121">Q404/T$18</f>
        <v>0.27989113089218121</v>
      </c>
      <c r="S404" s="25">
        <f>MAX(0,MIN(T$18-SUM(W$20:W383),SUM(W384:W404)))</f>
        <v>1.409030003027174E-14</v>
      </c>
      <c r="T404" s="26">
        <f t="shared" ref="T404:T467" si="122">MAX(0,MIN(S404/T$18,1))</f>
        <v>5.1860917172524013E-21</v>
      </c>
      <c r="U404" s="18">
        <f t="shared" si="115"/>
        <v>1957391.3908337979</v>
      </c>
      <c r="V404" s="24">
        <f t="shared" si="116"/>
        <v>1956492.5908337981</v>
      </c>
      <c r="W404" s="23">
        <f t="shared" si="119"/>
        <v>3.5062197239452816E-17</v>
      </c>
      <c r="X404" s="22">
        <f t="shared" si="118"/>
        <v>1.1000000000000001</v>
      </c>
    </row>
    <row r="405" spans="1:24" x14ac:dyDescent="0.25">
      <c r="A405" s="17">
        <f t="shared" si="108"/>
        <v>386</v>
      </c>
      <c r="B405" s="34">
        <v>44279</v>
      </c>
      <c r="C405" s="23">
        <f t="shared" si="113"/>
        <v>2716940</v>
      </c>
      <c r="D405" s="23">
        <f t="shared" si="112"/>
        <v>2716940</v>
      </c>
      <c r="E405" s="26">
        <f t="shared" ref="E405:E468" si="123">C405/G$18</f>
        <v>1</v>
      </c>
      <c r="F405" s="25">
        <f>MAX(0,MIN($G$18-SUM(K$20:K384),SUM(K385:K405)))</f>
        <v>0</v>
      </c>
      <c r="G405" s="11">
        <f t="shared" si="120"/>
        <v>0</v>
      </c>
      <c r="H405" s="18">
        <f t="shared" si="114"/>
        <v>0</v>
      </c>
      <c r="I405" s="24">
        <f t="shared" si="110"/>
        <v>0</v>
      </c>
      <c r="J405" s="33">
        <f t="shared" ref="J405:J468" si="124">I405/G$18</f>
        <v>0</v>
      </c>
      <c r="K405" s="23">
        <f t="shared" si="111"/>
        <v>0</v>
      </c>
      <c r="L405" s="16">
        <f t="shared" si="117"/>
        <v>1.2</v>
      </c>
      <c r="M405" s="16"/>
      <c r="N405" s="5"/>
      <c r="P405" s="1">
        <v>44214</v>
      </c>
      <c r="Q405" s="18">
        <f t="shared" si="109"/>
        <v>760447.40916620276</v>
      </c>
      <c r="R405" s="26">
        <f t="shared" si="121"/>
        <v>0.27989113089218121</v>
      </c>
      <c r="S405" s="25">
        <f>MAX(0,MIN(T$18-SUM(W$20:W384),SUM(W385:W405)))</f>
        <v>1.1319012285661688E-14</v>
      </c>
      <c r="T405" s="26">
        <f t="shared" si="122"/>
        <v>4.1660884250891399E-21</v>
      </c>
      <c r="U405" s="18">
        <f t="shared" si="115"/>
        <v>1957391.3908337979</v>
      </c>
      <c r="V405" s="24">
        <f t="shared" si="116"/>
        <v>1956492.5908337981</v>
      </c>
      <c r="W405" s="23">
        <f t="shared" si="119"/>
        <v>2.8166145537215079E-17</v>
      </c>
      <c r="X405" s="22">
        <f t="shared" si="118"/>
        <v>1.1000000000000001</v>
      </c>
    </row>
    <row r="406" spans="1:24" x14ac:dyDescent="0.25">
      <c r="A406" s="17">
        <f t="shared" ref="A406:A469" si="125">A405+1</f>
        <v>387</v>
      </c>
      <c r="B406" s="34">
        <v>44280</v>
      </c>
      <c r="C406" s="23">
        <f t="shared" si="113"/>
        <v>2716940</v>
      </c>
      <c r="D406" s="23">
        <f t="shared" si="112"/>
        <v>2716940</v>
      </c>
      <c r="E406" s="26">
        <f t="shared" si="123"/>
        <v>1</v>
      </c>
      <c r="F406" s="25">
        <f>MAX(0,MIN($G$18-SUM(K$20:K385),SUM(K386:K406)))</f>
        <v>0</v>
      </c>
      <c r="G406" s="11">
        <f t="shared" si="120"/>
        <v>0</v>
      </c>
      <c r="H406" s="18">
        <f t="shared" si="114"/>
        <v>0</v>
      </c>
      <c r="I406" s="24">
        <f t="shared" si="110"/>
        <v>0</v>
      </c>
      <c r="J406" s="33">
        <f t="shared" si="124"/>
        <v>0</v>
      </c>
      <c r="K406" s="23">
        <f t="shared" si="111"/>
        <v>0</v>
      </c>
      <c r="L406" s="16">
        <f t="shared" si="117"/>
        <v>1.2</v>
      </c>
      <c r="M406" s="16"/>
      <c r="N406" s="5"/>
      <c r="P406" s="1">
        <v>44215</v>
      </c>
      <c r="Q406" s="18">
        <f t="shared" ref="Q406:Q469" si="126">Q405+W406</f>
        <v>760447.40916620276</v>
      </c>
      <c r="R406" s="26">
        <f t="shared" si="121"/>
        <v>0.27989113089218121</v>
      </c>
      <c r="S406" s="25">
        <f>MAX(0,MIN(T$18-SUM(W$20:W385),SUM(W386:W406)))</f>
        <v>9.0927828965817565E-15</v>
      </c>
      <c r="T406" s="26">
        <f t="shared" si="122"/>
        <v>3.3466999258657741E-21</v>
      </c>
      <c r="U406" s="18">
        <f t="shared" si="115"/>
        <v>1957391.3908337979</v>
      </c>
      <c r="V406" s="24">
        <f t="shared" si="116"/>
        <v>1956492.5908337981</v>
      </c>
      <c r="W406" s="23">
        <f t="shared" si="119"/>
        <v>2.2626412971372629E-17</v>
      </c>
      <c r="X406" s="22">
        <f t="shared" si="118"/>
        <v>1.1000000000000001</v>
      </c>
    </row>
    <row r="407" spans="1:24" x14ac:dyDescent="0.25">
      <c r="A407" s="17">
        <f t="shared" si="125"/>
        <v>388</v>
      </c>
      <c r="B407" s="34">
        <v>44281</v>
      </c>
      <c r="C407" s="23">
        <f t="shared" si="113"/>
        <v>2716940</v>
      </c>
      <c r="D407" s="23">
        <f t="shared" si="112"/>
        <v>2716940</v>
      </c>
      <c r="E407" s="26">
        <f t="shared" si="123"/>
        <v>1</v>
      </c>
      <c r="F407" s="25">
        <f>MAX(0,MIN($G$18-SUM(K$20:K386),SUM(K387:K407)))</f>
        <v>0</v>
      </c>
      <c r="G407" s="11">
        <f t="shared" si="120"/>
        <v>0</v>
      </c>
      <c r="H407" s="18">
        <f t="shared" si="114"/>
        <v>0</v>
      </c>
      <c r="I407" s="24">
        <f t="shared" si="110"/>
        <v>0</v>
      </c>
      <c r="J407" s="33">
        <f t="shared" si="124"/>
        <v>0</v>
      </c>
      <c r="K407" s="23">
        <f t="shared" si="111"/>
        <v>0</v>
      </c>
      <c r="L407" s="16">
        <f t="shared" si="117"/>
        <v>1.2</v>
      </c>
      <c r="M407" s="16"/>
      <c r="N407" s="5"/>
      <c r="P407" s="1">
        <v>44216</v>
      </c>
      <c r="Q407" s="18">
        <f t="shared" si="126"/>
        <v>760447.40916620276</v>
      </c>
      <c r="R407" s="26">
        <f t="shared" si="121"/>
        <v>0.27989113089218121</v>
      </c>
      <c r="S407" s="25">
        <f>MAX(0,MIN(T$18-SUM(W$20:W386),SUM(W387:W407)))</f>
        <v>7.304409494201414E-15</v>
      </c>
      <c r="T407" s="26">
        <f t="shared" si="122"/>
        <v>2.6884691948299978E-21</v>
      </c>
      <c r="U407" s="18">
        <f t="shared" si="115"/>
        <v>1957391.3908337979</v>
      </c>
      <c r="V407" s="24">
        <f t="shared" si="116"/>
        <v>1956492.5908337981</v>
      </c>
      <c r="W407" s="23">
        <f t="shared" si="119"/>
        <v>1.8176237968900268E-17</v>
      </c>
      <c r="X407" s="22">
        <f t="shared" si="118"/>
        <v>1.1000000000000001</v>
      </c>
    </row>
    <row r="408" spans="1:24" x14ac:dyDescent="0.25">
      <c r="A408" s="17">
        <f t="shared" si="125"/>
        <v>389</v>
      </c>
      <c r="B408" s="34">
        <v>44282</v>
      </c>
      <c r="C408" s="23">
        <f t="shared" si="113"/>
        <v>2716940</v>
      </c>
      <c r="D408" s="23">
        <f t="shared" si="112"/>
        <v>2716940</v>
      </c>
      <c r="E408" s="26">
        <f t="shared" si="123"/>
        <v>1</v>
      </c>
      <c r="F408" s="25">
        <f>MAX(0,MIN($G$18-SUM(K$20:K387),SUM(K388:K408)))</f>
        <v>0</v>
      </c>
      <c r="G408" s="11">
        <f t="shared" si="120"/>
        <v>0</v>
      </c>
      <c r="H408" s="18">
        <f t="shared" si="114"/>
        <v>0</v>
      </c>
      <c r="I408" s="24">
        <f t="shared" si="110"/>
        <v>0</v>
      </c>
      <c r="J408" s="33">
        <f t="shared" si="124"/>
        <v>0</v>
      </c>
      <c r="K408" s="23">
        <f t="shared" si="111"/>
        <v>0</v>
      </c>
      <c r="L408" s="16">
        <f t="shared" si="117"/>
        <v>1.2</v>
      </c>
      <c r="M408" s="16"/>
      <c r="N408" s="5"/>
      <c r="P408" s="1">
        <v>44217</v>
      </c>
      <c r="Q408" s="18">
        <f t="shared" si="126"/>
        <v>760447.40916620276</v>
      </c>
      <c r="R408" s="26">
        <f t="shared" si="121"/>
        <v>0.27989113089218121</v>
      </c>
      <c r="S408" s="25">
        <f>MAX(0,MIN(T$18-SUM(W$20:W387),SUM(W388:W408)))</f>
        <v>5.8677743289171964E-15</v>
      </c>
      <c r="T408" s="26">
        <f t="shared" si="122"/>
        <v>2.1596996359570681E-21</v>
      </c>
      <c r="U408" s="18">
        <f t="shared" si="115"/>
        <v>1957391.3908337979</v>
      </c>
      <c r="V408" s="24">
        <f t="shared" si="116"/>
        <v>1956492.5908337981</v>
      </c>
      <c r="W408" s="23">
        <f t="shared" si="119"/>
        <v>1.4601325765603648E-17</v>
      </c>
      <c r="X408" s="22">
        <f t="shared" si="118"/>
        <v>1.1000000000000001</v>
      </c>
    </row>
    <row r="409" spans="1:24" x14ac:dyDescent="0.25">
      <c r="A409" s="17">
        <f t="shared" si="125"/>
        <v>390</v>
      </c>
      <c r="B409" s="34">
        <v>44283</v>
      </c>
      <c r="C409" s="23">
        <f t="shared" si="113"/>
        <v>2716940</v>
      </c>
      <c r="D409" s="23">
        <f t="shared" si="112"/>
        <v>2716940</v>
      </c>
      <c r="E409" s="26">
        <f t="shared" si="123"/>
        <v>1</v>
      </c>
      <c r="F409" s="25">
        <f>MAX(0,MIN($G$18-SUM(K$20:K388),SUM(K389:K409)))</f>
        <v>0</v>
      </c>
      <c r="G409" s="11">
        <f t="shared" si="120"/>
        <v>0</v>
      </c>
      <c r="H409" s="18">
        <f t="shared" si="114"/>
        <v>0</v>
      </c>
      <c r="I409" s="24">
        <f t="shared" si="110"/>
        <v>0</v>
      </c>
      <c r="J409" s="33">
        <f t="shared" si="124"/>
        <v>0</v>
      </c>
      <c r="K409" s="23">
        <f t="shared" si="111"/>
        <v>0</v>
      </c>
      <c r="L409" s="16">
        <f t="shared" si="117"/>
        <v>1.2</v>
      </c>
      <c r="M409" s="16"/>
      <c r="N409" s="5"/>
      <c r="P409" s="1">
        <v>44218</v>
      </c>
      <c r="Q409" s="18">
        <f t="shared" si="126"/>
        <v>760447.40916620276</v>
      </c>
      <c r="R409" s="26">
        <f t="shared" si="121"/>
        <v>0.27989113089218121</v>
      </c>
      <c r="S409" s="25">
        <f>MAX(0,MIN(T$18-SUM(W$20:W388),SUM(W389:W409)))</f>
        <v>4.7136973361683012E-15</v>
      </c>
      <c r="T409" s="26">
        <f t="shared" si="122"/>
        <v>1.734928756677844E-21</v>
      </c>
      <c r="U409" s="18">
        <f t="shared" si="115"/>
        <v>1957391.3908337979</v>
      </c>
      <c r="V409" s="24">
        <f t="shared" si="116"/>
        <v>1956492.5908337981</v>
      </c>
      <c r="W409" s="23">
        <f t="shared" si="119"/>
        <v>1.1729529206102284E-17</v>
      </c>
      <c r="X409" s="22">
        <f t="shared" si="118"/>
        <v>1.1000000000000001</v>
      </c>
    </row>
    <row r="410" spans="1:24" x14ac:dyDescent="0.25">
      <c r="A410" s="17">
        <f t="shared" si="125"/>
        <v>391</v>
      </c>
      <c r="B410" s="34">
        <v>44284</v>
      </c>
      <c r="C410" s="23">
        <f t="shared" si="113"/>
        <v>2716940</v>
      </c>
      <c r="D410" s="23">
        <f t="shared" si="112"/>
        <v>2716940</v>
      </c>
      <c r="E410" s="26">
        <f t="shared" si="123"/>
        <v>1</v>
      </c>
      <c r="F410" s="25">
        <f>MAX(0,MIN($G$18-SUM(K$20:K389),SUM(K390:K410)))</f>
        <v>0</v>
      </c>
      <c r="G410" s="11">
        <f t="shared" si="120"/>
        <v>0</v>
      </c>
      <c r="H410" s="18">
        <f t="shared" si="114"/>
        <v>0</v>
      </c>
      <c r="I410" s="24">
        <f t="shared" si="110"/>
        <v>0</v>
      </c>
      <c r="J410" s="33">
        <f t="shared" si="124"/>
        <v>0</v>
      </c>
      <c r="K410" s="23">
        <f t="shared" si="111"/>
        <v>0</v>
      </c>
      <c r="L410" s="16">
        <f t="shared" si="117"/>
        <v>1.2</v>
      </c>
      <c r="M410" s="16"/>
      <c r="N410" s="5"/>
      <c r="P410" s="1">
        <v>44219</v>
      </c>
      <c r="Q410" s="18">
        <f t="shared" si="126"/>
        <v>760447.40916620276</v>
      </c>
      <c r="R410" s="26">
        <f t="shared" si="121"/>
        <v>0.27989113089218121</v>
      </c>
      <c r="S410" s="25">
        <f>MAX(0,MIN(T$18-SUM(W$20:W389),SUM(W390:W410)))</f>
        <v>3.7866048234851397E-15</v>
      </c>
      <c r="T410" s="26">
        <f t="shared" si="122"/>
        <v>1.3937020410775135E-21</v>
      </c>
      <c r="U410" s="18">
        <f t="shared" si="115"/>
        <v>1957391.3908337979</v>
      </c>
      <c r="V410" s="24">
        <f t="shared" si="116"/>
        <v>1956492.5908337981</v>
      </c>
      <c r="W410" s="23">
        <f t="shared" si="119"/>
        <v>9.4225591295900091E-18</v>
      </c>
      <c r="X410" s="22">
        <f t="shared" si="118"/>
        <v>1.1000000000000001</v>
      </c>
    </row>
    <row r="411" spans="1:24" x14ac:dyDescent="0.25">
      <c r="A411" s="17">
        <f t="shared" si="125"/>
        <v>392</v>
      </c>
      <c r="B411" s="34">
        <v>44285</v>
      </c>
      <c r="C411" s="23">
        <f t="shared" si="113"/>
        <v>2716940</v>
      </c>
      <c r="D411" s="23">
        <f t="shared" si="112"/>
        <v>2716940</v>
      </c>
      <c r="E411" s="26">
        <f t="shared" si="123"/>
        <v>1</v>
      </c>
      <c r="F411" s="25">
        <f>MAX(0,MIN($G$18-SUM(K$20:K390),SUM(K391:K411)))</f>
        <v>0</v>
      </c>
      <c r="G411" s="11">
        <f t="shared" si="120"/>
        <v>0</v>
      </c>
      <c r="H411" s="18">
        <f t="shared" si="114"/>
        <v>0</v>
      </c>
      <c r="I411" s="24">
        <f t="shared" si="110"/>
        <v>0</v>
      </c>
      <c r="J411" s="33">
        <f t="shared" si="124"/>
        <v>0</v>
      </c>
      <c r="K411" s="23">
        <f t="shared" si="111"/>
        <v>0</v>
      </c>
      <c r="L411" s="16">
        <f t="shared" si="117"/>
        <v>1.2</v>
      </c>
      <c r="M411" s="16"/>
      <c r="N411" s="5"/>
      <c r="P411" s="1">
        <v>44220</v>
      </c>
      <c r="Q411" s="18">
        <f t="shared" si="126"/>
        <v>760447.40916620276</v>
      </c>
      <c r="R411" s="26">
        <f t="shared" si="121"/>
        <v>0.27989113089218121</v>
      </c>
      <c r="S411" s="25">
        <f>MAX(0,MIN(T$18-SUM(W$20:W390),SUM(W391:W411)))</f>
        <v>3.0418533619505565E-15</v>
      </c>
      <c r="T411" s="26">
        <f t="shared" si="122"/>
        <v>1.1195879783692523E-21</v>
      </c>
      <c r="U411" s="18">
        <f t="shared" si="115"/>
        <v>1957391.3908337979</v>
      </c>
      <c r="V411" s="24">
        <f t="shared" si="116"/>
        <v>1956492.5908337981</v>
      </c>
      <c r="W411" s="23">
        <f t="shared" si="119"/>
        <v>7.569325161356847E-18</v>
      </c>
      <c r="X411" s="22">
        <f t="shared" si="118"/>
        <v>1.1000000000000001</v>
      </c>
    </row>
    <row r="412" spans="1:24" x14ac:dyDescent="0.25">
      <c r="A412" s="17">
        <f t="shared" si="125"/>
        <v>393</v>
      </c>
      <c r="B412" s="34">
        <v>44286</v>
      </c>
      <c r="C412" s="23">
        <f t="shared" si="113"/>
        <v>2716940</v>
      </c>
      <c r="D412" s="23">
        <f t="shared" si="112"/>
        <v>2716940</v>
      </c>
      <c r="E412" s="26">
        <f t="shared" si="123"/>
        <v>1</v>
      </c>
      <c r="F412" s="25">
        <f>MAX(0,MIN($G$18-SUM(K$20:K391),SUM(K392:K412)))</f>
        <v>0</v>
      </c>
      <c r="G412" s="11">
        <f t="shared" si="120"/>
        <v>0</v>
      </c>
      <c r="H412" s="18">
        <f t="shared" si="114"/>
        <v>0</v>
      </c>
      <c r="I412" s="24">
        <f t="shared" ref="I412:I475" si="127">MAX(0,I411-K404)</f>
        <v>0</v>
      </c>
      <c r="J412" s="33">
        <f t="shared" si="124"/>
        <v>0</v>
      </c>
      <c r="K412" s="23">
        <f t="shared" si="111"/>
        <v>0</v>
      </c>
      <c r="L412" s="16">
        <f t="shared" si="117"/>
        <v>1.2</v>
      </c>
      <c r="M412" s="16"/>
      <c r="N412" s="5"/>
      <c r="P412" s="1">
        <v>44221</v>
      </c>
      <c r="Q412" s="18">
        <f t="shared" si="126"/>
        <v>760447.40916620276</v>
      </c>
      <c r="R412" s="26">
        <f t="shared" si="121"/>
        <v>0.27989113089218121</v>
      </c>
      <c r="S412" s="25">
        <f>MAX(0,MIN(T$18-SUM(W$20:W391),SUM(W392:W412)))</f>
        <v>2.4435800161194758E-15</v>
      </c>
      <c r="T412" s="26">
        <f t="shared" si="122"/>
        <v>8.9938681609438399E-22</v>
      </c>
      <c r="U412" s="18">
        <f t="shared" si="115"/>
        <v>1957391.3908337979</v>
      </c>
      <c r="V412" s="24">
        <f t="shared" si="116"/>
        <v>1956492.5908337981</v>
      </c>
      <c r="W412" s="23">
        <f t="shared" si="119"/>
        <v>6.0805862409953215E-18</v>
      </c>
      <c r="X412" s="22">
        <f t="shared" si="118"/>
        <v>1.1000000000000001</v>
      </c>
    </row>
    <row r="413" spans="1:24" x14ac:dyDescent="0.25">
      <c r="A413" s="17">
        <f t="shared" si="125"/>
        <v>394</v>
      </c>
      <c r="B413" s="34">
        <v>44287</v>
      </c>
      <c r="C413" s="23">
        <f t="shared" si="113"/>
        <v>2716940</v>
      </c>
      <c r="D413" s="23">
        <f t="shared" si="112"/>
        <v>2716940</v>
      </c>
      <c r="E413" s="26">
        <f t="shared" si="123"/>
        <v>1</v>
      </c>
      <c r="F413" s="25">
        <f>MAX(0,MIN($G$18-SUM(K$20:K392),SUM(K393:K413)))</f>
        <v>0</v>
      </c>
      <c r="G413" s="11">
        <f t="shared" si="120"/>
        <v>0</v>
      </c>
      <c r="H413" s="18">
        <f t="shared" si="114"/>
        <v>0</v>
      </c>
      <c r="I413" s="24">
        <f t="shared" si="127"/>
        <v>0</v>
      </c>
      <c r="J413" s="33">
        <f t="shared" si="124"/>
        <v>0</v>
      </c>
      <c r="K413" s="23">
        <f t="shared" si="111"/>
        <v>0</v>
      </c>
      <c r="L413" s="16">
        <f t="shared" si="117"/>
        <v>1.2</v>
      </c>
      <c r="M413" s="16"/>
      <c r="N413" s="5"/>
      <c r="P413" s="1">
        <v>44222</v>
      </c>
      <c r="Q413" s="18">
        <f t="shared" si="126"/>
        <v>760447.40916620276</v>
      </c>
      <c r="R413" s="26">
        <f t="shared" si="121"/>
        <v>0.27989113089218121</v>
      </c>
      <c r="S413" s="25">
        <f>MAX(0,MIN(T$18-SUM(W$20:W392),SUM(W393:W413)))</f>
        <v>1.9629753918675294E-15</v>
      </c>
      <c r="T413" s="26">
        <f t="shared" si="122"/>
        <v>7.2249493616624937E-22</v>
      </c>
      <c r="U413" s="18">
        <f t="shared" si="115"/>
        <v>1957391.3908337979</v>
      </c>
      <c r="V413" s="24">
        <f t="shared" si="116"/>
        <v>1956492.5908337981</v>
      </c>
      <c r="W413" s="23">
        <f t="shared" si="119"/>
        <v>4.8846532875797196E-18</v>
      </c>
      <c r="X413" s="22">
        <f t="shared" si="118"/>
        <v>1.1000000000000001</v>
      </c>
    </row>
    <row r="414" spans="1:24" x14ac:dyDescent="0.25">
      <c r="A414" s="17">
        <f t="shared" si="125"/>
        <v>395</v>
      </c>
      <c r="B414" s="34">
        <v>44288</v>
      </c>
      <c r="C414" s="23">
        <f t="shared" si="113"/>
        <v>2716940</v>
      </c>
      <c r="D414" s="23">
        <f t="shared" si="112"/>
        <v>2716940</v>
      </c>
      <c r="E414" s="26">
        <f t="shared" si="123"/>
        <v>1</v>
      </c>
      <c r="F414" s="25">
        <f>MAX(0,MIN($G$18-SUM(K$20:K393),SUM(K394:K414)))</f>
        <v>0</v>
      </c>
      <c r="G414" s="11">
        <f t="shared" si="120"/>
        <v>0</v>
      </c>
      <c r="H414" s="18">
        <f t="shared" si="114"/>
        <v>0</v>
      </c>
      <c r="I414" s="24">
        <f t="shared" si="127"/>
        <v>0</v>
      </c>
      <c r="J414" s="33">
        <f t="shared" si="124"/>
        <v>0</v>
      </c>
      <c r="K414" s="23">
        <f t="shared" si="111"/>
        <v>0</v>
      </c>
      <c r="L414" s="16">
        <f t="shared" si="117"/>
        <v>1.2</v>
      </c>
      <c r="M414" s="16"/>
      <c r="N414" s="5"/>
      <c r="P414" s="1">
        <v>44223</v>
      </c>
      <c r="Q414" s="18">
        <f t="shared" si="126"/>
        <v>760447.40916620276</v>
      </c>
      <c r="R414" s="26">
        <f t="shared" si="121"/>
        <v>0.27989113089218121</v>
      </c>
      <c r="S414" s="25">
        <f>MAX(0,MIN(T$18-SUM(W$20:W393),SUM(W394:W414)))</f>
        <v>1.5768963421122862E-15</v>
      </c>
      <c r="T414" s="26">
        <f t="shared" si="122"/>
        <v>5.8039424577365946E-22</v>
      </c>
      <c r="U414" s="18">
        <f t="shared" si="115"/>
        <v>1957391.3908337979</v>
      </c>
      <c r="V414" s="24">
        <f t="shared" si="116"/>
        <v>1956492.5908337981</v>
      </c>
      <c r="W414" s="23">
        <f t="shared" si="119"/>
        <v>3.9239370669558636E-18</v>
      </c>
      <c r="X414" s="22">
        <f t="shared" si="118"/>
        <v>1.1000000000000001</v>
      </c>
    </row>
    <row r="415" spans="1:24" x14ac:dyDescent="0.25">
      <c r="A415" s="17">
        <f t="shared" si="125"/>
        <v>396</v>
      </c>
      <c r="B415" s="34">
        <v>44289</v>
      </c>
      <c r="C415" s="23">
        <f t="shared" si="113"/>
        <v>2716940</v>
      </c>
      <c r="D415" s="23">
        <f t="shared" si="112"/>
        <v>2716940</v>
      </c>
      <c r="E415" s="26">
        <f t="shared" si="123"/>
        <v>1</v>
      </c>
      <c r="F415" s="25">
        <f>MAX(0,MIN($G$18-SUM(K$20:K394),SUM(K395:K415)))</f>
        <v>0</v>
      </c>
      <c r="G415" s="11">
        <f t="shared" si="120"/>
        <v>0</v>
      </c>
      <c r="H415" s="18">
        <f t="shared" si="114"/>
        <v>0</v>
      </c>
      <c r="I415" s="24">
        <f t="shared" si="127"/>
        <v>0</v>
      </c>
      <c r="J415" s="33">
        <f t="shared" si="124"/>
        <v>0</v>
      </c>
      <c r="K415" s="23">
        <f t="shared" si="111"/>
        <v>0</v>
      </c>
      <c r="L415" s="16">
        <f t="shared" si="117"/>
        <v>1.2</v>
      </c>
      <c r="M415" s="16"/>
      <c r="N415" s="5"/>
      <c r="P415" s="1">
        <v>44224</v>
      </c>
      <c r="Q415" s="18">
        <f t="shared" si="126"/>
        <v>760447.40916620276</v>
      </c>
      <c r="R415" s="26">
        <f t="shared" si="121"/>
        <v>0.27989113089218121</v>
      </c>
      <c r="S415" s="25">
        <f>MAX(0,MIN(T$18-SUM(W$20:W394),SUM(W395:W415)))</f>
        <v>1.2667515263150661E-15</v>
      </c>
      <c r="T415" s="26">
        <f t="shared" si="122"/>
        <v>4.6624199515449954E-22</v>
      </c>
      <c r="U415" s="18">
        <f t="shared" si="115"/>
        <v>1957391.3908337979</v>
      </c>
      <c r="V415" s="24">
        <f t="shared" si="116"/>
        <v>1956492.5908337981</v>
      </c>
      <c r="W415" s="23">
        <f t="shared" si="119"/>
        <v>3.1521750263383245E-18</v>
      </c>
      <c r="X415" s="22">
        <f t="shared" si="118"/>
        <v>1.1000000000000001</v>
      </c>
    </row>
    <row r="416" spans="1:24" x14ac:dyDescent="0.25">
      <c r="A416" s="17">
        <f t="shared" si="125"/>
        <v>397</v>
      </c>
      <c r="B416" s="34">
        <v>44290</v>
      </c>
      <c r="C416" s="23">
        <f t="shared" si="113"/>
        <v>2716940</v>
      </c>
      <c r="D416" s="23">
        <f t="shared" si="112"/>
        <v>2716940</v>
      </c>
      <c r="E416" s="26">
        <f t="shared" si="123"/>
        <v>1</v>
      </c>
      <c r="F416" s="25">
        <f>MAX(0,MIN($G$18-SUM(K$20:K395),SUM(K396:K416)))</f>
        <v>0</v>
      </c>
      <c r="G416" s="11">
        <f t="shared" si="120"/>
        <v>0</v>
      </c>
      <c r="H416" s="18">
        <f t="shared" si="114"/>
        <v>0</v>
      </c>
      <c r="I416" s="24">
        <f t="shared" si="127"/>
        <v>0</v>
      </c>
      <c r="J416" s="33">
        <f t="shared" si="124"/>
        <v>0</v>
      </c>
      <c r="K416" s="23">
        <f t="shared" ref="K416:K479" si="128">MAX(0,MIN(I416-K415,C416*$K$18))</f>
        <v>0</v>
      </c>
      <c r="L416" s="16">
        <f t="shared" si="117"/>
        <v>1.2</v>
      </c>
      <c r="M416" s="16"/>
      <c r="N416" s="5"/>
      <c r="P416" s="1">
        <v>44225</v>
      </c>
      <c r="Q416" s="18">
        <f t="shared" si="126"/>
        <v>760447.40916620276</v>
      </c>
      <c r="R416" s="26">
        <f t="shared" si="121"/>
        <v>0.27989113089218121</v>
      </c>
      <c r="S416" s="25">
        <f>MAX(0,MIN(T$18-SUM(W$20:W395),SUM(W396:W416)))</f>
        <v>1.0176061587358834E-15</v>
      </c>
      <c r="T416" s="26">
        <f t="shared" si="122"/>
        <v>3.7454127022896474E-22</v>
      </c>
      <c r="U416" s="18">
        <f t="shared" si="115"/>
        <v>1957391.3908337979</v>
      </c>
      <c r="V416" s="24">
        <f t="shared" si="116"/>
        <v>1956492.5908337981</v>
      </c>
      <c r="W416" s="23">
        <f t="shared" si="119"/>
        <v>2.5322035565619788E-18</v>
      </c>
      <c r="X416" s="22">
        <f t="shared" si="118"/>
        <v>1.1000000000000001</v>
      </c>
    </row>
    <row r="417" spans="1:24" x14ac:dyDescent="0.25">
      <c r="A417" s="17">
        <f t="shared" si="125"/>
        <v>398</v>
      </c>
      <c r="B417" s="34">
        <v>44291</v>
      </c>
      <c r="C417" s="23">
        <f t="shared" si="113"/>
        <v>2716940</v>
      </c>
      <c r="D417" s="23">
        <f t="shared" ref="D417:D480" si="129">MIN($G$18,($C$159/EXP($K$18*$A$159))*EXP($K$18*A417))</f>
        <v>2716940</v>
      </c>
      <c r="E417" s="26">
        <f t="shared" si="123"/>
        <v>1</v>
      </c>
      <c r="F417" s="25">
        <f>MAX(0,MIN($G$18-SUM(K$20:K396),SUM(K397:K417)))</f>
        <v>0</v>
      </c>
      <c r="G417" s="11">
        <f t="shared" si="120"/>
        <v>0</v>
      </c>
      <c r="H417" s="18">
        <f t="shared" si="114"/>
        <v>0</v>
      </c>
      <c r="I417" s="24">
        <f t="shared" si="127"/>
        <v>0</v>
      </c>
      <c r="J417" s="33">
        <f t="shared" si="124"/>
        <v>0</v>
      </c>
      <c r="K417" s="23">
        <f t="shared" si="128"/>
        <v>0</v>
      </c>
      <c r="L417" s="16">
        <f t="shared" si="117"/>
        <v>1.2</v>
      </c>
      <c r="M417" s="16"/>
      <c r="N417" s="5"/>
      <c r="P417" s="1">
        <v>44226</v>
      </c>
      <c r="Q417" s="18">
        <f t="shared" si="126"/>
        <v>760447.40916620276</v>
      </c>
      <c r="R417" s="26">
        <f t="shared" si="121"/>
        <v>0.27989113089218121</v>
      </c>
      <c r="S417" s="25">
        <f>MAX(0,MIN(T$18-SUM(W$20:W396),SUM(W397:W417)))</f>
        <v>8.1746283528033056E-16</v>
      </c>
      <c r="T417" s="26">
        <f t="shared" si="122"/>
        <v>3.0087629291788942E-22</v>
      </c>
      <c r="U417" s="18">
        <f t="shared" si="115"/>
        <v>1957391.3908337979</v>
      </c>
      <c r="V417" s="24">
        <f t="shared" si="116"/>
        <v>1956492.5908337981</v>
      </c>
      <c r="W417" s="23">
        <f t="shared" si="119"/>
        <v>2.0341684069851918E-18</v>
      </c>
      <c r="X417" s="22">
        <f t="shared" si="118"/>
        <v>1.1000000000000001</v>
      </c>
    </row>
    <row r="418" spans="1:24" x14ac:dyDescent="0.25">
      <c r="A418" s="17">
        <f t="shared" si="125"/>
        <v>399</v>
      </c>
      <c r="B418" s="34">
        <v>44292</v>
      </c>
      <c r="C418" s="23">
        <f t="shared" ref="C418:C481" si="130">MIN($G$18,C417+K417)</f>
        <v>2716940</v>
      </c>
      <c r="D418" s="23">
        <f t="shared" si="129"/>
        <v>2716940</v>
      </c>
      <c r="E418" s="26">
        <f t="shared" si="123"/>
        <v>1</v>
      </c>
      <c r="F418" s="25">
        <f>MAX(0,MIN($G$18-SUM(K$20:K397),SUM(K398:K418)))</f>
        <v>0</v>
      </c>
      <c r="G418" s="11">
        <f t="shared" si="120"/>
        <v>0</v>
      </c>
      <c r="H418" s="18">
        <f t="shared" si="114"/>
        <v>0</v>
      </c>
      <c r="I418" s="24">
        <f t="shared" si="127"/>
        <v>0</v>
      </c>
      <c r="J418" s="33">
        <f t="shared" si="124"/>
        <v>0</v>
      </c>
      <c r="K418" s="23">
        <f t="shared" si="128"/>
        <v>0</v>
      </c>
      <c r="L418" s="16">
        <f t="shared" si="117"/>
        <v>1.2</v>
      </c>
      <c r="M418" s="16"/>
      <c r="N418" s="5"/>
      <c r="P418" s="1">
        <v>44227</v>
      </c>
      <c r="Q418" s="18">
        <f t="shared" si="126"/>
        <v>760447.40916620276</v>
      </c>
      <c r="R418" s="26">
        <f t="shared" si="121"/>
        <v>0.27989113089218121</v>
      </c>
      <c r="S418" s="25">
        <f>MAX(0,MIN(T$18-SUM(W$20:W397),SUM(W398:W418)))</f>
        <v>6.5668380770678693E-16</v>
      </c>
      <c r="T418" s="26">
        <f t="shared" si="122"/>
        <v>2.4169978273601438E-22</v>
      </c>
      <c r="U418" s="18">
        <f t="shared" si="115"/>
        <v>1957391.3908337979</v>
      </c>
      <c r="V418" s="24">
        <f t="shared" si="116"/>
        <v>1956492.5908337981</v>
      </c>
      <c r="W418" s="23">
        <f t="shared" si="119"/>
        <v>1.6340870769468072E-18</v>
      </c>
      <c r="X418" s="22">
        <f t="shared" si="118"/>
        <v>1.1000000000000001</v>
      </c>
    </row>
    <row r="419" spans="1:24" x14ac:dyDescent="0.25">
      <c r="A419" s="17">
        <f t="shared" si="125"/>
        <v>400</v>
      </c>
      <c r="B419" s="34">
        <v>44293</v>
      </c>
      <c r="C419" s="23">
        <f t="shared" si="130"/>
        <v>2716940</v>
      </c>
      <c r="D419" s="23">
        <f t="shared" si="129"/>
        <v>2716940</v>
      </c>
      <c r="E419" s="26">
        <f t="shared" si="123"/>
        <v>1</v>
      </c>
      <c r="F419" s="25">
        <f>MAX(0,MIN($G$18-SUM(K$20:K398),SUM(K399:K419)))</f>
        <v>0</v>
      </c>
      <c r="G419" s="11">
        <f t="shared" si="120"/>
        <v>0</v>
      </c>
      <c r="H419" s="18">
        <f t="shared" si="114"/>
        <v>0</v>
      </c>
      <c r="I419" s="24">
        <f t="shared" si="127"/>
        <v>0</v>
      </c>
      <c r="J419" s="33">
        <f t="shared" si="124"/>
        <v>0</v>
      </c>
      <c r="K419" s="23">
        <f t="shared" si="128"/>
        <v>0</v>
      </c>
      <c r="L419" s="16">
        <f t="shared" si="117"/>
        <v>1.2</v>
      </c>
      <c r="M419" s="16"/>
      <c r="N419" s="5"/>
      <c r="P419" s="1">
        <v>44228</v>
      </c>
      <c r="Q419" s="18">
        <f t="shared" si="126"/>
        <v>760447.40916620276</v>
      </c>
      <c r="R419" s="26">
        <f t="shared" si="121"/>
        <v>0.27989113089218121</v>
      </c>
      <c r="S419" s="25">
        <f>MAX(0,MIN(T$18-SUM(W$20:W398),SUM(W399:W419)))</f>
        <v>5.2752688525148973E-16</v>
      </c>
      <c r="T419" s="26">
        <f t="shared" si="122"/>
        <v>1.9416214022079609E-22</v>
      </c>
      <c r="U419" s="18">
        <f t="shared" si="115"/>
        <v>1957391.3908337979</v>
      </c>
      <c r="V419" s="24">
        <f t="shared" si="116"/>
        <v>1956492.5908337981</v>
      </c>
      <c r="W419" s="23">
        <f t="shared" si="119"/>
        <v>1.3126939568401226E-18</v>
      </c>
      <c r="X419" s="22">
        <f t="shared" si="118"/>
        <v>1.1000000000000001</v>
      </c>
    </row>
    <row r="420" spans="1:24" x14ac:dyDescent="0.25">
      <c r="A420" s="17">
        <f t="shared" si="125"/>
        <v>401</v>
      </c>
      <c r="B420" s="34">
        <v>44294</v>
      </c>
      <c r="C420" s="23">
        <f t="shared" si="130"/>
        <v>2716940</v>
      </c>
      <c r="D420" s="23">
        <f t="shared" si="129"/>
        <v>2716940</v>
      </c>
      <c r="E420" s="26">
        <f t="shared" si="123"/>
        <v>1</v>
      </c>
      <c r="F420" s="25">
        <f>MAX(0,MIN($G$18-SUM(K$20:K399),SUM(K400:K420)))</f>
        <v>0</v>
      </c>
      <c r="G420" s="11">
        <f t="shared" si="120"/>
        <v>0</v>
      </c>
      <c r="H420" s="18">
        <f t="shared" si="114"/>
        <v>0</v>
      </c>
      <c r="I420" s="24">
        <f t="shared" si="127"/>
        <v>0</v>
      </c>
      <c r="J420" s="33">
        <f t="shared" si="124"/>
        <v>0</v>
      </c>
      <c r="K420" s="23">
        <f t="shared" si="128"/>
        <v>0</v>
      </c>
      <c r="L420" s="16">
        <f t="shared" si="117"/>
        <v>1.2</v>
      </c>
      <c r="M420" s="16"/>
      <c r="N420" s="5"/>
      <c r="P420" s="1">
        <v>44229</v>
      </c>
      <c r="Q420" s="18">
        <f t="shared" si="126"/>
        <v>760447.40916620276</v>
      </c>
      <c r="R420" s="26">
        <f t="shared" si="121"/>
        <v>0.27989113089218121</v>
      </c>
      <c r="S420" s="25">
        <f>MAX(0,MIN(T$18-SUM(W$20:W399),SUM(W400:W420)))</f>
        <v>4.2377261537015691E-16</v>
      </c>
      <c r="T420" s="26">
        <f t="shared" si="122"/>
        <v>1.5597422665578073E-22</v>
      </c>
      <c r="U420" s="18">
        <f t="shared" si="115"/>
        <v>1957391.3908337979</v>
      </c>
      <c r="V420" s="24">
        <f t="shared" si="116"/>
        <v>1956492.5908337981</v>
      </c>
      <c r="W420" s="23">
        <f t="shared" si="119"/>
        <v>1.0545126074579869E-18</v>
      </c>
      <c r="X420" s="22">
        <f t="shared" si="118"/>
        <v>1.1000000000000001</v>
      </c>
    </row>
    <row r="421" spans="1:24" x14ac:dyDescent="0.25">
      <c r="A421" s="17">
        <f t="shared" si="125"/>
        <v>402</v>
      </c>
      <c r="B421" s="34">
        <v>44295</v>
      </c>
      <c r="C421" s="23">
        <f t="shared" si="130"/>
        <v>2716940</v>
      </c>
      <c r="D421" s="23">
        <f t="shared" si="129"/>
        <v>2716940</v>
      </c>
      <c r="E421" s="26">
        <f t="shared" si="123"/>
        <v>1</v>
      </c>
      <c r="F421" s="25">
        <f>MAX(0,MIN($G$18-SUM(K$20:K400),SUM(K401:K421)))</f>
        <v>0</v>
      </c>
      <c r="G421" s="11">
        <f t="shared" si="120"/>
        <v>0</v>
      </c>
      <c r="H421" s="18">
        <f t="shared" si="114"/>
        <v>0</v>
      </c>
      <c r="I421" s="24">
        <f t="shared" si="127"/>
        <v>0</v>
      </c>
      <c r="J421" s="33">
        <f t="shared" si="124"/>
        <v>0</v>
      </c>
      <c r="K421" s="23">
        <f t="shared" si="128"/>
        <v>0</v>
      </c>
      <c r="L421" s="16">
        <f t="shared" si="117"/>
        <v>1.2</v>
      </c>
      <c r="M421" s="16"/>
      <c r="N421" s="5"/>
      <c r="P421" s="1">
        <v>44230</v>
      </c>
      <c r="Q421" s="18">
        <f t="shared" si="126"/>
        <v>760447.40916620276</v>
      </c>
      <c r="R421" s="26">
        <f t="shared" si="121"/>
        <v>0.27989113089218121</v>
      </c>
      <c r="S421" s="25">
        <f>MAX(0,MIN(T$18-SUM(W$20:W400),SUM(W401:W421)))</f>
        <v>3.4042479077071044E-16</v>
      </c>
      <c r="T421" s="26">
        <f t="shared" si="122"/>
        <v>1.2529713235136235E-22</v>
      </c>
      <c r="U421" s="18">
        <f t="shared" si="115"/>
        <v>1957391.3908337979</v>
      </c>
      <c r="V421" s="24">
        <f t="shared" si="116"/>
        <v>1956492.5908337981</v>
      </c>
      <c r="W421" s="23">
        <f t="shared" si="119"/>
        <v>8.4711050393239234E-19</v>
      </c>
      <c r="X421" s="22">
        <f t="shared" si="118"/>
        <v>1.1000000000000001</v>
      </c>
    </row>
    <row r="422" spans="1:24" x14ac:dyDescent="0.25">
      <c r="A422" s="17">
        <f t="shared" si="125"/>
        <v>403</v>
      </c>
      <c r="B422" s="34">
        <v>44296</v>
      </c>
      <c r="C422" s="23">
        <f t="shared" si="130"/>
        <v>2716940</v>
      </c>
      <c r="D422" s="23">
        <f t="shared" si="129"/>
        <v>2716940</v>
      </c>
      <c r="E422" s="26">
        <f t="shared" si="123"/>
        <v>1</v>
      </c>
      <c r="F422" s="25">
        <f>MAX(0,MIN($G$18-SUM(K$20:K401),SUM(K402:K422)))</f>
        <v>0</v>
      </c>
      <c r="G422" s="11">
        <f t="shared" si="120"/>
        <v>0</v>
      </c>
      <c r="H422" s="18">
        <f t="shared" si="114"/>
        <v>0</v>
      </c>
      <c r="I422" s="24">
        <f t="shared" si="127"/>
        <v>0</v>
      </c>
      <c r="J422" s="33">
        <f t="shared" si="124"/>
        <v>0</v>
      </c>
      <c r="K422" s="23">
        <f t="shared" si="128"/>
        <v>0</v>
      </c>
      <c r="L422" s="16">
        <f t="shared" si="117"/>
        <v>1.2</v>
      </c>
      <c r="M422" s="16"/>
      <c r="N422" s="5"/>
      <c r="P422" s="1">
        <v>44231</v>
      </c>
      <c r="Q422" s="18">
        <f t="shared" si="126"/>
        <v>760447.40916620276</v>
      </c>
      <c r="R422" s="26">
        <f t="shared" si="121"/>
        <v>0.27989113089218121</v>
      </c>
      <c r="S422" s="25">
        <f>MAX(0,MIN(T$18-SUM(W$20:W401),SUM(W402:W422)))</f>
        <v>2.7346986088295304E-16</v>
      </c>
      <c r="T422" s="26">
        <f t="shared" si="122"/>
        <v>1.0065362535902635E-22</v>
      </c>
      <c r="U422" s="18">
        <f t="shared" si="115"/>
        <v>1957391.3908337979</v>
      </c>
      <c r="V422" s="24">
        <f t="shared" si="116"/>
        <v>1956492.5908337981</v>
      </c>
      <c r="W422" s="23">
        <f t="shared" si="119"/>
        <v>6.8050035703454749E-19</v>
      </c>
      <c r="X422" s="22">
        <f t="shared" si="118"/>
        <v>1.1000000000000001</v>
      </c>
    </row>
    <row r="423" spans="1:24" x14ac:dyDescent="0.25">
      <c r="A423" s="17">
        <f t="shared" si="125"/>
        <v>404</v>
      </c>
      <c r="B423" s="34">
        <v>44297</v>
      </c>
      <c r="C423" s="23">
        <f t="shared" si="130"/>
        <v>2716940</v>
      </c>
      <c r="D423" s="23">
        <f t="shared" si="129"/>
        <v>2716940</v>
      </c>
      <c r="E423" s="26">
        <f t="shared" si="123"/>
        <v>1</v>
      </c>
      <c r="F423" s="25">
        <f>MAX(0,MIN($G$18-SUM(K$20:K402),SUM(K403:K423)))</f>
        <v>0</v>
      </c>
      <c r="G423" s="11">
        <f t="shared" si="120"/>
        <v>0</v>
      </c>
      <c r="H423" s="18">
        <f t="shared" si="114"/>
        <v>0</v>
      </c>
      <c r="I423" s="24">
        <f t="shared" si="127"/>
        <v>0</v>
      </c>
      <c r="J423" s="33">
        <f t="shared" si="124"/>
        <v>0</v>
      </c>
      <c r="K423" s="23">
        <f t="shared" si="128"/>
        <v>0</v>
      </c>
      <c r="L423" s="16">
        <f t="shared" si="117"/>
        <v>1.2</v>
      </c>
      <c r="M423" s="16"/>
      <c r="N423" s="5"/>
      <c r="P423" s="1">
        <v>44232</v>
      </c>
      <c r="Q423" s="18">
        <f t="shared" si="126"/>
        <v>760447.40916620276</v>
      </c>
      <c r="R423" s="26">
        <f t="shared" si="121"/>
        <v>0.27989113089218121</v>
      </c>
      <c r="S423" s="25">
        <f>MAX(0,MIN(T$18-SUM(W$20:W402),SUM(W403:W423)))</f>
        <v>2.1968366240904247E-16</v>
      </c>
      <c r="T423" s="26">
        <f t="shared" si="122"/>
        <v>8.0857016499827921E-23</v>
      </c>
      <c r="U423" s="18">
        <f t="shared" si="115"/>
        <v>1957391.3908337979</v>
      </c>
      <c r="V423" s="24">
        <f t="shared" si="116"/>
        <v>1956492.5908337981</v>
      </c>
      <c r="W423" s="23">
        <f t="shared" si="119"/>
        <v>5.4665918292178905E-19</v>
      </c>
      <c r="X423" s="22">
        <f t="shared" si="118"/>
        <v>1.1000000000000001</v>
      </c>
    </row>
    <row r="424" spans="1:24" x14ac:dyDescent="0.25">
      <c r="A424" s="17">
        <f t="shared" si="125"/>
        <v>405</v>
      </c>
      <c r="B424" s="34">
        <v>44298</v>
      </c>
      <c r="C424" s="23">
        <f t="shared" si="130"/>
        <v>2716940</v>
      </c>
      <c r="D424" s="23">
        <f t="shared" si="129"/>
        <v>2716940</v>
      </c>
      <c r="E424" s="26">
        <f t="shared" si="123"/>
        <v>1</v>
      </c>
      <c r="F424" s="25">
        <f>MAX(0,MIN($G$18-SUM(K$20:K403),SUM(K404:K424)))</f>
        <v>0</v>
      </c>
      <c r="G424" s="11">
        <f t="shared" si="120"/>
        <v>0</v>
      </c>
      <c r="H424" s="18">
        <f t="shared" si="114"/>
        <v>0</v>
      </c>
      <c r="I424" s="24">
        <f t="shared" si="127"/>
        <v>0</v>
      </c>
      <c r="J424" s="33">
        <f t="shared" si="124"/>
        <v>0</v>
      </c>
      <c r="K424" s="23">
        <f t="shared" si="128"/>
        <v>0</v>
      </c>
      <c r="L424" s="16">
        <f t="shared" si="117"/>
        <v>1.2</v>
      </c>
      <c r="M424" s="16"/>
      <c r="N424" s="5"/>
      <c r="P424" s="1">
        <v>44233</v>
      </c>
      <c r="Q424" s="18">
        <f t="shared" si="126"/>
        <v>760447.40916620276</v>
      </c>
      <c r="R424" s="26">
        <f t="shared" si="121"/>
        <v>0.27989113089218121</v>
      </c>
      <c r="S424" s="25">
        <f>MAX(0,MIN(T$18-SUM(W$20:W403),SUM(W404:W424)))</f>
        <v>1.7647616221264747E-16</v>
      </c>
      <c r="T424" s="26">
        <f t="shared" si="122"/>
        <v>6.4954015257108166E-23</v>
      </c>
      <c r="U424" s="18">
        <f t="shared" si="115"/>
        <v>1957391.3908337979</v>
      </c>
      <c r="V424" s="24">
        <f t="shared" si="116"/>
        <v>1956492.5908337981</v>
      </c>
      <c r="W424" s="23">
        <f t="shared" si="119"/>
        <v>4.3914196250384453E-19</v>
      </c>
      <c r="X424" s="22">
        <f t="shared" si="118"/>
        <v>1.1000000000000001</v>
      </c>
    </row>
    <row r="425" spans="1:24" x14ac:dyDescent="0.25">
      <c r="A425" s="17">
        <f t="shared" si="125"/>
        <v>406</v>
      </c>
      <c r="B425" s="34">
        <v>44299</v>
      </c>
      <c r="C425" s="23">
        <f t="shared" si="130"/>
        <v>2716940</v>
      </c>
      <c r="D425" s="23">
        <f t="shared" si="129"/>
        <v>2716940</v>
      </c>
      <c r="E425" s="26">
        <f t="shared" si="123"/>
        <v>1</v>
      </c>
      <c r="F425" s="25">
        <f>MAX(0,MIN($G$18-SUM(K$20:K404),SUM(K405:K425)))</f>
        <v>0</v>
      </c>
      <c r="G425" s="11">
        <f t="shared" si="120"/>
        <v>0</v>
      </c>
      <c r="H425" s="18">
        <f t="shared" si="114"/>
        <v>0</v>
      </c>
      <c r="I425" s="24">
        <f t="shared" si="127"/>
        <v>0</v>
      </c>
      <c r="J425" s="33">
        <f t="shared" si="124"/>
        <v>0</v>
      </c>
      <c r="K425" s="23">
        <f t="shared" si="128"/>
        <v>0</v>
      </c>
      <c r="L425" s="16">
        <f t="shared" si="117"/>
        <v>1.2</v>
      </c>
      <c r="M425" s="16"/>
      <c r="N425" s="5"/>
      <c r="P425" s="1">
        <v>44234</v>
      </c>
      <c r="Q425" s="18">
        <f t="shared" si="126"/>
        <v>760447.40916620276</v>
      </c>
      <c r="R425" s="26">
        <f t="shared" si="121"/>
        <v>0.27989113089218121</v>
      </c>
      <c r="S425" s="25">
        <f>MAX(0,MIN(T$18-SUM(W$20:W404),SUM(W405:W425)))</f>
        <v>1.4176673625968621E-16</v>
      </c>
      <c r="T425" s="26">
        <f t="shared" si="122"/>
        <v>5.2178824802787768E-23</v>
      </c>
      <c r="U425" s="18">
        <f t="shared" si="115"/>
        <v>1957391.3908337979</v>
      </c>
      <c r="V425" s="24">
        <f t="shared" si="116"/>
        <v>1956492.5908337981</v>
      </c>
      <c r="W425" s="23">
        <f t="shared" si="119"/>
        <v>3.5277128649152968E-19</v>
      </c>
      <c r="X425" s="22">
        <f t="shared" si="118"/>
        <v>1.1000000000000001</v>
      </c>
    </row>
    <row r="426" spans="1:24" x14ac:dyDescent="0.25">
      <c r="A426" s="17">
        <f t="shared" si="125"/>
        <v>407</v>
      </c>
      <c r="B426" s="34">
        <v>44300</v>
      </c>
      <c r="C426" s="23">
        <f t="shared" si="130"/>
        <v>2716940</v>
      </c>
      <c r="D426" s="23">
        <f t="shared" si="129"/>
        <v>2716940</v>
      </c>
      <c r="E426" s="26">
        <f t="shared" si="123"/>
        <v>1</v>
      </c>
      <c r="F426" s="25">
        <f>MAX(0,MIN($G$18-SUM(K$20:K405),SUM(K406:K426)))</f>
        <v>0</v>
      </c>
      <c r="G426" s="11">
        <f t="shared" si="120"/>
        <v>0</v>
      </c>
      <c r="H426" s="18">
        <f t="shared" si="114"/>
        <v>0</v>
      </c>
      <c r="I426" s="24">
        <f t="shared" si="127"/>
        <v>0</v>
      </c>
      <c r="J426" s="33">
        <f t="shared" si="124"/>
        <v>0</v>
      </c>
      <c r="K426" s="23">
        <f t="shared" si="128"/>
        <v>0</v>
      </c>
      <c r="L426" s="16">
        <f t="shared" si="117"/>
        <v>1.2</v>
      </c>
      <c r="M426" s="16"/>
      <c r="N426" s="5"/>
      <c r="P426" s="1">
        <v>44235</v>
      </c>
      <c r="Q426" s="18">
        <f t="shared" si="126"/>
        <v>760447.40916620276</v>
      </c>
      <c r="R426" s="26">
        <f t="shared" si="121"/>
        <v>0.27989113089218121</v>
      </c>
      <c r="S426" s="25">
        <f>MAX(0,MIN(T$18-SUM(W$20:W405),SUM(W406:W426)))</f>
        <v>1.1388397876369434E-16</v>
      </c>
      <c r="T426" s="26">
        <f t="shared" si="122"/>
        <v>4.1916265638436747E-23</v>
      </c>
      <c r="U426" s="18">
        <f t="shared" si="115"/>
        <v>1957391.3908337979</v>
      </c>
      <c r="V426" s="24">
        <f t="shared" si="116"/>
        <v>1956492.5908337981</v>
      </c>
      <c r="W426" s="23">
        <f t="shared" si="119"/>
        <v>2.8338804122322839E-19</v>
      </c>
      <c r="X426" s="22">
        <f t="shared" si="118"/>
        <v>1.1000000000000001</v>
      </c>
    </row>
    <row r="427" spans="1:24" x14ac:dyDescent="0.25">
      <c r="A427" s="17">
        <f t="shared" si="125"/>
        <v>408</v>
      </c>
      <c r="B427" s="34">
        <v>44301</v>
      </c>
      <c r="C427" s="23">
        <f t="shared" si="130"/>
        <v>2716940</v>
      </c>
      <c r="D427" s="23">
        <f t="shared" si="129"/>
        <v>2716940</v>
      </c>
      <c r="E427" s="26">
        <f t="shared" si="123"/>
        <v>1</v>
      </c>
      <c r="F427" s="25">
        <f>MAX(0,MIN($G$18-SUM(K$20:K406),SUM(K407:K427)))</f>
        <v>0</v>
      </c>
      <c r="G427" s="11">
        <f t="shared" si="120"/>
        <v>0</v>
      </c>
      <c r="H427" s="18">
        <f t="shared" si="114"/>
        <v>0</v>
      </c>
      <c r="I427" s="24">
        <f t="shared" si="127"/>
        <v>0</v>
      </c>
      <c r="J427" s="33">
        <f t="shared" si="124"/>
        <v>0</v>
      </c>
      <c r="K427" s="23">
        <f t="shared" si="128"/>
        <v>0</v>
      </c>
      <c r="L427" s="16">
        <f t="shared" si="117"/>
        <v>1.2</v>
      </c>
      <c r="M427" s="16"/>
      <c r="N427" s="5"/>
      <c r="P427" s="1">
        <v>44236</v>
      </c>
      <c r="Q427" s="18">
        <f t="shared" si="126"/>
        <v>760447.40916620276</v>
      </c>
      <c r="R427" s="26">
        <f t="shared" si="121"/>
        <v>0.27989113089218121</v>
      </c>
      <c r="S427" s="25">
        <f>MAX(0,MIN(T$18-SUM(W$20:W406),SUM(W407:W427)))</f>
        <v>9.148521692205805E-17</v>
      </c>
      <c r="T427" s="26">
        <f t="shared" si="122"/>
        <v>3.3672152098337855E-23</v>
      </c>
      <c r="U427" s="18">
        <f t="shared" si="115"/>
        <v>1957391.3908337979</v>
      </c>
      <c r="V427" s="24">
        <f t="shared" si="116"/>
        <v>1956492.5908337981</v>
      </c>
      <c r="W427" s="23">
        <f t="shared" si="119"/>
        <v>2.2765112973633833E-19</v>
      </c>
      <c r="X427" s="22">
        <f t="shared" si="118"/>
        <v>1.1000000000000001</v>
      </c>
    </row>
    <row r="428" spans="1:24" x14ac:dyDescent="0.25">
      <c r="A428" s="17">
        <f t="shared" si="125"/>
        <v>409</v>
      </c>
      <c r="B428" s="34">
        <v>44302</v>
      </c>
      <c r="C428" s="23">
        <f t="shared" si="130"/>
        <v>2716940</v>
      </c>
      <c r="D428" s="23">
        <f t="shared" si="129"/>
        <v>2716940</v>
      </c>
      <c r="E428" s="26">
        <f t="shared" si="123"/>
        <v>1</v>
      </c>
      <c r="F428" s="25">
        <f>MAX(0,MIN($G$18-SUM(K$20:K407),SUM(K408:K428)))</f>
        <v>0</v>
      </c>
      <c r="G428" s="11">
        <f t="shared" si="120"/>
        <v>0</v>
      </c>
      <c r="H428" s="18">
        <f t="shared" si="114"/>
        <v>0</v>
      </c>
      <c r="I428" s="24">
        <f t="shared" si="127"/>
        <v>0</v>
      </c>
      <c r="J428" s="33">
        <f t="shared" si="124"/>
        <v>0</v>
      </c>
      <c r="K428" s="23">
        <f t="shared" si="128"/>
        <v>0</v>
      </c>
      <c r="L428" s="16">
        <f t="shared" si="117"/>
        <v>1.2</v>
      </c>
      <c r="M428" s="16"/>
      <c r="N428" s="5"/>
      <c r="P428" s="1">
        <v>44237</v>
      </c>
      <c r="Q428" s="18">
        <f t="shared" si="126"/>
        <v>760447.40916620276</v>
      </c>
      <c r="R428" s="26">
        <f t="shared" si="121"/>
        <v>0.27989113089218121</v>
      </c>
      <c r="S428" s="25">
        <f>MAX(0,MIN(T$18-SUM(W$20:W407),SUM(W408:W428)))</f>
        <v>7.3491855536963257E-17</v>
      </c>
      <c r="T428" s="26">
        <f t="shared" si="122"/>
        <v>2.7049495217768244E-23</v>
      </c>
      <c r="U428" s="18">
        <f t="shared" si="115"/>
        <v>1957391.3908337979</v>
      </c>
      <c r="V428" s="24">
        <f t="shared" si="116"/>
        <v>1956492.5908337981</v>
      </c>
      <c r="W428" s="23">
        <f t="shared" si="119"/>
        <v>1.8287658380548211E-19</v>
      </c>
      <c r="X428" s="22">
        <f t="shared" si="118"/>
        <v>1.1000000000000001</v>
      </c>
    </row>
    <row r="429" spans="1:24" x14ac:dyDescent="0.25">
      <c r="A429" s="17">
        <f t="shared" si="125"/>
        <v>410</v>
      </c>
      <c r="B429" s="34">
        <v>44303</v>
      </c>
      <c r="C429" s="23">
        <f t="shared" si="130"/>
        <v>2716940</v>
      </c>
      <c r="D429" s="23">
        <f t="shared" si="129"/>
        <v>2716940</v>
      </c>
      <c r="E429" s="26">
        <f t="shared" si="123"/>
        <v>1</v>
      </c>
      <c r="F429" s="25">
        <f>MAX(0,MIN($G$18-SUM(K$20:K408),SUM(K409:K429)))</f>
        <v>0</v>
      </c>
      <c r="G429" s="11">
        <f t="shared" si="120"/>
        <v>0</v>
      </c>
      <c r="H429" s="18">
        <f t="shared" si="114"/>
        <v>0</v>
      </c>
      <c r="I429" s="24">
        <f t="shared" si="127"/>
        <v>0</v>
      </c>
      <c r="J429" s="33">
        <f t="shared" si="124"/>
        <v>0</v>
      </c>
      <c r="K429" s="23">
        <f t="shared" si="128"/>
        <v>0</v>
      </c>
      <c r="L429" s="16">
        <f t="shared" si="117"/>
        <v>1.2</v>
      </c>
      <c r="M429" s="16"/>
      <c r="N429" s="5"/>
      <c r="P429" s="1">
        <v>44238</v>
      </c>
      <c r="Q429" s="18">
        <f t="shared" si="126"/>
        <v>760447.40916620276</v>
      </c>
      <c r="R429" s="26">
        <f t="shared" si="121"/>
        <v>0.27989113089218121</v>
      </c>
      <c r="S429" s="25">
        <f>MAX(0,MIN(T$18-SUM(W$20:W408),SUM(W409:W429)))</f>
        <v>5.9037438090870684E-17</v>
      </c>
      <c r="T429" s="26">
        <f t="shared" si="122"/>
        <v>2.1729386033872918E-23</v>
      </c>
      <c r="U429" s="18">
        <f t="shared" si="115"/>
        <v>1957391.3908337979</v>
      </c>
      <c r="V429" s="24">
        <f t="shared" si="116"/>
        <v>1956492.5908337981</v>
      </c>
      <c r="W429" s="23">
        <f t="shared" si="119"/>
        <v>1.469083195110765E-19</v>
      </c>
      <c r="X429" s="22">
        <f t="shared" si="118"/>
        <v>1.1000000000000001</v>
      </c>
    </row>
    <row r="430" spans="1:24" x14ac:dyDescent="0.25">
      <c r="A430" s="17">
        <f t="shared" si="125"/>
        <v>411</v>
      </c>
      <c r="B430" s="34">
        <v>44304</v>
      </c>
      <c r="C430" s="23">
        <f t="shared" si="130"/>
        <v>2716940</v>
      </c>
      <c r="D430" s="23">
        <f t="shared" si="129"/>
        <v>2716940</v>
      </c>
      <c r="E430" s="26">
        <f t="shared" si="123"/>
        <v>1</v>
      </c>
      <c r="F430" s="25">
        <f>MAX(0,MIN($G$18-SUM(K$20:K409),SUM(K410:K430)))</f>
        <v>0</v>
      </c>
      <c r="G430" s="11">
        <f t="shared" si="120"/>
        <v>0</v>
      </c>
      <c r="H430" s="18">
        <f t="shared" si="114"/>
        <v>0</v>
      </c>
      <c r="I430" s="24">
        <f t="shared" si="127"/>
        <v>0</v>
      </c>
      <c r="J430" s="33">
        <f t="shared" si="124"/>
        <v>0</v>
      </c>
      <c r="K430" s="23">
        <f t="shared" si="128"/>
        <v>0</v>
      </c>
      <c r="L430" s="16">
        <f t="shared" si="117"/>
        <v>1.2</v>
      </c>
      <c r="M430" s="16"/>
      <c r="N430" s="5"/>
      <c r="P430" s="1">
        <v>44239</v>
      </c>
      <c r="Q430" s="18">
        <f t="shared" si="126"/>
        <v>760447.40916620276</v>
      </c>
      <c r="R430" s="26">
        <f t="shared" si="121"/>
        <v>0.27989113089218121</v>
      </c>
      <c r="S430" s="25">
        <f>MAX(0,MIN(T$18-SUM(W$20:W409),SUM(W410:W430)))</f>
        <v>4.7425923197440186E-17</v>
      </c>
      <c r="T430" s="26">
        <f t="shared" si="122"/>
        <v>1.7455638769144769E-23</v>
      </c>
      <c r="U430" s="18">
        <f t="shared" si="115"/>
        <v>1957391.3908337979</v>
      </c>
      <c r="V430" s="24">
        <f t="shared" si="116"/>
        <v>1956492.5908337981</v>
      </c>
      <c r="W430" s="23">
        <f t="shared" si="119"/>
        <v>1.1801431267178764E-19</v>
      </c>
      <c r="X430" s="22">
        <f t="shared" si="118"/>
        <v>1.1000000000000001</v>
      </c>
    </row>
    <row r="431" spans="1:24" x14ac:dyDescent="0.25">
      <c r="A431" s="17">
        <f t="shared" si="125"/>
        <v>412</v>
      </c>
      <c r="B431" s="34">
        <v>44305</v>
      </c>
      <c r="C431" s="23">
        <f t="shared" si="130"/>
        <v>2716940</v>
      </c>
      <c r="D431" s="23">
        <f t="shared" si="129"/>
        <v>2716940</v>
      </c>
      <c r="E431" s="26">
        <f t="shared" si="123"/>
        <v>1</v>
      </c>
      <c r="F431" s="25">
        <f>MAX(0,MIN($G$18-SUM(K$20:K410),SUM(K411:K431)))</f>
        <v>0</v>
      </c>
      <c r="G431" s="11">
        <f t="shared" si="120"/>
        <v>0</v>
      </c>
      <c r="H431" s="18">
        <f t="shared" ref="H431:H494" si="131">MAX(0,H430-K423)</f>
        <v>0</v>
      </c>
      <c r="I431" s="24">
        <f t="shared" si="127"/>
        <v>0</v>
      </c>
      <c r="J431" s="33">
        <f t="shared" si="124"/>
        <v>0</v>
      </c>
      <c r="K431" s="23">
        <f t="shared" si="128"/>
        <v>0</v>
      </c>
      <c r="L431" s="16">
        <f t="shared" si="117"/>
        <v>1.2</v>
      </c>
      <c r="M431" s="16"/>
      <c r="N431" s="5"/>
      <c r="P431" s="1">
        <v>44240</v>
      </c>
      <c r="Q431" s="18">
        <f t="shared" si="126"/>
        <v>760447.40916620276</v>
      </c>
      <c r="R431" s="26">
        <f t="shared" si="121"/>
        <v>0.27989113089218121</v>
      </c>
      <c r="S431" s="25">
        <f>MAX(0,MIN(T$18-SUM(W$20:W410),SUM(W411:W431)))</f>
        <v>3.8098167262398623E-17</v>
      </c>
      <c r="T431" s="26">
        <f t="shared" si="122"/>
        <v>1.4022454401789743E-23</v>
      </c>
      <c r="U431" s="18">
        <f t="shared" si="115"/>
        <v>1957391.3908337979</v>
      </c>
      <c r="V431" s="24">
        <f t="shared" si="116"/>
        <v>1956492.5908337981</v>
      </c>
      <c r="W431" s="23">
        <f t="shared" si="119"/>
        <v>9.4803194548450126E-20</v>
      </c>
      <c r="X431" s="22">
        <f t="shared" si="118"/>
        <v>1.1000000000000001</v>
      </c>
    </row>
    <row r="432" spans="1:24" x14ac:dyDescent="0.25">
      <c r="A432" s="17">
        <f t="shared" si="125"/>
        <v>413</v>
      </c>
      <c r="B432" s="34">
        <v>44306</v>
      </c>
      <c r="C432" s="23">
        <f t="shared" si="130"/>
        <v>2716940</v>
      </c>
      <c r="D432" s="23">
        <f t="shared" si="129"/>
        <v>2716940</v>
      </c>
      <c r="E432" s="26">
        <f t="shared" si="123"/>
        <v>1</v>
      </c>
      <c r="F432" s="25">
        <f>MAX(0,MIN($G$18-SUM(K$20:K411),SUM(K412:K432)))</f>
        <v>0</v>
      </c>
      <c r="G432" s="11">
        <f t="shared" si="120"/>
        <v>0</v>
      </c>
      <c r="H432" s="18">
        <f t="shared" si="131"/>
        <v>0</v>
      </c>
      <c r="I432" s="24">
        <f t="shared" si="127"/>
        <v>0</v>
      </c>
      <c r="J432" s="33">
        <f t="shared" si="124"/>
        <v>0</v>
      </c>
      <c r="K432" s="23">
        <f t="shared" si="128"/>
        <v>0</v>
      </c>
      <c r="L432" s="16">
        <f t="shared" si="117"/>
        <v>1.2</v>
      </c>
      <c r="M432" s="16"/>
      <c r="N432" s="5"/>
      <c r="P432" s="1">
        <v>44241</v>
      </c>
      <c r="Q432" s="18">
        <f t="shared" si="126"/>
        <v>760447.40916620276</v>
      </c>
      <c r="R432" s="26">
        <f t="shared" si="121"/>
        <v>0.27989113089218121</v>
      </c>
      <c r="S432" s="25">
        <f>MAX(0,MIN(T$18-SUM(W$20:W411),SUM(W412:W432)))</f>
        <v>3.0604999352591321E-17</v>
      </c>
      <c r="T432" s="26">
        <f t="shared" si="122"/>
        <v>1.126451057166935E-23</v>
      </c>
      <c r="U432" s="18">
        <f t="shared" si="115"/>
        <v>1957391.3908337979</v>
      </c>
      <c r="V432" s="24">
        <f t="shared" si="116"/>
        <v>1956492.5908337981</v>
      </c>
      <c r="W432" s="23">
        <f t="shared" si="119"/>
        <v>7.6157251549539027E-20</v>
      </c>
      <c r="X432" s="22">
        <f t="shared" si="118"/>
        <v>1.1000000000000001</v>
      </c>
    </row>
    <row r="433" spans="1:24" x14ac:dyDescent="0.25">
      <c r="A433" s="17">
        <f t="shared" si="125"/>
        <v>414</v>
      </c>
      <c r="B433" s="34">
        <v>44307</v>
      </c>
      <c r="C433" s="23">
        <f t="shared" si="130"/>
        <v>2716940</v>
      </c>
      <c r="D433" s="23">
        <f t="shared" si="129"/>
        <v>2716940</v>
      </c>
      <c r="E433" s="26">
        <f t="shared" si="123"/>
        <v>1</v>
      </c>
      <c r="F433" s="25">
        <f>MAX(0,MIN($G$18-SUM(K$20:K412),SUM(K413:K433)))</f>
        <v>0</v>
      </c>
      <c r="G433" s="11">
        <f t="shared" si="120"/>
        <v>0</v>
      </c>
      <c r="H433" s="18">
        <f t="shared" si="131"/>
        <v>0</v>
      </c>
      <c r="I433" s="24">
        <f t="shared" si="127"/>
        <v>0</v>
      </c>
      <c r="J433" s="33">
        <f t="shared" si="124"/>
        <v>0</v>
      </c>
      <c r="K433" s="23">
        <f t="shared" si="128"/>
        <v>0</v>
      </c>
      <c r="L433" s="16">
        <f t="shared" si="117"/>
        <v>1.2</v>
      </c>
      <c r="M433" s="16"/>
      <c r="N433" s="5"/>
      <c r="P433" s="1">
        <v>44242</v>
      </c>
      <c r="Q433" s="18">
        <f t="shared" si="126"/>
        <v>760447.40916620276</v>
      </c>
      <c r="R433" s="26">
        <f t="shared" si="121"/>
        <v>0.27989113089218121</v>
      </c>
      <c r="S433" s="25">
        <f>MAX(0,MIN(T$18-SUM(W$20:W412),SUM(W413:W433)))</f>
        <v>2.4585591714186395E-17</v>
      </c>
      <c r="T433" s="26">
        <f t="shared" si="122"/>
        <v>9.0490006088417091E-24</v>
      </c>
      <c r="U433" s="18">
        <f t="shared" si="115"/>
        <v>1957391.3908337979</v>
      </c>
      <c r="V433" s="24">
        <f t="shared" si="116"/>
        <v>1956492.5908337981</v>
      </c>
      <c r="W433" s="23">
        <f t="shared" si="119"/>
        <v>6.1178602590397455E-20</v>
      </c>
      <c r="X433" s="22">
        <f t="shared" si="118"/>
        <v>1.1000000000000001</v>
      </c>
    </row>
    <row r="434" spans="1:24" x14ac:dyDescent="0.25">
      <c r="A434" s="17">
        <f t="shared" si="125"/>
        <v>415</v>
      </c>
      <c r="B434" s="34">
        <v>44308</v>
      </c>
      <c r="C434" s="23">
        <f t="shared" si="130"/>
        <v>2716940</v>
      </c>
      <c r="D434" s="23">
        <f t="shared" si="129"/>
        <v>2716940</v>
      </c>
      <c r="E434" s="26">
        <f t="shared" si="123"/>
        <v>1</v>
      </c>
      <c r="F434" s="25">
        <f>MAX(0,MIN($G$18-SUM(K$20:K413),SUM(K414:K434)))</f>
        <v>0</v>
      </c>
      <c r="G434" s="11">
        <f t="shared" si="120"/>
        <v>0</v>
      </c>
      <c r="H434" s="18">
        <f t="shared" si="131"/>
        <v>0</v>
      </c>
      <c r="I434" s="24">
        <f t="shared" si="127"/>
        <v>0</v>
      </c>
      <c r="J434" s="33">
        <f t="shared" si="124"/>
        <v>0</v>
      </c>
      <c r="K434" s="23">
        <f t="shared" si="128"/>
        <v>0</v>
      </c>
      <c r="L434" s="16">
        <f t="shared" si="117"/>
        <v>1.2</v>
      </c>
      <c r="M434" s="16"/>
      <c r="N434" s="5"/>
      <c r="P434" s="1">
        <v>44243</v>
      </c>
      <c r="Q434" s="18">
        <f t="shared" si="126"/>
        <v>760447.40916620276</v>
      </c>
      <c r="R434" s="26">
        <f t="shared" si="121"/>
        <v>0.27989113089218121</v>
      </c>
      <c r="S434" s="25">
        <f>MAX(0,MIN(T$18-SUM(W$20:W413),SUM(W414:W434)))</f>
        <v>1.9750084388924906E-17</v>
      </c>
      <c r="T434" s="26">
        <f t="shared" si="122"/>
        <v>7.269238330226249E-24</v>
      </c>
      <c r="U434" s="18">
        <f t="shared" si="115"/>
        <v>1957391.3908337979</v>
      </c>
      <c r="V434" s="24">
        <f t="shared" si="116"/>
        <v>1956492.5908337981</v>
      </c>
      <c r="W434" s="23">
        <f t="shared" si="119"/>
        <v>4.9145962318232338E-20</v>
      </c>
      <c r="X434" s="22">
        <f t="shared" si="118"/>
        <v>1.1000000000000001</v>
      </c>
    </row>
    <row r="435" spans="1:24" x14ac:dyDescent="0.25">
      <c r="A435" s="17">
        <f t="shared" si="125"/>
        <v>416</v>
      </c>
      <c r="B435" s="34">
        <v>44309</v>
      </c>
      <c r="C435" s="23">
        <f t="shared" si="130"/>
        <v>2716940</v>
      </c>
      <c r="D435" s="23">
        <f t="shared" si="129"/>
        <v>2716940</v>
      </c>
      <c r="E435" s="26">
        <f t="shared" si="123"/>
        <v>1</v>
      </c>
      <c r="F435" s="25">
        <f>MAX(0,MIN($G$18-SUM(K$20:K414),SUM(K415:K435)))</f>
        <v>0</v>
      </c>
      <c r="G435" s="11">
        <f t="shared" si="120"/>
        <v>0</v>
      </c>
      <c r="H435" s="18">
        <f t="shared" si="131"/>
        <v>0</v>
      </c>
      <c r="I435" s="24">
        <f t="shared" si="127"/>
        <v>0</v>
      </c>
      <c r="J435" s="33">
        <f t="shared" si="124"/>
        <v>0</v>
      </c>
      <c r="K435" s="23">
        <f t="shared" si="128"/>
        <v>0</v>
      </c>
      <c r="L435" s="16">
        <f t="shared" si="117"/>
        <v>1.2</v>
      </c>
      <c r="M435" s="16"/>
      <c r="N435" s="5"/>
      <c r="P435" s="1">
        <v>44244</v>
      </c>
      <c r="Q435" s="18">
        <f t="shared" si="126"/>
        <v>760447.40916620276</v>
      </c>
      <c r="R435" s="26">
        <f t="shared" si="121"/>
        <v>0.27989113089218121</v>
      </c>
      <c r="S435" s="25">
        <f>MAX(0,MIN(T$18-SUM(W$20:W414),SUM(W415:W435)))</f>
        <v>1.5865627230138183E-17</v>
      </c>
      <c r="T435" s="26">
        <f t="shared" si="122"/>
        <v>5.8395206482801178E-24</v>
      </c>
      <c r="U435" s="18">
        <f t="shared" si="115"/>
        <v>1957391.3908337979</v>
      </c>
      <c r="V435" s="24">
        <f t="shared" si="116"/>
        <v>1956492.5908337981</v>
      </c>
      <c r="W435" s="23">
        <f t="shared" si="119"/>
        <v>3.9479908169138542E-20</v>
      </c>
      <c r="X435" s="22">
        <f t="shared" si="118"/>
        <v>1.1000000000000001</v>
      </c>
    </row>
    <row r="436" spans="1:24" x14ac:dyDescent="0.25">
      <c r="A436" s="17">
        <f t="shared" si="125"/>
        <v>417</v>
      </c>
      <c r="B436" s="34">
        <v>44310</v>
      </c>
      <c r="C436" s="23">
        <f t="shared" si="130"/>
        <v>2716940</v>
      </c>
      <c r="D436" s="23">
        <f t="shared" si="129"/>
        <v>2716940</v>
      </c>
      <c r="E436" s="26">
        <f t="shared" si="123"/>
        <v>1</v>
      </c>
      <c r="F436" s="25">
        <f>MAX(0,MIN($G$18-SUM(K$20:K415),SUM(K416:K436)))</f>
        <v>0</v>
      </c>
      <c r="G436" s="11">
        <f t="shared" si="120"/>
        <v>0</v>
      </c>
      <c r="H436" s="18">
        <f t="shared" si="131"/>
        <v>0</v>
      </c>
      <c r="I436" s="24">
        <f t="shared" si="127"/>
        <v>0</v>
      </c>
      <c r="J436" s="33">
        <f t="shared" si="124"/>
        <v>0</v>
      </c>
      <c r="K436" s="23">
        <f t="shared" si="128"/>
        <v>0</v>
      </c>
      <c r="L436" s="16">
        <f t="shared" si="117"/>
        <v>1.2</v>
      </c>
      <c r="M436" s="16"/>
      <c r="N436" s="5"/>
      <c r="P436" s="1">
        <v>44245</v>
      </c>
      <c r="Q436" s="18">
        <f t="shared" si="126"/>
        <v>760447.40916620276</v>
      </c>
      <c r="R436" s="26">
        <f t="shared" si="121"/>
        <v>0.27989113089218121</v>
      </c>
      <c r="S436" s="25">
        <f>MAX(0,MIN(T$18-SUM(W$20:W415),SUM(W416:W436)))</f>
        <v>1.2745167182518783E-17</v>
      </c>
      <c r="T436" s="26">
        <f t="shared" si="122"/>
        <v>4.6910006045473155E-24</v>
      </c>
      <c r="U436" s="18">
        <f t="shared" si="115"/>
        <v>1957391.3908337979</v>
      </c>
      <c r="V436" s="24">
        <f t="shared" si="116"/>
        <v>1956492.5908337981</v>
      </c>
      <c r="W436" s="23">
        <f t="shared" si="119"/>
        <v>3.17149787189206E-20</v>
      </c>
      <c r="X436" s="22">
        <f t="shared" si="118"/>
        <v>1.1000000000000001</v>
      </c>
    </row>
    <row r="437" spans="1:24" x14ac:dyDescent="0.25">
      <c r="A437" s="17">
        <f t="shared" si="125"/>
        <v>418</v>
      </c>
      <c r="B437" s="34">
        <v>44311</v>
      </c>
      <c r="C437" s="23">
        <f t="shared" si="130"/>
        <v>2716940</v>
      </c>
      <c r="D437" s="23">
        <f t="shared" si="129"/>
        <v>2716940</v>
      </c>
      <c r="E437" s="26">
        <f t="shared" si="123"/>
        <v>1</v>
      </c>
      <c r="F437" s="25">
        <f>MAX(0,MIN($G$18-SUM(K$20:K416),SUM(K417:K437)))</f>
        <v>0</v>
      </c>
      <c r="G437" s="11">
        <f t="shared" si="120"/>
        <v>0</v>
      </c>
      <c r="H437" s="18">
        <f t="shared" si="131"/>
        <v>0</v>
      </c>
      <c r="I437" s="24">
        <f t="shared" si="127"/>
        <v>0</v>
      </c>
      <c r="J437" s="33">
        <f t="shared" si="124"/>
        <v>0</v>
      </c>
      <c r="K437" s="23">
        <f t="shared" si="128"/>
        <v>0</v>
      </c>
      <c r="L437" s="16">
        <f t="shared" si="117"/>
        <v>1.2</v>
      </c>
      <c r="M437" s="16"/>
      <c r="N437" s="5"/>
      <c r="P437" s="1">
        <v>44246</v>
      </c>
      <c r="Q437" s="18">
        <f t="shared" si="126"/>
        <v>760447.40916620276</v>
      </c>
      <c r="R437" s="26">
        <f t="shared" si="121"/>
        <v>0.27989113089218121</v>
      </c>
      <c r="S437" s="25">
        <f>MAX(0,MIN(T$18-SUM(W$20:W416),SUM(W417:W437)))</f>
        <v>1.0238440885701998E-17</v>
      </c>
      <c r="T437" s="26">
        <f t="shared" si="122"/>
        <v>3.7683720971762343E-24</v>
      </c>
      <c r="U437" s="18">
        <f t="shared" si="115"/>
        <v>1957391.3908337979</v>
      </c>
      <c r="V437" s="24">
        <f t="shared" si="116"/>
        <v>1956492.5908337981</v>
      </c>
      <c r="W437" s="23">
        <f t="shared" si="119"/>
        <v>2.5477259745194944E-20</v>
      </c>
      <c r="X437" s="22">
        <f t="shared" si="118"/>
        <v>1.1000000000000001</v>
      </c>
    </row>
    <row r="438" spans="1:24" x14ac:dyDescent="0.25">
      <c r="A438" s="17">
        <f t="shared" si="125"/>
        <v>419</v>
      </c>
      <c r="B438" s="34">
        <v>44312</v>
      </c>
      <c r="C438" s="23">
        <f t="shared" si="130"/>
        <v>2716940</v>
      </c>
      <c r="D438" s="23">
        <f t="shared" si="129"/>
        <v>2716940</v>
      </c>
      <c r="E438" s="26">
        <f t="shared" si="123"/>
        <v>1</v>
      </c>
      <c r="F438" s="25">
        <f>MAX(0,MIN($G$18-SUM(K$20:K417),SUM(K418:K438)))</f>
        <v>0</v>
      </c>
      <c r="G438" s="11">
        <f t="shared" si="120"/>
        <v>0</v>
      </c>
      <c r="H438" s="18">
        <f t="shared" si="131"/>
        <v>0</v>
      </c>
      <c r="I438" s="24">
        <f t="shared" si="127"/>
        <v>0</v>
      </c>
      <c r="J438" s="33">
        <f t="shared" si="124"/>
        <v>0</v>
      </c>
      <c r="K438" s="23">
        <f t="shared" si="128"/>
        <v>0</v>
      </c>
      <c r="L438" s="16">
        <f t="shared" si="117"/>
        <v>1.2</v>
      </c>
      <c r="M438" s="16"/>
      <c r="N438" s="5"/>
      <c r="P438" s="1">
        <v>44247</v>
      </c>
      <c r="Q438" s="18">
        <f t="shared" si="126"/>
        <v>760447.40916620276</v>
      </c>
      <c r="R438" s="26">
        <f t="shared" si="121"/>
        <v>0.27989113089218121</v>
      </c>
      <c r="S438" s="25">
        <f>MAX(0,MIN(T$18-SUM(W$20:W417),SUM(W418:W438)))</f>
        <v>8.2247388573915915E-18</v>
      </c>
      <c r="T438" s="26">
        <f t="shared" si="122"/>
        <v>3.0272066580018665E-24</v>
      </c>
      <c r="U438" s="18">
        <f t="shared" si="115"/>
        <v>1957391.3908337979</v>
      </c>
      <c r="V438" s="24">
        <f t="shared" si="116"/>
        <v>1956492.5908337981</v>
      </c>
      <c r="W438" s="23">
        <f t="shared" si="119"/>
        <v>2.0466378674783552E-20</v>
      </c>
      <c r="X438" s="22">
        <f t="shared" si="118"/>
        <v>1.1000000000000001</v>
      </c>
    </row>
    <row r="439" spans="1:24" x14ac:dyDescent="0.25">
      <c r="A439" s="17">
        <f t="shared" si="125"/>
        <v>420</v>
      </c>
      <c r="B439" s="34">
        <v>44313</v>
      </c>
      <c r="C439" s="23">
        <f t="shared" si="130"/>
        <v>2716940</v>
      </c>
      <c r="D439" s="23">
        <f t="shared" si="129"/>
        <v>2716940</v>
      </c>
      <c r="E439" s="26">
        <f t="shared" si="123"/>
        <v>1</v>
      </c>
      <c r="F439" s="25">
        <f>MAX(0,MIN($G$18-SUM(K$20:K418),SUM(K419:K439)))</f>
        <v>0</v>
      </c>
      <c r="G439" s="11">
        <f t="shared" si="120"/>
        <v>0</v>
      </c>
      <c r="H439" s="18">
        <f t="shared" si="131"/>
        <v>0</v>
      </c>
      <c r="I439" s="24">
        <f t="shared" si="127"/>
        <v>0</v>
      </c>
      <c r="J439" s="33">
        <f t="shared" si="124"/>
        <v>0</v>
      </c>
      <c r="K439" s="23">
        <f t="shared" si="128"/>
        <v>0</v>
      </c>
      <c r="L439" s="16">
        <f t="shared" si="117"/>
        <v>1.2</v>
      </c>
      <c r="M439" s="16"/>
      <c r="N439" s="5"/>
      <c r="P439" s="1">
        <v>44248</v>
      </c>
      <c r="Q439" s="18">
        <f t="shared" si="126"/>
        <v>760447.40916620276</v>
      </c>
      <c r="R439" s="26">
        <f t="shared" si="121"/>
        <v>0.27989113089218121</v>
      </c>
      <c r="S439" s="25">
        <f>MAX(0,MIN(T$18-SUM(W$20:W418),SUM(W419:W439)))</f>
        <v>6.6070928208176044E-18</v>
      </c>
      <c r="T439" s="26">
        <f t="shared" si="122"/>
        <v>2.4318140337356011E-24</v>
      </c>
      <c r="U439" s="18">
        <f t="shared" si="115"/>
        <v>1957391.3908337979</v>
      </c>
      <c r="V439" s="24">
        <f t="shared" si="116"/>
        <v>1956492.5908337981</v>
      </c>
      <c r="W439" s="23">
        <f t="shared" si="119"/>
        <v>1.6441040372822478E-20</v>
      </c>
      <c r="X439" s="22">
        <f t="shared" si="118"/>
        <v>1.1000000000000001</v>
      </c>
    </row>
    <row r="440" spans="1:24" x14ac:dyDescent="0.25">
      <c r="A440" s="17">
        <f t="shared" si="125"/>
        <v>421</v>
      </c>
      <c r="B440" s="34">
        <v>44314</v>
      </c>
      <c r="C440" s="23">
        <f t="shared" si="130"/>
        <v>2716940</v>
      </c>
      <c r="D440" s="23">
        <f t="shared" si="129"/>
        <v>2716940</v>
      </c>
      <c r="E440" s="26">
        <f t="shared" si="123"/>
        <v>1</v>
      </c>
      <c r="F440" s="25">
        <f>MAX(0,MIN($G$18-SUM(K$20:K419),SUM(K420:K440)))</f>
        <v>0</v>
      </c>
      <c r="G440" s="11">
        <f t="shared" si="120"/>
        <v>0</v>
      </c>
      <c r="H440" s="18">
        <f t="shared" si="131"/>
        <v>0</v>
      </c>
      <c r="I440" s="24">
        <f t="shared" si="127"/>
        <v>0</v>
      </c>
      <c r="J440" s="33">
        <f t="shared" si="124"/>
        <v>0</v>
      </c>
      <c r="K440" s="23">
        <f t="shared" si="128"/>
        <v>0</v>
      </c>
      <c r="L440" s="16">
        <f t="shared" si="117"/>
        <v>1.2</v>
      </c>
      <c r="M440" s="16"/>
      <c r="N440" s="5"/>
      <c r="P440" s="1">
        <v>44249</v>
      </c>
      <c r="Q440" s="18">
        <f t="shared" si="126"/>
        <v>760447.40916620276</v>
      </c>
      <c r="R440" s="26">
        <f t="shared" si="121"/>
        <v>0.27989113089218121</v>
      </c>
      <c r="S440" s="25">
        <f>MAX(0,MIN(T$18-SUM(W$20:W419),SUM(W420:W440)))</f>
        <v>5.3076062717380859E-18</v>
      </c>
      <c r="T440" s="26">
        <f t="shared" si="122"/>
        <v>1.9535235491906651E-24</v>
      </c>
      <c r="U440" s="18">
        <f t="shared" ref="U440:U503" si="132">MAX(0,U439-W432)</f>
        <v>1957391.3908337979</v>
      </c>
      <c r="V440" s="24">
        <f t="shared" ref="V440:V503" si="133">MAX(0,V439-W432)</f>
        <v>1956492.5908337981</v>
      </c>
      <c r="W440" s="23">
        <f t="shared" si="119"/>
        <v>1.3207407760603128E-20</v>
      </c>
      <c r="X440" s="22">
        <f t="shared" si="118"/>
        <v>1.1000000000000001</v>
      </c>
    </row>
    <row r="441" spans="1:24" x14ac:dyDescent="0.25">
      <c r="A441" s="17">
        <f t="shared" si="125"/>
        <v>422</v>
      </c>
      <c r="B441" s="34">
        <v>44315</v>
      </c>
      <c r="C441" s="23">
        <f t="shared" si="130"/>
        <v>2716940</v>
      </c>
      <c r="D441" s="23">
        <f t="shared" si="129"/>
        <v>2716940</v>
      </c>
      <c r="E441" s="26">
        <f t="shared" si="123"/>
        <v>1</v>
      </c>
      <c r="F441" s="25">
        <f>MAX(0,MIN($G$18-SUM(K$20:K420),SUM(K421:K441)))</f>
        <v>0</v>
      </c>
      <c r="G441" s="11">
        <f t="shared" si="120"/>
        <v>0</v>
      </c>
      <c r="H441" s="18">
        <f t="shared" si="131"/>
        <v>0</v>
      </c>
      <c r="I441" s="24">
        <f t="shared" si="127"/>
        <v>0</v>
      </c>
      <c r="J441" s="33">
        <f t="shared" si="124"/>
        <v>0</v>
      </c>
      <c r="K441" s="23">
        <f t="shared" si="128"/>
        <v>0</v>
      </c>
      <c r="L441" s="16">
        <f t="shared" si="117"/>
        <v>1.2</v>
      </c>
      <c r="M441" s="16"/>
      <c r="N441" s="5"/>
      <c r="P441" s="1">
        <v>44250</v>
      </c>
      <c r="Q441" s="18">
        <f t="shared" si="126"/>
        <v>760447.40916620276</v>
      </c>
      <c r="R441" s="26">
        <f t="shared" si="121"/>
        <v>0.27989113089218121</v>
      </c>
      <c r="S441" s="25">
        <f>MAX(0,MIN(T$18-SUM(W$20:W420),SUM(W421:W441)))</f>
        <v>4.2637034320198088E-18</v>
      </c>
      <c r="T441" s="26">
        <f t="shared" si="122"/>
        <v>1.5693034929073918E-24</v>
      </c>
      <c r="U441" s="18">
        <f t="shared" si="132"/>
        <v>1957391.3908337979</v>
      </c>
      <c r="V441" s="24">
        <f t="shared" si="133"/>
        <v>1956492.5908337981</v>
      </c>
      <c r="W441" s="23">
        <f t="shared" si="119"/>
        <v>1.0609767739709887E-20</v>
      </c>
      <c r="X441" s="22">
        <f t="shared" si="118"/>
        <v>1.1000000000000001</v>
      </c>
    </row>
    <row r="442" spans="1:24" x14ac:dyDescent="0.25">
      <c r="A442" s="17">
        <f t="shared" si="125"/>
        <v>423</v>
      </c>
      <c r="B442" s="34">
        <v>44316</v>
      </c>
      <c r="C442" s="23">
        <f t="shared" si="130"/>
        <v>2716940</v>
      </c>
      <c r="D442" s="23">
        <f t="shared" si="129"/>
        <v>2716940</v>
      </c>
      <c r="E442" s="26">
        <f t="shared" si="123"/>
        <v>1</v>
      </c>
      <c r="F442" s="25">
        <f>MAX(0,MIN($G$18-SUM(K$20:K421),SUM(K422:K442)))</f>
        <v>0</v>
      </c>
      <c r="G442" s="11">
        <f t="shared" si="120"/>
        <v>0</v>
      </c>
      <c r="H442" s="18">
        <f t="shared" si="131"/>
        <v>0</v>
      </c>
      <c r="I442" s="24">
        <f t="shared" si="127"/>
        <v>0</v>
      </c>
      <c r="J442" s="33">
        <f t="shared" si="124"/>
        <v>0</v>
      </c>
      <c r="K442" s="23">
        <f t="shared" si="128"/>
        <v>0</v>
      </c>
      <c r="L442" s="16">
        <f t="shared" si="117"/>
        <v>1.2</v>
      </c>
      <c r="M442" s="16"/>
      <c r="N442" s="5"/>
      <c r="P442" s="1">
        <v>44251</v>
      </c>
      <c r="Q442" s="18">
        <f t="shared" si="126"/>
        <v>760447.40916620276</v>
      </c>
      <c r="R442" s="26">
        <f t="shared" si="121"/>
        <v>0.27989113089218121</v>
      </c>
      <c r="S442" s="25">
        <f>MAX(0,MIN(T$18-SUM(W$20:W421),SUM(W422:W442)))</f>
        <v>3.4251159610346057E-18</v>
      </c>
      <c r="T442" s="26">
        <f t="shared" si="122"/>
        <v>1.2606520427519951E-24</v>
      </c>
      <c r="U442" s="18">
        <f t="shared" si="132"/>
        <v>1957391.3908337979</v>
      </c>
      <c r="V442" s="24">
        <f t="shared" si="133"/>
        <v>1956492.5908337981</v>
      </c>
      <c r="W442" s="23">
        <f t="shared" si="119"/>
        <v>8.5230329471896431E-21</v>
      </c>
      <c r="X442" s="22">
        <f t="shared" si="118"/>
        <v>1.1000000000000001</v>
      </c>
    </row>
    <row r="443" spans="1:24" x14ac:dyDescent="0.25">
      <c r="A443" s="17">
        <f t="shared" si="125"/>
        <v>424</v>
      </c>
      <c r="B443" s="34">
        <v>44317</v>
      </c>
      <c r="C443" s="23">
        <f t="shared" si="130"/>
        <v>2716940</v>
      </c>
      <c r="D443" s="23">
        <f t="shared" si="129"/>
        <v>2716940</v>
      </c>
      <c r="E443" s="26">
        <f t="shared" si="123"/>
        <v>1</v>
      </c>
      <c r="F443" s="25">
        <f>MAX(0,MIN($G$18-SUM(K$20:K422),SUM(K423:K443)))</f>
        <v>0</v>
      </c>
      <c r="G443" s="11">
        <f t="shared" si="120"/>
        <v>0</v>
      </c>
      <c r="H443" s="18">
        <f t="shared" si="131"/>
        <v>0</v>
      </c>
      <c r="I443" s="24">
        <f t="shared" si="127"/>
        <v>0</v>
      </c>
      <c r="J443" s="33">
        <f t="shared" si="124"/>
        <v>0</v>
      </c>
      <c r="K443" s="23">
        <f t="shared" si="128"/>
        <v>0</v>
      </c>
      <c r="L443" s="16">
        <f t="shared" si="117"/>
        <v>1.2</v>
      </c>
      <c r="M443" s="16"/>
      <c r="N443" s="5"/>
      <c r="P443" s="1">
        <v>44252</v>
      </c>
      <c r="Q443" s="18">
        <f t="shared" si="126"/>
        <v>760447.40916620276</v>
      </c>
      <c r="R443" s="26">
        <f t="shared" si="121"/>
        <v>0.27989113089218121</v>
      </c>
      <c r="S443" s="25">
        <f>MAX(0,MIN(T$18-SUM(W$20:W422),SUM(W423:W443)))</f>
        <v>2.7514623222695824E-18</v>
      </c>
      <c r="T443" s="26">
        <f t="shared" si="122"/>
        <v>1.0127063248616393E-24</v>
      </c>
      <c r="U443" s="18">
        <f t="shared" si="132"/>
        <v>1957391.3908337979</v>
      </c>
      <c r="V443" s="24">
        <f t="shared" si="133"/>
        <v>1956492.5908337981</v>
      </c>
      <c r="W443" s="23">
        <f t="shared" si="119"/>
        <v>6.8467182695242016E-21</v>
      </c>
      <c r="X443" s="22">
        <f t="shared" si="118"/>
        <v>1.1000000000000001</v>
      </c>
    </row>
    <row r="444" spans="1:24" x14ac:dyDescent="0.25">
      <c r="A444" s="17">
        <f t="shared" si="125"/>
        <v>425</v>
      </c>
      <c r="B444" s="34">
        <v>44318</v>
      </c>
      <c r="C444" s="23">
        <f t="shared" si="130"/>
        <v>2716940</v>
      </c>
      <c r="D444" s="23">
        <f t="shared" si="129"/>
        <v>2716940</v>
      </c>
      <c r="E444" s="26">
        <f t="shared" si="123"/>
        <v>1</v>
      </c>
      <c r="F444" s="25">
        <f>MAX(0,MIN($G$18-SUM(K$20:K423),SUM(K424:K444)))</f>
        <v>0</v>
      </c>
      <c r="G444" s="11">
        <f t="shared" si="120"/>
        <v>0</v>
      </c>
      <c r="H444" s="18">
        <f t="shared" si="131"/>
        <v>0</v>
      </c>
      <c r="I444" s="24">
        <f t="shared" si="127"/>
        <v>0</v>
      </c>
      <c r="J444" s="33">
        <f t="shared" si="124"/>
        <v>0</v>
      </c>
      <c r="K444" s="23">
        <f t="shared" si="128"/>
        <v>0</v>
      </c>
      <c r="L444" s="16">
        <f t="shared" si="117"/>
        <v>1.2</v>
      </c>
      <c r="M444" s="16"/>
      <c r="N444" s="5"/>
      <c r="P444" s="1">
        <v>44253</v>
      </c>
      <c r="Q444" s="18">
        <f t="shared" si="126"/>
        <v>760447.40916620276</v>
      </c>
      <c r="R444" s="26">
        <f t="shared" si="121"/>
        <v>0.27989113089218121</v>
      </c>
      <c r="S444" s="25">
        <f>MAX(0,MIN(T$18-SUM(W$20:W423),SUM(W424:W444)))</f>
        <v>2.2103032414068488E-18</v>
      </c>
      <c r="T444" s="26">
        <f t="shared" si="122"/>
        <v>8.1352670335261317E-25</v>
      </c>
      <c r="U444" s="18">
        <f t="shared" si="132"/>
        <v>1957391.3908337979</v>
      </c>
      <c r="V444" s="24">
        <f t="shared" si="133"/>
        <v>1956492.5908337981</v>
      </c>
      <c r="W444" s="23">
        <f t="shared" si="119"/>
        <v>5.5001020590556006E-21</v>
      </c>
      <c r="X444" s="22">
        <f t="shared" si="118"/>
        <v>1.1000000000000001</v>
      </c>
    </row>
    <row r="445" spans="1:24" x14ac:dyDescent="0.25">
      <c r="A445" s="17">
        <f t="shared" si="125"/>
        <v>426</v>
      </c>
      <c r="B445" s="34">
        <v>44319</v>
      </c>
      <c r="C445" s="23">
        <f t="shared" si="130"/>
        <v>2716940</v>
      </c>
      <c r="D445" s="23">
        <f t="shared" si="129"/>
        <v>2716940</v>
      </c>
      <c r="E445" s="26">
        <f t="shared" si="123"/>
        <v>1</v>
      </c>
      <c r="F445" s="25">
        <f>MAX(0,MIN($G$18-SUM(K$20:K424),SUM(K425:K445)))</f>
        <v>0</v>
      </c>
      <c r="G445" s="11">
        <f t="shared" si="120"/>
        <v>0</v>
      </c>
      <c r="H445" s="18">
        <f t="shared" si="131"/>
        <v>0</v>
      </c>
      <c r="I445" s="24">
        <f t="shared" si="127"/>
        <v>0</v>
      </c>
      <c r="J445" s="33">
        <f t="shared" si="124"/>
        <v>0</v>
      </c>
      <c r="K445" s="23">
        <f t="shared" si="128"/>
        <v>0</v>
      </c>
      <c r="L445" s="16">
        <f t="shared" si="117"/>
        <v>1.2</v>
      </c>
      <c r="M445" s="16"/>
      <c r="N445" s="5"/>
      <c r="P445" s="1">
        <v>44254</v>
      </c>
      <c r="Q445" s="18">
        <f t="shared" si="126"/>
        <v>760447.40916620276</v>
      </c>
      <c r="R445" s="26">
        <f t="shared" si="121"/>
        <v>0.27989113089218121</v>
      </c>
      <c r="S445" s="25">
        <f>MAX(0,MIN(T$18-SUM(W$20:W424),SUM(W425:W445)))</f>
        <v>1.7755796179479569E-18</v>
      </c>
      <c r="T445" s="26">
        <f t="shared" si="122"/>
        <v>6.5352183631142272E-25</v>
      </c>
      <c r="U445" s="18">
        <f t="shared" si="132"/>
        <v>1957391.3908337979</v>
      </c>
      <c r="V445" s="24">
        <f t="shared" si="133"/>
        <v>1956492.5908337981</v>
      </c>
      <c r="W445" s="23">
        <f t="shared" si="119"/>
        <v>4.4183390449523925E-21</v>
      </c>
      <c r="X445" s="22">
        <f t="shared" si="118"/>
        <v>1.1000000000000001</v>
      </c>
    </row>
    <row r="446" spans="1:24" x14ac:dyDescent="0.25">
      <c r="A446" s="17">
        <f t="shared" si="125"/>
        <v>427</v>
      </c>
      <c r="B446" s="34">
        <v>44320</v>
      </c>
      <c r="C446" s="23">
        <f t="shared" si="130"/>
        <v>2716940</v>
      </c>
      <c r="D446" s="23">
        <f t="shared" si="129"/>
        <v>2716940</v>
      </c>
      <c r="E446" s="26">
        <f t="shared" si="123"/>
        <v>1</v>
      </c>
      <c r="F446" s="25">
        <f>MAX(0,MIN($G$18-SUM(K$20:K425),SUM(K426:K446)))</f>
        <v>0</v>
      </c>
      <c r="G446" s="11">
        <f t="shared" si="120"/>
        <v>0</v>
      </c>
      <c r="H446" s="18">
        <f t="shared" si="131"/>
        <v>0</v>
      </c>
      <c r="I446" s="24">
        <f t="shared" si="127"/>
        <v>0</v>
      </c>
      <c r="J446" s="33">
        <f t="shared" si="124"/>
        <v>0</v>
      </c>
      <c r="K446" s="23">
        <f t="shared" si="128"/>
        <v>0</v>
      </c>
      <c r="L446" s="16">
        <f t="shared" si="117"/>
        <v>1.2</v>
      </c>
      <c r="M446" s="16"/>
      <c r="N446" s="5"/>
      <c r="P446" s="1">
        <v>44255</v>
      </c>
      <c r="Q446" s="18">
        <f t="shared" si="126"/>
        <v>760447.40916620276</v>
      </c>
      <c r="R446" s="26">
        <f t="shared" si="121"/>
        <v>0.27989113089218121</v>
      </c>
      <c r="S446" s="25">
        <f>MAX(0,MIN(T$18-SUM(W$20:W425),SUM(W426:W446)))</f>
        <v>1.4263576692153528E-18</v>
      </c>
      <c r="T446" s="26">
        <f t="shared" si="122"/>
        <v>5.2498681208100022E-25</v>
      </c>
      <c r="U446" s="18">
        <f t="shared" si="132"/>
        <v>1957391.3908337979</v>
      </c>
      <c r="V446" s="24">
        <f t="shared" si="133"/>
        <v>1956492.5908337981</v>
      </c>
      <c r="W446" s="23">
        <f t="shared" si="119"/>
        <v>3.5493377589256608E-21</v>
      </c>
      <c r="X446" s="22">
        <f t="shared" si="118"/>
        <v>1.1000000000000001</v>
      </c>
    </row>
    <row r="447" spans="1:24" x14ac:dyDescent="0.25">
      <c r="A447" s="17">
        <f t="shared" si="125"/>
        <v>428</v>
      </c>
      <c r="B447" s="34">
        <v>44321</v>
      </c>
      <c r="C447" s="23">
        <f t="shared" si="130"/>
        <v>2716940</v>
      </c>
      <c r="D447" s="23">
        <f t="shared" si="129"/>
        <v>2716940</v>
      </c>
      <c r="E447" s="26">
        <f t="shared" si="123"/>
        <v>1</v>
      </c>
      <c r="F447" s="25">
        <f>MAX(0,MIN($G$18-SUM(K$20:K426),SUM(K427:K447)))</f>
        <v>0</v>
      </c>
      <c r="G447" s="11">
        <f t="shared" si="120"/>
        <v>0</v>
      </c>
      <c r="H447" s="18">
        <f t="shared" si="131"/>
        <v>0</v>
      </c>
      <c r="I447" s="24">
        <f t="shared" si="127"/>
        <v>0</v>
      </c>
      <c r="J447" s="33">
        <f t="shared" si="124"/>
        <v>0</v>
      </c>
      <c r="K447" s="23">
        <f t="shared" si="128"/>
        <v>0</v>
      </c>
      <c r="L447" s="16">
        <f t="shared" si="117"/>
        <v>1.2</v>
      </c>
      <c r="M447" s="16"/>
      <c r="N447" s="5"/>
      <c r="P447" s="1">
        <v>44256</v>
      </c>
      <c r="Q447" s="18">
        <f t="shared" si="126"/>
        <v>760447.40916620276</v>
      </c>
      <c r="R447" s="26">
        <f t="shared" si="121"/>
        <v>0.27989113089218121</v>
      </c>
      <c r="S447" s="25">
        <f>MAX(0,MIN(T$18-SUM(W$20:W426),SUM(W427:W447)))</f>
        <v>1.1458208801026494E-18</v>
      </c>
      <c r="T447" s="26">
        <f t="shared" si="122"/>
        <v>4.2173212514911975E-25</v>
      </c>
      <c r="U447" s="18">
        <f t="shared" si="132"/>
        <v>1957391.3908337979</v>
      </c>
      <c r="V447" s="24">
        <f t="shared" si="133"/>
        <v>1956492.5908337981</v>
      </c>
      <c r="W447" s="23">
        <f t="shared" si="119"/>
        <v>2.8512521105249799E-21</v>
      </c>
      <c r="X447" s="22">
        <f t="shared" si="118"/>
        <v>1.1000000000000001</v>
      </c>
    </row>
    <row r="448" spans="1:24" x14ac:dyDescent="0.25">
      <c r="A448" s="17">
        <f t="shared" si="125"/>
        <v>429</v>
      </c>
      <c r="B448" s="34">
        <v>44322</v>
      </c>
      <c r="C448" s="23">
        <f t="shared" si="130"/>
        <v>2716940</v>
      </c>
      <c r="D448" s="23">
        <f t="shared" si="129"/>
        <v>2716940</v>
      </c>
      <c r="E448" s="26">
        <f t="shared" si="123"/>
        <v>1</v>
      </c>
      <c r="F448" s="25">
        <f>MAX(0,MIN($G$18-SUM(K$20:K427),SUM(K428:K448)))</f>
        <v>0</v>
      </c>
      <c r="G448" s="11">
        <f t="shared" si="120"/>
        <v>0</v>
      </c>
      <c r="H448" s="18">
        <f t="shared" si="131"/>
        <v>0</v>
      </c>
      <c r="I448" s="24">
        <f t="shared" si="127"/>
        <v>0</v>
      </c>
      <c r="J448" s="33">
        <f t="shared" si="124"/>
        <v>0</v>
      </c>
      <c r="K448" s="23">
        <f t="shared" si="128"/>
        <v>0</v>
      </c>
      <c r="L448" s="16">
        <f t="shared" si="117"/>
        <v>1.2</v>
      </c>
      <c r="M448" s="16"/>
      <c r="N448" s="5"/>
      <c r="P448" s="1">
        <v>44257</v>
      </c>
      <c r="Q448" s="18">
        <f t="shared" si="126"/>
        <v>760447.40916620276</v>
      </c>
      <c r="R448" s="26">
        <f t="shared" si="121"/>
        <v>0.27989113089218121</v>
      </c>
      <c r="S448" s="25">
        <f>MAX(0,MIN(T$18-SUM(W$20:W427),SUM(W428:W448)))</f>
        <v>9.2046021668705762E-19</v>
      </c>
      <c r="T448" s="26">
        <f t="shared" si="122"/>
        <v>3.3878562525747998E-25</v>
      </c>
      <c r="U448" s="18">
        <f t="shared" si="132"/>
        <v>1957391.3908337979</v>
      </c>
      <c r="V448" s="24">
        <f t="shared" si="133"/>
        <v>1956492.5908337981</v>
      </c>
      <c r="W448" s="23">
        <f t="shared" si="119"/>
        <v>2.2904663207465185E-21</v>
      </c>
      <c r="X448" s="22">
        <f t="shared" si="118"/>
        <v>1.1000000000000001</v>
      </c>
    </row>
    <row r="449" spans="1:24" x14ac:dyDescent="0.25">
      <c r="A449" s="17">
        <f t="shared" si="125"/>
        <v>430</v>
      </c>
      <c r="B449" s="34">
        <v>44323</v>
      </c>
      <c r="C449" s="23">
        <f t="shared" si="130"/>
        <v>2716940</v>
      </c>
      <c r="D449" s="23">
        <f t="shared" si="129"/>
        <v>2716940</v>
      </c>
      <c r="E449" s="26">
        <f t="shared" si="123"/>
        <v>1</v>
      </c>
      <c r="F449" s="25">
        <f>MAX(0,MIN($G$18-SUM(K$20:K428),SUM(K429:K449)))</f>
        <v>0</v>
      </c>
      <c r="G449" s="11">
        <f t="shared" si="120"/>
        <v>0</v>
      </c>
      <c r="H449" s="18">
        <f t="shared" si="131"/>
        <v>0</v>
      </c>
      <c r="I449" s="24">
        <f t="shared" si="127"/>
        <v>0</v>
      </c>
      <c r="J449" s="33">
        <f t="shared" si="124"/>
        <v>0</v>
      </c>
      <c r="K449" s="23">
        <f t="shared" si="128"/>
        <v>0</v>
      </c>
      <c r="L449" s="16">
        <f t="shared" ref="L449:L503" si="134">L$18</f>
        <v>1.2</v>
      </c>
      <c r="M449" s="16"/>
      <c r="N449" s="5"/>
      <c r="P449" s="1">
        <v>44258</v>
      </c>
      <c r="Q449" s="18">
        <f t="shared" si="126"/>
        <v>760447.40916620276</v>
      </c>
      <c r="R449" s="26">
        <f t="shared" si="121"/>
        <v>0.27989113089218121</v>
      </c>
      <c r="S449" s="25">
        <f>MAX(0,MIN(T$18-SUM(W$20:W428),SUM(W429:W449)))</f>
        <v>7.3942360906155201E-19</v>
      </c>
      <c r="T449" s="26">
        <f t="shared" si="122"/>
        <v>2.7215308731939313E-25</v>
      </c>
      <c r="U449" s="18">
        <f t="shared" si="132"/>
        <v>1957391.3908337979</v>
      </c>
      <c r="V449" s="24">
        <f t="shared" si="133"/>
        <v>1956492.5908337981</v>
      </c>
      <c r="W449" s="23">
        <f t="shared" si="119"/>
        <v>1.8399761799766428E-21</v>
      </c>
      <c r="X449" s="22">
        <f t="shared" ref="X449:X503" si="135">X$18</f>
        <v>1.1000000000000001</v>
      </c>
    </row>
    <row r="450" spans="1:24" x14ac:dyDescent="0.25">
      <c r="A450" s="17">
        <f t="shared" si="125"/>
        <v>431</v>
      </c>
      <c r="B450" s="34">
        <v>44324</v>
      </c>
      <c r="C450" s="23">
        <f t="shared" si="130"/>
        <v>2716940</v>
      </c>
      <c r="D450" s="23">
        <f t="shared" si="129"/>
        <v>2716940</v>
      </c>
      <c r="E450" s="26">
        <f t="shared" si="123"/>
        <v>1</v>
      </c>
      <c r="F450" s="25">
        <f>MAX(0,MIN($G$18-SUM(K$20:K429),SUM(K430:K450)))</f>
        <v>0</v>
      </c>
      <c r="G450" s="11">
        <f t="shared" si="120"/>
        <v>0</v>
      </c>
      <c r="H450" s="18">
        <f t="shared" si="131"/>
        <v>0</v>
      </c>
      <c r="I450" s="24">
        <f t="shared" si="127"/>
        <v>0</v>
      </c>
      <c r="J450" s="33">
        <f t="shared" si="124"/>
        <v>0</v>
      </c>
      <c r="K450" s="23">
        <f t="shared" si="128"/>
        <v>0</v>
      </c>
      <c r="L450" s="16">
        <f t="shared" si="134"/>
        <v>1.2</v>
      </c>
      <c r="M450" s="16"/>
      <c r="N450" s="5"/>
      <c r="P450" s="1">
        <v>44259</v>
      </c>
      <c r="Q450" s="18">
        <f t="shared" si="126"/>
        <v>760447.40916620276</v>
      </c>
      <c r="R450" s="26">
        <f t="shared" si="121"/>
        <v>0.27989113089218121</v>
      </c>
      <c r="S450" s="25">
        <f>MAX(0,MIN(T$18-SUM(W$20:W429),SUM(W430:W450)))</f>
        <v>5.9399337823146425E-19</v>
      </c>
      <c r="T450" s="26">
        <f t="shared" si="122"/>
        <v>2.1862587257409596E-25</v>
      </c>
      <c r="U450" s="18">
        <f t="shared" si="132"/>
        <v>1957391.3908337979</v>
      </c>
      <c r="V450" s="24">
        <f t="shared" si="133"/>
        <v>1956492.5908337981</v>
      </c>
      <c r="W450" s="23">
        <f t="shared" si="119"/>
        <v>1.4780886809887772E-21</v>
      </c>
      <c r="X450" s="22">
        <f t="shared" si="135"/>
        <v>1.1000000000000001</v>
      </c>
    </row>
    <row r="451" spans="1:24" x14ac:dyDescent="0.25">
      <c r="A451" s="17">
        <f t="shared" si="125"/>
        <v>432</v>
      </c>
      <c r="B451" s="34">
        <v>44325</v>
      </c>
      <c r="C451" s="23">
        <f t="shared" si="130"/>
        <v>2716940</v>
      </c>
      <c r="D451" s="23">
        <f t="shared" si="129"/>
        <v>2716940</v>
      </c>
      <c r="E451" s="26">
        <f t="shared" si="123"/>
        <v>1</v>
      </c>
      <c r="F451" s="25">
        <f>MAX(0,MIN($G$18-SUM(K$20:K430),SUM(K431:K451)))</f>
        <v>0</v>
      </c>
      <c r="G451" s="11">
        <f t="shared" si="120"/>
        <v>0</v>
      </c>
      <c r="H451" s="18">
        <f t="shared" si="131"/>
        <v>0</v>
      </c>
      <c r="I451" s="24">
        <f t="shared" si="127"/>
        <v>0</v>
      </c>
      <c r="J451" s="33">
        <f t="shared" si="124"/>
        <v>0</v>
      </c>
      <c r="K451" s="23">
        <f t="shared" si="128"/>
        <v>0</v>
      </c>
      <c r="L451" s="16">
        <f t="shared" si="134"/>
        <v>1.2</v>
      </c>
      <c r="M451" s="16"/>
      <c r="N451" s="5"/>
      <c r="P451" s="1">
        <v>44260</v>
      </c>
      <c r="Q451" s="18">
        <f t="shared" si="126"/>
        <v>760447.40916620276</v>
      </c>
      <c r="R451" s="26">
        <f t="shared" si="121"/>
        <v>0.27989113089218121</v>
      </c>
      <c r="S451" s="25">
        <f>MAX(0,MIN(T$18-SUM(W$20:W430),SUM(W431:W451)))</f>
        <v>4.7716644296849431E-19</v>
      </c>
      <c r="T451" s="26">
        <f t="shared" si="122"/>
        <v>1.7562641904808141E-25</v>
      </c>
      <c r="U451" s="18">
        <f t="shared" si="132"/>
        <v>1957391.3908337979</v>
      </c>
      <c r="V451" s="24">
        <f t="shared" si="133"/>
        <v>1956492.5908337981</v>
      </c>
      <c r="W451" s="23">
        <f t="shared" si="119"/>
        <v>1.1873774088178017E-21</v>
      </c>
      <c r="X451" s="22">
        <f t="shared" si="135"/>
        <v>1.1000000000000001</v>
      </c>
    </row>
    <row r="452" spans="1:24" x14ac:dyDescent="0.25">
      <c r="A452" s="17">
        <f t="shared" si="125"/>
        <v>433</v>
      </c>
      <c r="B452" s="34">
        <v>44326</v>
      </c>
      <c r="C452" s="23">
        <f t="shared" si="130"/>
        <v>2716940</v>
      </c>
      <c r="D452" s="23">
        <f t="shared" si="129"/>
        <v>2716940</v>
      </c>
      <c r="E452" s="26">
        <f t="shared" si="123"/>
        <v>1</v>
      </c>
      <c r="F452" s="25">
        <f>MAX(0,MIN($G$18-SUM(K$20:K431),SUM(K432:K452)))</f>
        <v>0</v>
      </c>
      <c r="G452" s="11">
        <f t="shared" si="120"/>
        <v>0</v>
      </c>
      <c r="H452" s="18">
        <f t="shared" si="131"/>
        <v>0</v>
      </c>
      <c r="I452" s="24">
        <f t="shared" si="127"/>
        <v>0</v>
      </c>
      <c r="J452" s="33">
        <f t="shared" si="124"/>
        <v>0</v>
      </c>
      <c r="K452" s="23">
        <f t="shared" si="128"/>
        <v>0</v>
      </c>
      <c r="L452" s="16">
        <f t="shared" si="134"/>
        <v>1.2</v>
      </c>
      <c r="M452" s="16"/>
      <c r="N452" s="5"/>
      <c r="P452" s="1">
        <v>44261</v>
      </c>
      <c r="Q452" s="18">
        <f t="shared" si="126"/>
        <v>760447.40916620276</v>
      </c>
      <c r="R452" s="26">
        <f t="shared" si="121"/>
        <v>0.27989113089218121</v>
      </c>
      <c r="S452" s="25">
        <f>MAX(0,MIN(T$18-SUM(W$20:W431),SUM(W432:W452)))</f>
        <v>3.833170918051567E-19</v>
      </c>
      <c r="T452" s="26">
        <f t="shared" si="122"/>
        <v>1.4108412103511918E-25</v>
      </c>
      <c r="U452" s="18">
        <f t="shared" si="132"/>
        <v>1957391.3908337979</v>
      </c>
      <c r="V452" s="24">
        <f t="shared" si="133"/>
        <v>1956492.5908337981</v>
      </c>
      <c r="W452" s="23">
        <f t="shared" si="119"/>
        <v>9.538433851125485E-22</v>
      </c>
      <c r="X452" s="22">
        <f t="shared" si="135"/>
        <v>1.1000000000000001</v>
      </c>
    </row>
    <row r="453" spans="1:24" x14ac:dyDescent="0.25">
      <c r="A453" s="17">
        <f t="shared" si="125"/>
        <v>434</v>
      </c>
      <c r="B453" s="34">
        <v>44327</v>
      </c>
      <c r="C453" s="23">
        <f t="shared" si="130"/>
        <v>2716940</v>
      </c>
      <c r="D453" s="23">
        <f t="shared" si="129"/>
        <v>2716940</v>
      </c>
      <c r="E453" s="26">
        <f t="shared" si="123"/>
        <v>1</v>
      </c>
      <c r="F453" s="25">
        <f>MAX(0,MIN($G$18-SUM(K$20:K432),SUM(K433:K453)))</f>
        <v>0</v>
      </c>
      <c r="G453" s="11">
        <f t="shared" si="120"/>
        <v>0</v>
      </c>
      <c r="H453" s="18">
        <f t="shared" si="131"/>
        <v>0</v>
      </c>
      <c r="I453" s="24">
        <f t="shared" si="127"/>
        <v>0</v>
      </c>
      <c r="J453" s="33">
        <f t="shared" si="124"/>
        <v>0</v>
      </c>
      <c r="K453" s="23">
        <f t="shared" si="128"/>
        <v>0</v>
      </c>
      <c r="L453" s="16">
        <f t="shared" si="134"/>
        <v>1.2</v>
      </c>
      <c r="M453" s="16"/>
      <c r="N453" s="5"/>
      <c r="P453" s="1">
        <v>44262</v>
      </c>
      <c r="Q453" s="18">
        <f t="shared" si="126"/>
        <v>760447.40916620276</v>
      </c>
      <c r="R453" s="26">
        <f t="shared" si="121"/>
        <v>0.27989113089218121</v>
      </c>
      <c r="S453" s="25">
        <f>MAX(0,MIN(T$18-SUM(W$20:W432),SUM(W433:W453)))</f>
        <v>3.0792608121368749E-19</v>
      </c>
      <c r="T453" s="26">
        <f t="shared" si="122"/>
        <v>1.1333562066651729E-25</v>
      </c>
      <c r="U453" s="18">
        <f t="shared" si="132"/>
        <v>1957391.3908337979</v>
      </c>
      <c r="V453" s="24">
        <f t="shared" si="133"/>
        <v>1956492.5908337981</v>
      </c>
      <c r="W453" s="23">
        <f t="shared" si="119"/>
        <v>7.6624095806978024E-22</v>
      </c>
      <c r="X453" s="22">
        <f t="shared" si="135"/>
        <v>1.1000000000000001</v>
      </c>
    </row>
    <row r="454" spans="1:24" x14ac:dyDescent="0.25">
      <c r="A454" s="17">
        <f t="shared" si="125"/>
        <v>435</v>
      </c>
      <c r="B454" s="34">
        <v>44328</v>
      </c>
      <c r="C454" s="23">
        <f t="shared" si="130"/>
        <v>2716940</v>
      </c>
      <c r="D454" s="23">
        <f t="shared" si="129"/>
        <v>2716940</v>
      </c>
      <c r="E454" s="26">
        <f t="shared" si="123"/>
        <v>1</v>
      </c>
      <c r="F454" s="25">
        <f>MAX(0,MIN($G$18-SUM(K$20:K433),SUM(K434:K454)))</f>
        <v>0</v>
      </c>
      <c r="G454" s="11">
        <f t="shared" si="120"/>
        <v>0</v>
      </c>
      <c r="H454" s="18">
        <f t="shared" si="131"/>
        <v>0</v>
      </c>
      <c r="I454" s="24">
        <f t="shared" si="127"/>
        <v>0</v>
      </c>
      <c r="J454" s="33">
        <f t="shared" si="124"/>
        <v>0</v>
      </c>
      <c r="K454" s="23">
        <f t="shared" si="128"/>
        <v>0</v>
      </c>
      <c r="L454" s="16">
        <f t="shared" si="134"/>
        <v>1.2</v>
      </c>
      <c r="M454" s="16"/>
      <c r="N454" s="5"/>
      <c r="P454" s="1">
        <v>44263</v>
      </c>
      <c r="Q454" s="18">
        <f t="shared" si="126"/>
        <v>760447.40916620276</v>
      </c>
      <c r="R454" s="26">
        <f t="shared" si="121"/>
        <v>0.27989113089218121</v>
      </c>
      <c r="S454" s="25">
        <f>MAX(0,MIN(T$18-SUM(W$20:W433),SUM(W434:W454)))</f>
        <v>2.4736301489998647E-19</v>
      </c>
      <c r="T454" s="26">
        <f t="shared" si="122"/>
        <v>9.1044710188663153E-26</v>
      </c>
      <c r="U454" s="18">
        <f t="shared" si="132"/>
        <v>1957391.3908337979</v>
      </c>
      <c r="V454" s="24">
        <f t="shared" si="133"/>
        <v>1956492.5908337981</v>
      </c>
      <c r="W454" s="23">
        <f t="shared" si="119"/>
        <v>6.155362766964275E-22</v>
      </c>
      <c r="X454" s="22">
        <f t="shared" si="135"/>
        <v>1.1000000000000001</v>
      </c>
    </row>
    <row r="455" spans="1:24" x14ac:dyDescent="0.25">
      <c r="A455" s="17">
        <f t="shared" si="125"/>
        <v>436</v>
      </c>
      <c r="B455" s="34">
        <v>44329</v>
      </c>
      <c r="C455" s="23">
        <f t="shared" si="130"/>
        <v>2716940</v>
      </c>
      <c r="D455" s="23">
        <f t="shared" si="129"/>
        <v>2716940</v>
      </c>
      <c r="E455" s="26">
        <f t="shared" si="123"/>
        <v>1</v>
      </c>
      <c r="F455" s="25">
        <f>MAX(0,MIN($G$18-SUM(K$20:K434),SUM(K435:K455)))</f>
        <v>0</v>
      </c>
      <c r="G455" s="11">
        <f t="shared" si="120"/>
        <v>0</v>
      </c>
      <c r="H455" s="18">
        <f t="shared" si="131"/>
        <v>0</v>
      </c>
      <c r="I455" s="24">
        <f t="shared" si="127"/>
        <v>0</v>
      </c>
      <c r="J455" s="33">
        <f t="shared" si="124"/>
        <v>0</v>
      </c>
      <c r="K455" s="23">
        <f t="shared" si="128"/>
        <v>0</v>
      </c>
      <c r="L455" s="16">
        <f t="shared" si="134"/>
        <v>1.2</v>
      </c>
      <c r="M455" s="16"/>
      <c r="N455" s="5"/>
      <c r="P455" s="1">
        <v>44264</v>
      </c>
      <c r="Q455" s="18">
        <f t="shared" si="126"/>
        <v>760447.40916620276</v>
      </c>
      <c r="R455" s="26">
        <f t="shared" si="121"/>
        <v>0.27989113089218121</v>
      </c>
      <c r="S455" s="25">
        <f>MAX(0,MIN(T$18-SUM(W$20:W434),SUM(W435:W455)))</f>
        <v>1.987115248543976E-19</v>
      </c>
      <c r="T455" s="26">
        <f t="shared" si="122"/>
        <v>7.3137987903449328E-26</v>
      </c>
      <c r="U455" s="18">
        <f t="shared" si="132"/>
        <v>1957391.3908337979</v>
      </c>
      <c r="V455" s="24">
        <f t="shared" si="133"/>
        <v>1956492.5908337981</v>
      </c>
      <c r="W455" s="23">
        <f t="shared" si="119"/>
        <v>4.9447227264350518E-22</v>
      </c>
      <c r="X455" s="22">
        <f t="shared" si="135"/>
        <v>1.1000000000000001</v>
      </c>
    </row>
    <row r="456" spans="1:24" x14ac:dyDescent="0.25">
      <c r="A456" s="17">
        <f t="shared" si="125"/>
        <v>437</v>
      </c>
      <c r="B456" s="34">
        <v>44330</v>
      </c>
      <c r="C456" s="23">
        <f t="shared" si="130"/>
        <v>2716940</v>
      </c>
      <c r="D456" s="23">
        <f t="shared" si="129"/>
        <v>2716940</v>
      </c>
      <c r="E456" s="26">
        <f t="shared" si="123"/>
        <v>1</v>
      </c>
      <c r="F456" s="25">
        <f>MAX(0,MIN($G$18-SUM(K$20:K435),SUM(K436:K456)))</f>
        <v>0</v>
      </c>
      <c r="G456" s="11">
        <f t="shared" si="120"/>
        <v>0</v>
      </c>
      <c r="H456" s="18">
        <f t="shared" si="131"/>
        <v>0</v>
      </c>
      <c r="I456" s="24">
        <f t="shared" si="127"/>
        <v>0</v>
      </c>
      <c r="J456" s="33">
        <f t="shared" si="124"/>
        <v>0</v>
      </c>
      <c r="K456" s="23">
        <f t="shared" si="128"/>
        <v>0</v>
      </c>
      <c r="L456" s="16">
        <f t="shared" si="134"/>
        <v>1.2</v>
      </c>
      <c r="M456" s="16"/>
      <c r="N456" s="5"/>
      <c r="P456" s="1">
        <v>44265</v>
      </c>
      <c r="Q456" s="18">
        <f t="shared" si="126"/>
        <v>760447.40916620276</v>
      </c>
      <c r="R456" s="26">
        <f t="shared" si="121"/>
        <v>0.27989113089218121</v>
      </c>
      <c r="S456" s="25">
        <f>MAX(0,MIN(T$18-SUM(W$20:W435),SUM(W436:W456)))</f>
        <v>1.5962883588690461E-19</v>
      </c>
      <c r="T456" s="26">
        <f t="shared" si="122"/>
        <v>5.8753169332743682E-26</v>
      </c>
      <c r="U456" s="18">
        <f t="shared" si="132"/>
        <v>1957391.3908337979</v>
      </c>
      <c r="V456" s="24">
        <f t="shared" si="133"/>
        <v>1956492.5908337981</v>
      </c>
      <c r="W456" s="23">
        <f t="shared" si="119"/>
        <v>3.9721920164555585E-22</v>
      </c>
      <c r="X456" s="22">
        <f t="shared" si="135"/>
        <v>1.1000000000000001</v>
      </c>
    </row>
    <row r="457" spans="1:24" x14ac:dyDescent="0.25">
      <c r="A457" s="17">
        <f t="shared" si="125"/>
        <v>438</v>
      </c>
      <c r="B457" s="34">
        <v>44331</v>
      </c>
      <c r="C457" s="23">
        <f t="shared" si="130"/>
        <v>2716940</v>
      </c>
      <c r="D457" s="23">
        <f t="shared" si="129"/>
        <v>2716940</v>
      </c>
      <c r="E457" s="26">
        <f t="shared" si="123"/>
        <v>1</v>
      </c>
      <c r="F457" s="25">
        <f>MAX(0,MIN($G$18-SUM(K$20:K436),SUM(K437:K457)))</f>
        <v>0</v>
      </c>
      <c r="G457" s="11">
        <f t="shared" si="120"/>
        <v>0</v>
      </c>
      <c r="H457" s="18">
        <f t="shared" si="131"/>
        <v>0</v>
      </c>
      <c r="I457" s="24">
        <f t="shared" si="127"/>
        <v>0</v>
      </c>
      <c r="J457" s="33">
        <f t="shared" si="124"/>
        <v>0</v>
      </c>
      <c r="K457" s="23">
        <f t="shared" si="128"/>
        <v>0</v>
      </c>
      <c r="L457" s="16">
        <f t="shared" si="134"/>
        <v>1.2</v>
      </c>
      <c r="M457" s="16"/>
      <c r="N457" s="5"/>
      <c r="P457" s="1">
        <v>44266</v>
      </c>
      <c r="Q457" s="18">
        <f t="shared" si="126"/>
        <v>760447.40916620276</v>
      </c>
      <c r="R457" s="26">
        <f t="shared" si="121"/>
        <v>0.27989113089218121</v>
      </c>
      <c r="S457" s="25">
        <f>MAX(0,MIN(T$18-SUM(W$20:W436),SUM(W437:W457)))</f>
        <v>1.2823295108464065E-19</v>
      </c>
      <c r="T457" s="26">
        <f t="shared" si="122"/>
        <v>4.7197564570671658E-26</v>
      </c>
      <c r="U457" s="18">
        <f t="shared" si="132"/>
        <v>1957391.3908337979</v>
      </c>
      <c r="V457" s="24">
        <f t="shared" si="133"/>
        <v>1956492.5908337981</v>
      </c>
      <c r="W457" s="23">
        <f t="shared" si="119"/>
        <v>3.1909391665665363E-22</v>
      </c>
      <c r="X457" s="22">
        <f t="shared" si="135"/>
        <v>1.1000000000000001</v>
      </c>
    </row>
    <row r="458" spans="1:24" x14ac:dyDescent="0.25">
      <c r="A458" s="17">
        <f t="shared" si="125"/>
        <v>439</v>
      </c>
      <c r="B458" s="34">
        <v>44332</v>
      </c>
      <c r="C458" s="23">
        <f t="shared" si="130"/>
        <v>2716940</v>
      </c>
      <c r="D458" s="23">
        <f t="shared" si="129"/>
        <v>2716940</v>
      </c>
      <c r="E458" s="26">
        <f t="shared" si="123"/>
        <v>1</v>
      </c>
      <c r="F458" s="25">
        <f>MAX(0,MIN($G$18-SUM(K$20:K437),SUM(K438:K458)))</f>
        <v>0</v>
      </c>
      <c r="G458" s="11">
        <f t="shared" si="120"/>
        <v>0</v>
      </c>
      <c r="H458" s="18">
        <f t="shared" si="131"/>
        <v>0</v>
      </c>
      <c r="I458" s="24">
        <f t="shared" si="127"/>
        <v>0</v>
      </c>
      <c r="J458" s="33">
        <f t="shared" si="124"/>
        <v>0</v>
      </c>
      <c r="K458" s="23">
        <f t="shared" si="128"/>
        <v>0</v>
      </c>
      <c r="L458" s="16">
        <f t="shared" si="134"/>
        <v>1.2</v>
      </c>
      <c r="M458" s="16"/>
      <c r="N458" s="5"/>
      <c r="P458" s="1">
        <v>44267</v>
      </c>
      <c r="Q458" s="18">
        <f t="shared" si="126"/>
        <v>760447.40916620276</v>
      </c>
      <c r="R458" s="26">
        <f t="shared" si="121"/>
        <v>0.27989113089218121</v>
      </c>
      <c r="S458" s="25">
        <f>MAX(0,MIN(T$18-SUM(W$20:W437),SUM(W438:W458)))</f>
        <v>1.0301202569394186E-19</v>
      </c>
      <c r="T458" s="26">
        <f t="shared" si="122"/>
        <v>3.7914722332455577E-26</v>
      </c>
      <c r="U458" s="18">
        <f t="shared" si="132"/>
        <v>1957391.3908337979</v>
      </c>
      <c r="V458" s="24">
        <f t="shared" si="133"/>
        <v>1956492.5908337981</v>
      </c>
      <c r="W458" s="23">
        <f t="shared" si="119"/>
        <v>2.5633435449613441E-22</v>
      </c>
      <c r="X458" s="22">
        <f t="shared" si="135"/>
        <v>1.1000000000000001</v>
      </c>
    </row>
    <row r="459" spans="1:24" x14ac:dyDescent="0.25">
      <c r="A459" s="17">
        <f t="shared" si="125"/>
        <v>440</v>
      </c>
      <c r="B459" s="34">
        <v>44333</v>
      </c>
      <c r="C459" s="23">
        <f t="shared" si="130"/>
        <v>2716940</v>
      </c>
      <c r="D459" s="23">
        <f t="shared" si="129"/>
        <v>2716940</v>
      </c>
      <c r="E459" s="26">
        <f t="shared" si="123"/>
        <v>1</v>
      </c>
      <c r="F459" s="25">
        <f>MAX(0,MIN($G$18-SUM(K$20:K438),SUM(K439:K459)))</f>
        <v>0</v>
      </c>
      <c r="G459" s="11">
        <f t="shared" si="120"/>
        <v>0</v>
      </c>
      <c r="H459" s="18">
        <f t="shared" si="131"/>
        <v>0</v>
      </c>
      <c r="I459" s="24">
        <f t="shared" si="127"/>
        <v>0</v>
      </c>
      <c r="J459" s="33">
        <f t="shared" si="124"/>
        <v>0</v>
      </c>
      <c r="K459" s="23">
        <f t="shared" si="128"/>
        <v>0</v>
      </c>
      <c r="L459" s="16">
        <f t="shared" si="134"/>
        <v>1.2</v>
      </c>
      <c r="M459" s="16"/>
      <c r="N459" s="5"/>
      <c r="P459" s="1">
        <v>44268</v>
      </c>
      <c r="Q459" s="18">
        <f t="shared" si="126"/>
        <v>760447.40916620276</v>
      </c>
      <c r="R459" s="26">
        <f t="shared" si="121"/>
        <v>0.27989113089218121</v>
      </c>
      <c r="S459" s="25">
        <f>MAX(0,MIN(T$18-SUM(W$20:W438),SUM(W439:W459)))</f>
        <v>8.2751565395739742E-20</v>
      </c>
      <c r="T459" s="26">
        <f t="shared" si="122"/>
        <v>3.045763446956493E-26</v>
      </c>
      <c r="U459" s="18">
        <f t="shared" si="132"/>
        <v>1957391.3908337979</v>
      </c>
      <c r="V459" s="24">
        <f t="shared" si="133"/>
        <v>1956492.5908337981</v>
      </c>
      <c r="W459" s="23">
        <f t="shared" si="119"/>
        <v>2.0591837658143522E-22</v>
      </c>
      <c r="X459" s="22">
        <f t="shared" si="135"/>
        <v>1.1000000000000001</v>
      </c>
    </row>
    <row r="460" spans="1:24" x14ac:dyDescent="0.25">
      <c r="A460" s="17">
        <f t="shared" si="125"/>
        <v>441</v>
      </c>
      <c r="B460" s="34">
        <v>44334</v>
      </c>
      <c r="C460" s="23">
        <f t="shared" si="130"/>
        <v>2716940</v>
      </c>
      <c r="D460" s="23">
        <f t="shared" si="129"/>
        <v>2716940</v>
      </c>
      <c r="E460" s="26">
        <f t="shared" si="123"/>
        <v>1</v>
      </c>
      <c r="F460" s="25">
        <f>MAX(0,MIN($G$18-SUM(K$20:K439),SUM(K440:K460)))</f>
        <v>0</v>
      </c>
      <c r="G460" s="11">
        <f t="shared" si="120"/>
        <v>0</v>
      </c>
      <c r="H460" s="18">
        <f t="shared" si="131"/>
        <v>0</v>
      </c>
      <c r="I460" s="24">
        <f t="shared" si="127"/>
        <v>0</v>
      </c>
      <c r="J460" s="33">
        <f t="shared" si="124"/>
        <v>0</v>
      </c>
      <c r="K460" s="23">
        <f t="shared" si="128"/>
        <v>0</v>
      </c>
      <c r="L460" s="16">
        <f t="shared" si="134"/>
        <v>1.2</v>
      </c>
      <c r="M460" s="16"/>
      <c r="N460" s="5"/>
      <c r="P460" s="1">
        <v>44269</v>
      </c>
      <c r="Q460" s="18">
        <f t="shared" si="126"/>
        <v>760447.40916620276</v>
      </c>
      <c r="R460" s="26">
        <f t="shared" si="121"/>
        <v>0.27989113089218121</v>
      </c>
      <c r="S460" s="25">
        <f>MAX(0,MIN(T$18-SUM(W$20:W439),SUM(W440:W460)))</f>
        <v>6.647594326307974E-20</v>
      </c>
      <c r="T460" s="26">
        <f t="shared" si="122"/>
        <v>2.446721063515563E-26</v>
      </c>
      <c r="U460" s="18">
        <f t="shared" si="132"/>
        <v>1957391.3908337979</v>
      </c>
      <c r="V460" s="24">
        <f t="shared" si="133"/>
        <v>1956492.5908337981</v>
      </c>
      <c r="W460" s="23">
        <f t="shared" si="119"/>
        <v>1.654182401624719E-22</v>
      </c>
      <c r="X460" s="22">
        <f t="shared" si="135"/>
        <v>1.1000000000000001</v>
      </c>
    </row>
    <row r="461" spans="1:24" x14ac:dyDescent="0.25">
      <c r="A461" s="17">
        <f t="shared" si="125"/>
        <v>442</v>
      </c>
      <c r="B461" s="34">
        <v>44335</v>
      </c>
      <c r="C461" s="23">
        <f t="shared" si="130"/>
        <v>2716940</v>
      </c>
      <c r="D461" s="23">
        <f t="shared" si="129"/>
        <v>2716940</v>
      </c>
      <c r="E461" s="26">
        <f t="shared" si="123"/>
        <v>1</v>
      </c>
      <c r="F461" s="25">
        <f>MAX(0,MIN($G$18-SUM(K$20:K440),SUM(K441:K461)))</f>
        <v>0</v>
      </c>
      <c r="G461" s="11">
        <f t="shared" si="120"/>
        <v>0</v>
      </c>
      <c r="H461" s="18">
        <f t="shared" si="131"/>
        <v>0</v>
      </c>
      <c r="I461" s="24">
        <f t="shared" si="127"/>
        <v>0</v>
      </c>
      <c r="J461" s="33">
        <f t="shared" si="124"/>
        <v>0</v>
      </c>
      <c r="K461" s="23">
        <f t="shared" si="128"/>
        <v>0</v>
      </c>
      <c r="L461" s="16">
        <f t="shared" si="134"/>
        <v>1.2</v>
      </c>
      <c r="M461" s="16"/>
      <c r="N461" s="5"/>
      <c r="P461" s="1">
        <v>44270</v>
      </c>
      <c r="Q461" s="18">
        <f t="shared" si="126"/>
        <v>760447.40916620276</v>
      </c>
      <c r="R461" s="26">
        <f t="shared" si="121"/>
        <v>0.27989113089218121</v>
      </c>
      <c r="S461" s="25">
        <f>MAX(0,MIN(T$18-SUM(W$20:W440),SUM(W441:W461)))</f>
        <v>5.3401419194708082E-20</v>
      </c>
      <c r="T461" s="26">
        <f t="shared" si="122"/>
        <v>1.9654986563821094E-26</v>
      </c>
      <c r="U461" s="18">
        <f t="shared" si="132"/>
        <v>1957391.3908337979</v>
      </c>
      <c r="V461" s="24">
        <f t="shared" si="133"/>
        <v>1956492.5908337981</v>
      </c>
      <c r="W461" s="23">
        <f t="shared" si="119"/>
        <v>1.3288369223145959E-22</v>
      </c>
      <c r="X461" s="22">
        <f t="shared" si="135"/>
        <v>1.1000000000000001</v>
      </c>
    </row>
    <row r="462" spans="1:24" x14ac:dyDescent="0.25">
      <c r="A462" s="17">
        <f t="shared" si="125"/>
        <v>443</v>
      </c>
      <c r="B462" s="34">
        <v>44336</v>
      </c>
      <c r="C462" s="23">
        <f t="shared" si="130"/>
        <v>2716940</v>
      </c>
      <c r="D462" s="23">
        <f t="shared" si="129"/>
        <v>2716940</v>
      </c>
      <c r="E462" s="26">
        <f t="shared" si="123"/>
        <v>1</v>
      </c>
      <c r="F462" s="25">
        <f>MAX(0,MIN($G$18-SUM(K$20:K441),SUM(K442:K462)))</f>
        <v>0</v>
      </c>
      <c r="G462" s="11">
        <f t="shared" si="120"/>
        <v>0</v>
      </c>
      <c r="H462" s="18">
        <f t="shared" si="131"/>
        <v>0</v>
      </c>
      <c r="I462" s="24">
        <f t="shared" si="127"/>
        <v>0</v>
      </c>
      <c r="J462" s="33">
        <f t="shared" si="124"/>
        <v>0</v>
      </c>
      <c r="K462" s="23">
        <f t="shared" si="128"/>
        <v>0</v>
      </c>
      <c r="L462" s="16">
        <f t="shared" si="134"/>
        <v>1.2</v>
      </c>
      <c r="M462" s="16"/>
      <c r="N462" s="5"/>
      <c r="P462" s="1">
        <v>44271</v>
      </c>
      <c r="Q462" s="18">
        <f t="shared" si="126"/>
        <v>760447.40916620276</v>
      </c>
      <c r="R462" s="26">
        <f t="shared" si="121"/>
        <v>0.27989113089218121</v>
      </c>
      <c r="S462" s="25">
        <f>MAX(0,MIN(T$18-SUM(W$20:W441),SUM(W442:W462)))</f>
        <v>4.2898399511583255E-20</v>
      </c>
      <c r="T462" s="26">
        <f t="shared" si="122"/>
        <v>1.5789233296128458E-26</v>
      </c>
      <c r="U462" s="18">
        <f t="shared" si="132"/>
        <v>1957391.3908337979</v>
      </c>
      <c r="V462" s="24">
        <f t="shared" si="133"/>
        <v>1956492.5908337981</v>
      </c>
      <c r="W462" s="23">
        <f t="shared" si="119"/>
        <v>1.0674805658506409E-22</v>
      </c>
      <c r="X462" s="22">
        <f t="shared" si="135"/>
        <v>1.1000000000000001</v>
      </c>
    </row>
    <row r="463" spans="1:24" x14ac:dyDescent="0.25">
      <c r="A463" s="17">
        <f t="shared" si="125"/>
        <v>444</v>
      </c>
      <c r="B463" s="34">
        <v>44337</v>
      </c>
      <c r="C463" s="23">
        <f t="shared" si="130"/>
        <v>2716940</v>
      </c>
      <c r="D463" s="23">
        <f t="shared" si="129"/>
        <v>2716940</v>
      </c>
      <c r="E463" s="26">
        <f t="shared" si="123"/>
        <v>1</v>
      </c>
      <c r="F463" s="25">
        <f>MAX(0,MIN($G$18-SUM(K$20:K442),SUM(K443:K463)))</f>
        <v>0</v>
      </c>
      <c r="G463" s="11">
        <f t="shared" si="120"/>
        <v>0</v>
      </c>
      <c r="H463" s="18">
        <f t="shared" si="131"/>
        <v>0</v>
      </c>
      <c r="I463" s="24">
        <f t="shared" si="127"/>
        <v>0</v>
      </c>
      <c r="J463" s="33">
        <f t="shared" si="124"/>
        <v>0</v>
      </c>
      <c r="K463" s="23">
        <f t="shared" si="128"/>
        <v>0</v>
      </c>
      <c r="L463" s="16">
        <f t="shared" si="134"/>
        <v>1.2</v>
      </c>
      <c r="M463" s="16"/>
      <c r="N463" s="5"/>
      <c r="P463" s="1">
        <v>44272</v>
      </c>
      <c r="Q463" s="18">
        <f t="shared" si="126"/>
        <v>760447.40916620276</v>
      </c>
      <c r="R463" s="26">
        <f t="shared" si="121"/>
        <v>0.27989113089218121</v>
      </c>
      <c r="S463" s="25">
        <f>MAX(0,MIN(T$18-SUM(W$20:W442),SUM(W443:W463)))</f>
        <v>3.4461119356127001E-20</v>
      </c>
      <c r="T463" s="26">
        <f t="shared" si="122"/>
        <v>1.268379844830103E-26</v>
      </c>
      <c r="U463" s="18">
        <f t="shared" si="132"/>
        <v>1957391.3908337979</v>
      </c>
      <c r="V463" s="24">
        <f t="shared" si="133"/>
        <v>1956492.5908337981</v>
      </c>
      <c r="W463" s="23">
        <f t="shared" si="119"/>
        <v>8.5752791733388464E-23</v>
      </c>
      <c r="X463" s="22">
        <f t="shared" si="135"/>
        <v>1.1000000000000001</v>
      </c>
    </row>
    <row r="464" spans="1:24" x14ac:dyDescent="0.25">
      <c r="A464" s="17">
        <f t="shared" si="125"/>
        <v>445</v>
      </c>
      <c r="B464" s="34">
        <v>44338</v>
      </c>
      <c r="C464" s="23">
        <f t="shared" si="130"/>
        <v>2716940</v>
      </c>
      <c r="D464" s="23">
        <f t="shared" si="129"/>
        <v>2716940</v>
      </c>
      <c r="E464" s="26">
        <f t="shared" si="123"/>
        <v>1</v>
      </c>
      <c r="F464" s="25">
        <f>MAX(0,MIN($G$18-SUM(K$20:K443),SUM(K444:K464)))</f>
        <v>0</v>
      </c>
      <c r="G464" s="11">
        <f t="shared" si="120"/>
        <v>0</v>
      </c>
      <c r="H464" s="18">
        <f t="shared" si="131"/>
        <v>0</v>
      </c>
      <c r="I464" s="24">
        <f t="shared" si="127"/>
        <v>0</v>
      </c>
      <c r="J464" s="33">
        <f t="shared" si="124"/>
        <v>0</v>
      </c>
      <c r="K464" s="23">
        <f t="shared" si="128"/>
        <v>0</v>
      </c>
      <c r="L464" s="16">
        <f t="shared" si="134"/>
        <v>1.2</v>
      </c>
      <c r="M464" s="16"/>
      <c r="N464" s="5"/>
      <c r="P464" s="1">
        <v>44273</v>
      </c>
      <c r="Q464" s="18">
        <f t="shared" si="126"/>
        <v>760447.40916620276</v>
      </c>
      <c r="R464" s="26">
        <f t="shared" si="121"/>
        <v>0.27989113089218121</v>
      </c>
      <c r="S464" s="25">
        <f>MAX(0,MIN(T$18-SUM(W$20:W443),SUM(W444:W464)))</f>
        <v>2.7683287973402561E-20</v>
      </c>
      <c r="T464" s="26">
        <f t="shared" si="122"/>
        <v>1.0189142186946551E-26</v>
      </c>
      <c r="U464" s="18">
        <f t="shared" si="132"/>
        <v>1957391.3908337979</v>
      </c>
      <c r="V464" s="24">
        <f t="shared" si="133"/>
        <v>1956492.5908337981</v>
      </c>
      <c r="W464" s="23">
        <f t="shared" si="119"/>
        <v>6.8886886799761984E-23</v>
      </c>
      <c r="X464" s="22">
        <f t="shared" si="135"/>
        <v>1.1000000000000001</v>
      </c>
    </row>
    <row r="465" spans="1:24" x14ac:dyDescent="0.25">
      <c r="A465" s="17">
        <f t="shared" si="125"/>
        <v>446</v>
      </c>
      <c r="B465" s="34">
        <v>44339</v>
      </c>
      <c r="C465" s="23">
        <f t="shared" si="130"/>
        <v>2716940</v>
      </c>
      <c r="D465" s="23">
        <f t="shared" si="129"/>
        <v>2716940</v>
      </c>
      <c r="E465" s="26">
        <f t="shared" si="123"/>
        <v>1</v>
      </c>
      <c r="F465" s="25">
        <f>MAX(0,MIN($G$18-SUM(K$20:K444),SUM(K445:K465)))</f>
        <v>0</v>
      </c>
      <c r="G465" s="11">
        <f t="shared" si="120"/>
        <v>0</v>
      </c>
      <c r="H465" s="18">
        <f t="shared" si="131"/>
        <v>0</v>
      </c>
      <c r="I465" s="24">
        <f t="shared" si="127"/>
        <v>0</v>
      </c>
      <c r="J465" s="33">
        <f t="shared" si="124"/>
        <v>0</v>
      </c>
      <c r="K465" s="23">
        <f t="shared" si="128"/>
        <v>0</v>
      </c>
      <c r="L465" s="16">
        <f t="shared" si="134"/>
        <v>1.2</v>
      </c>
      <c r="M465" s="16"/>
      <c r="N465" s="5"/>
      <c r="P465" s="1">
        <v>44274</v>
      </c>
      <c r="Q465" s="18">
        <f t="shared" si="126"/>
        <v>760447.40916620276</v>
      </c>
      <c r="R465" s="26">
        <f t="shared" si="121"/>
        <v>0.27989113089218121</v>
      </c>
      <c r="S465" s="25">
        <f>MAX(0,MIN(T$18-SUM(W$20:W444),SUM(W445:W465)))</f>
        <v>2.2238524091414329E-20</v>
      </c>
      <c r="T465" s="26">
        <f t="shared" si="122"/>
        <v>8.1851362530693825E-27</v>
      </c>
      <c r="U465" s="18">
        <f t="shared" si="132"/>
        <v>1957391.3908337979</v>
      </c>
      <c r="V465" s="24">
        <f t="shared" si="133"/>
        <v>1956492.5908337981</v>
      </c>
      <c r="W465" s="23">
        <f t="shared" si="119"/>
        <v>5.5338177067366142E-23</v>
      </c>
      <c r="X465" s="22">
        <f t="shared" si="135"/>
        <v>1.1000000000000001</v>
      </c>
    </row>
    <row r="466" spans="1:24" x14ac:dyDescent="0.25">
      <c r="A466" s="17">
        <f t="shared" si="125"/>
        <v>447</v>
      </c>
      <c r="B466" s="34">
        <v>44340</v>
      </c>
      <c r="C466" s="23">
        <f t="shared" si="130"/>
        <v>2716940</v>
      </c>
      <c r="D466" s="23">
        <f t="shared" si="129"/>
        <v>2716940</v>
      </c>
      <c r="E466" s="26">
        <f t="shared" si="123"/>
        <v>1</v>
      </c>
      <c r="F466" s="25">
        <f>MAX(0,MIN($G$18-SUM(K$20:K445),SUM(K446:K466)))</f>
        <v>0</v>
      </c>
      <c r="G466" s="11">
        <f t="shared" si="120"/>
        <v>0</v>
      </c>
      <c r="H466" s="18">
        <f t="shared" si="131"/>
        <v>0</v>
      </c>
      <c r="I466" s="24">
        <f t="shared" si="127"/>
        <v>0</v>
      </c>
      <c r="J466" s="33">
        <f t="shared" si="124"/>
        <v>0</v>
      </c>
      <c r="K466" s="23">
        <f t="shared" si="128"/>
        <v>0</v>
      </c>
      <c r="L466" s="16">
        <f t="shared" si="134"/>
        <v>1.2</v>
      </c>
      <c r="M466" s="16"/>
      <c r="N466" s="5"/>
      <c r="P466" s="1">
        <v>44275</v>
      </c>
      <c r="Q466" s="18">
        <f t="shared" si="126"/>
        <v>760447.40916620276</v>
      </c>
      <c r="R466" s="26">
        <f t="shared" si="121"/>
        <v>0.27989113089218121</v>
      </c>
      <c r="S466" s="25">
        <f>MAX(0,MIN(T$18-SUM(W$20:W445),SUM(W446:W466)))</f>
        <v>1.7864639281272117E-20</v>
      </c>
      <c r="T466" s="26">
        <f t="shared" si="122"/>
        <v>6.5752792778906116E-27</v>
      </c>
      <c r="U466" s="18">
        <f t="shared" si="132"/>
        <v>1957391.3908337979</v>
      </c>
      <c r="V466" s="24">
        <f t="shared" si="133"/>
        <v>1956492.5908337981</v>
      </c>
      <c r="W466" s="23">
        <f t="shared" si="119"/>
        <v>4.4454234810183767E-23</v>
      </c>
      <c r="X466" s="22">
        <f t="shared" si="135"/>
        <v>1.1000000000000001</v>
      </c>
    </row>
    <row r="467" spans="1:24" x14ac:dyDescent="0.25">
      <c r="A467" s="17">
        <f t="shared" si="125"/>
        <v>448</v>
      </c>
      <c r="B467" s="34">
        <v>44341</v>
      </c>
      <c r="C467" s="23">
        <f t="shared" si="130"/>
        <v>2716940</v>
      </c>
      <c r="D467" s="23">
        <f t="shared" si="129"/>
        <v>2716940</v>
      </c>
      <c r="E467" s="26">
        <f t="shared" si="123"/>
        <v>1</v>
      </c>
      <c r="F467" s="25">
        <f>MAX(0,MIN($G$18-SUM(K$20:K446),SUM(K447:K467)))</f>
        <v>0</v>
      </c>
      <c r="G467" s="11">
        <f t="shared" si="120"/>
        <v>0</v>
      </c>
      <c r="H467" s="18">
        <f t="shared" si="131"/>
        <v>0</v>
      </c>
      <c r="I467" s="24">
        <f t="shared" si="127"/>
        <v>0</v>
      </c>
      <c r="J467" s="33">
        <f t="shared" si="124"/>
        <v>0</v>
      </c>
      <c r="K467" s="23">
        <f t="shared" si="128"/>
        <v>0</v>
      </c>
      <c r="L467" s="16">
        <f t="shared" si="134"/>
        <v>1.2</v>
      </c>
      <c r="M467" s="16"/>
      <c r="N467" s="5"/>
      <c r="P467" s="1">
        <v>44276</v>
      </c>
      <c r="Q467" s="18">
        <f t="shared" si="126"/>
        <v>760447.40916620276</v>
      </c>
      <c r="R467" s="26">
        <f t="shared" si="121"/>
        <v>0.27989113089218121</v>
      </c>
      <c r="S467" s="25">
        <f>MAX(0,MIN(T$18-SUM(W$20:W446),SUM(W447:W467)))</f>
        <v>1.4351012474482687E-20</v>
      </c>
      <c r="T467" s="26">
        <f t="shared" si="122"/>
        <v>5.2820498334459673E-27</v>
      </c>
      <c r="U467" s="18">
        <f t="shared" si="132"/>
        <v>1957391.3908337979</v>
      </c>
      <c r="V467" s="24">
        <f t="shared" si="133"/>
        <v>1956492.5908337981</v>
      </c>
      <c r="W467" s="23">
        <f t="shared" ref="W467:W503" si="136">MAX(0,MIN(V467-W466,X466*(V467/V$146)*W466))</f>
        <v>3.5710952136230382E-23</v>
      </c>
      <c r="X467" s="22">
        <f t="shared" si="135"/>
        <v>1.1000000000000001</v>
      </c>
    </row>
    <row r="468" spans="1:24" x14ac:dyDescent="0.25">
      <c r="A468" s="17">
        <f t="shared" si="125"/>
        <v>449</v>
      </c>
      <c r="B468" s="34">
        <v>44342</v>
      </c>
      <c r="C468" s="23">
        <f t="shared" si="130"/>
        <v>2716940</v>
      </c>
      <c r="D468" s="23">
        <f t="shared" si="129"/>
        <v>2716940</v>
      </c>
      <c r="E468" s="26">
        <f t="shared" si="123"/>
        <v>1</v>
      </c>
      <c r="F468" s="25">
        <f>MAX(0,MIN($G$18-SUM(K$20:K447),SUM(K448:K468)))</f>
        <v>0</v>
      </c>
      <c r="G468" s="11">
        <f t="shared" ref="G468:G503" si="137">MAX(0,MIN(F468/G$18,1))</f>
        <v>0</v>
      </c>
      <c r="H468" s="18">
        <f t="shared" si="131"/>
        <v>0</v>
      </c>
      <c r="I468" s="24">
        <f t="shared" si="127"/>
        <v>0</v>
      </c>
      <c r="J468" s="33">
        <f t="shared" si="124"/>
        <v>0</v>
      </c>
      <c r="K468" s="23">
        <f t="shared" si="128"/>
        <v>0</v>
      </c>
      <c r="L468" s="16">
        <f t="shared" si="134"/>
        <v>1.2</v>
      </c>
      <c r="M468" s="16"/>
      <c r="N468" s="5"/>
      <c r="P468" s="1">
        <v>44277</v>
      </c>
      <c r="Q468" s="18">
        <f t="shared" si="126"/>
        <v>760447.40916620276</v>
      </c>
      <c r="R468" s="26">
        <f t="shared" ref="R468:R503" si="138">Q468/T$18</f>
        <v>0.27989113089218121</v>
      </c>
      <c r="S468" s="25">
        <f>MAX(0,MIN(T$18-SUM(W$20:W447),SUM(W448:W468)))</f>
        <v>1.1528447666931683E-20</v>
      </c>
      <c r="T468" s="26">
        <f t="shared" ref="T468:T503" si="139">MAX(0,MIN(S468/T$18,1))</f>
        <v>4.2431734476770495E-27</v>
      </c>
      <c r="U468" s="18">
        <f t="shared" si="132"/>
        <v>1957391.3908337979</v>
      </c>
      <c r="V468" s="24">
        <f t="shared" si="133"/>
        <v>1956492.5908337981</v>
      </c>
      <c r="W468" s="23">
        <f t="shared" si="136"/>
        <v>2.8687302973978814E-23</v>
      </c>
      <c r="X468" s="22">
        <f t="shared" si="135"/>
        <v>1.1000000000000001</v>
      </c>
    </row>
    <row r="469" spans="1:24" x14ac:dyDescent="0.25">
      <c r="A469" s="17">
        <f t="shared" si="125"/>
        <v>450</v>
      </c>
      <c r="B469" s="34">
        <v>44343</v>
      </c>
      <c r="C469" s="23">
        <f t="shared" si="130"/>
        <v>2716940</v>
      </c>
      <c r="D469" s="23">
        <f t="shared" si="129"/>
        <v>2716940</v>
      </c>
      <c r="E469" s="26">
        <f t="shared" ref="E469:E503" si="140">C469/G$18</f>
        <v>1</v>
      </c>
      <c r="F469" s="25">
        <f>MAX(0,MIN($G$18-SUM(K$20:K448),SUM(K449:K469)))</f>
        <v>0</v>
      </c>
      <c r="G469" s="11">
        <f t="shared" si="137"/>
        <v>0</v>
      </c>
      <c r="H469" s="18">
        <f t="shared" si="131"/>
        <v>0</v>
      </c>
      <c r="I469" s="24">
        <f t="shared" si="127"/>
        <v>0</v>
      </c>
      <c r="J469" s="33">
        <f t="shared" ref="J469:J503" si="141">I469/G$18</f>
        <v>0</v>
      </c>
      <c r="K469" s="23">
        <f t="shared" si="128"/>
        <v>0</v>
      </c>
      <c r="L469" s="16">
        <f t="shared" si="134"/>
        <v>1.2</v>
      </c>
      <c r="M469" s="16"/>
      <c r="N469" s="5"/>
      <c r="P469" s="1">
        <v>44278</v>
      </c>
      <c r="Q469" s="18">
        <f t="shared" si="126"/>
        <v>760447.40916620276</v>
      </c>
      <c r="R469" s="26">
        <f t="shared" si="138"/>
        <v>0.27989113089218121</v>
      </c>
      <c r="S469" s="25">
        <f>MAX(0,MIN(T$18-SUM(W$20:W448),SUM(W449:W469)))</f>
        <v>9.261026415069953E-21</v>
      </c>
      <c r="T469" s="26">
        <f t="shared" si="139"/>
        <v>3.408623824990597E-27</v>
      </c>
      <c r="U469" s="18">
        <f t="shared" si="132"/>
        <v>1957391.3908337979</v>
      </c>
      <c r="V469" s="24">
        <f t="shared" si="133"/>
        <v>1956492.5908337981</v>
      </c>
      <c r="W469" s="23">
        <f t="shared" si="136"/>
        <v>2.3045068884789606E-23</v>
      </c>
      <c r="X469" s="22">
        <f t="shared" si="135"/>
        <v>1.1000000000000001</v>
      </c>
    </row>
    <row r="470" spans="1:24" x14ac:dyDescent="0.25">
      <c r="A470" s="17">
        <f t="shared" ref="A470:A503" si="142">A469+1</f>
        <v>451</v>
      </c>
      <c r="B470" s="34">
        <v>44344</v>
      </c>
      <c r="C470" s="23">
        <f t="shared" si="130"/>
        <v>2716940</v>
      </c>
      <c r="D470" s="23">
        <f t="shared" si="129"/>
        <v>2716940</v>
      </c>
      <c r="E470" s="26">
        <f t="shared" si="140"/>
        <v>1</v>
      </c>
      <c r="F470" s="25">
        <f>MAX(0,MIN($G$18-SUM(K$20:K449),SUM(K450:K470)))</f>
        <v>0</v>
      </c>
      <c r="G470" s="11">
        <f t="shared" si="137"/>
        <v>0</v>
      </c>
      <c r="H470" s="18">
        <f t="shared" si="131"/>
        <v>0</v>
      </c>
      <c r="I470" s="24">
        <f t="shared" si="127"/>
        <v>0</v>
      </c>
      <c r="J470" s="33">
        <f t="shared" si="141"/>
        <v>0</v>
      </c>
      <c r="K470" s="23">
        <f t="shared" si="128"/>
        <v>0</v>
      </c>
      <c r="L470" s="16">
        <f t="shared" si="134"/>
        <v>1.2</v>
      </c>
      <c r="M470" s="16"/>
      <c r="N470" s="5"/>
      <c r="P470" s="1">
        <v>44279</v>
      </c>
      <c r="Q470" s="18">
        <f t="shared" ref="Q470:Q503" si="143">Q469+W470</f>
        <v>760447.40916620276</v>
      </c>
      <c r="R470" s="26">
        <f t="shared" si="138"/>
        <v>0.27989113089218121</v>
      </c>
      <c r="S470" s="25">
        <f>MAX(0,MIN(T$18-SUM(W$20:W449),SUM(W450:W470)))</f>
        <v>7.4395627875067084E-21</v>
      </c>
      <c r="T470" s="26">
        <f t="shared" si="139"/>
        <v>2.7382138683617261E-27</v>
      </c>
      <c r="U470" s="18">
        <f t="shared" si="132"/>
        <v>1957391.3908337979</v>
      </c>
      <c r="V470" s="24">
        <f t="shared" si="133"/>
        <v>1956492.5908337981</v>
      </c>
      <c r="W470" s="23">
        <f t="shared" si="136"/>
        <v>1.8512552413394059E-23</v>
      </c>
      <c r="X470" s="22">
        <f t="shared" si="135"/>
        <v>1.1000000000000001</v>
      </c>
    </row>
    <row r="471" spans="1:24" x14ac:dyDescent="0.25">
      <c r="A471" s="17">
        <f t="shared" si="142"/>
        <v>452</v>
      </c>
      <c r="B471" s="34">
        <v>44345</v>
      </c>
      <c r="C471" s="23">
        <f t="shared" si="130"/>
        <v>2716940</v>
      </c>
      <c r="D471" s="23">
        <f t="shared" si="129"/>
        <v>2716940</v>
      </c>
      <c r="E471" s="26">
        <f t="shared" si="140"/>
        <v>1</v>
      </c>
      <c r="F471" s="25">
        <f>MAX(0,MIN($G$18-SUM(K$20:K450),SUM(K451:K471)))</f>
        <v>0</v>
      </c>
      <c r="G471" s="11">
        <f t="shared" si="137"/>
        <v>0</v>
      </c>
      <c r="H471" s="18">
        <f t="shared" si="131"/>
        <v>0</v>
      </c>
      <c r="I471" s="24">
        <f t="shared" si="127"/>
        <v>0</v>
      </c>
      <c r="J471" s="33">
        <f t="shared" si="141"/>
        <v>0</v>
      </c>
      <c r="K471" s="23">
        <f t="shared" si="128"/>
        <v>0</v>
      </c>
      <c r="L471" s="16">
        <f t="shared" si="134"/>
        <v>1.2</v>
      </c>
      <c r="M471" s="16"/>
      <c r="N471" s="5"/>
      <c r="P471" s="1">
        <v>44280</v>
      </c>
      <c r="Q471" s="18">
        <f t="shared" si="143"/>
        <v>760447.40916620276</v>
      </c>
      <c r="R471" s="26">
        <f t="shared" si="138"/>
        <v>0.27989113089218121</v>
      </c>
      <c r="S471" s="25">
        <f>MAX(0,MIN(T$18-SUM(W$20:W450),SUM(W451:W471)))</f>
        <v>5.9763456002232472E-21</v>
      </c>
      <c r="T471" s="26">
        <f t="shared" si="139"/>
        <v>2.1996605004980778E-27</v>
      </c>
      <c r="U471" s="18">
        <f t="shared" si="132"/>
        <v>1957391.3908337979</v>
      </c>
      <c r="V471" s="24">
        <f t="shared" si="133"/>
        <v>1956492.5908337981</v>
      </c>
      <c r="W471" s="23">
        <f t="shared" si="136"/>
        <v>1.4871493705313394E-23</v>
      </c>
      <c r="X471" s="22">
        <f t="shared" si="135"/>
        <v>1.1000000000000001</v>
      </c>
    </row>
    <row r="472" spans="1:24" x14ac:dyDescent="0.25">
      <c r="A472" s="17">
        <f t="shared" si="142"/>
        <v>453</v>
      </c>
      <c r="B472" s="34">
        <v>44346</v>
      </c>
      <c r="C472" s="23">
        <f t="shared" si="130"/>
        <v>2716940</v>
      </c>
      <c r="D472" s="23">
        <f t="shared" si="129"/>
        <v>2716940</v>
      </c>
      <c r="E472" s="26">
        <f t="shared" si="140"/>
        <v>1</v>
      </c>
      <c r="F472" s="25">
        <f>MAX(0,MIN($G$18-SUM(K$20:K451),SUM(K452:K472)))</f>
        <v>0</v>
      </c>
      <c r="G472" s="11">
        <f t="shared" si="137"/>
        <v>0</v>
      </c>
      <c r="H472" s="18">
        <f t="shared" si="131"/>
        <v>0</v>
      </c>
      <c r="I472" s="24">
        <f t="shared" si="127"/>
        <v>0</v>
      </c>
      <c r="J472" s="33">
        <f t="shared" si="141"/>
        <v>0</v>
      </c>
      <c r="K472" s="23">
        <f t="shared" si="128"/>
        <v>0</v>
      </c>
      <c r="L472" s="16">
        <f t="shared" si="134"/>
        <v>1.2</v>
      </c>
      <c r="M472" s="16"/>
      <c r="N472" s="5"/>
      <c r="P472" s="1">
        <v>44281</v>
      </c>
      <c r="Q472" s="18">
        <f t="shared" si="143"/>
        <v>760447.40916620276</v>
      </c>
      <c r="R472" s="26">
        <f t="shared" si="138"/>
        <v>0.27989113089218121</v>
      </c>
      <c r="S472" s="25">
        <f>MAX(0,MIN(T$18-SUM(W$20:W451),SUM(W452:W472)))</f>
        <v>4.8009147517764045E-21</v>
      </c>
      <c r="T472" s="26">
        <f t="shared" si="139"/>
        <v>1.7670300970122287E-27</v>
      </c>
      <c r="U472" s="18">
        <f t="shared" si="132"/>
        <v>1957391.3908337979</v>
      </c>
      <c r="V472" s="24">
        <f t="shared" si="133"/>
        <v>1956492.5908337981</v>
      </c>
      <c r="W472" s="23">
        <f t="shared" si="136"/>
        <v>1.1946560370960138E-23</v>
      </c>
      <c r="X472" s="22">
        <f t="shared" si="135"/>
        <v>1.1000000000000001</v>
      </c>
    </row>
    <row r="473" spans="1:24" x14ac:dyDescent="0.25">
      <c r="A473" s="17">
        <f t="shared" si="142"/>
        <v>454</v>
      </c>
      <c r="B473" s="34">
        <v>44347</v>
      </c>
      <c r="C473" s="23">
        <f t="shared" si="130"/>
        <v>2716940</v>
      </c>
      <c r="D473" s="23">
        <f t="shared" si="129"/>
        <v>2716940</v>
      </c>
      <c r="E473" s="26">
        <f t="shared" si="140"/>
        <v>1</v>
      </c>
      <c r="F473" s="25">
        <f>MAX(0,MIN($G$18-SUM(K$20:K452),SUM(K453:K473)))</f>
        <v>0</v>
      </c>
      <c r="G473" s="11">
        <f t="shared" si="137"/>
        <v>0</v>
      </c>
      <c r="H473" s="18">
        <f t="shared" si="131"/>
        <v>0</v>
      </c>
      <c r="I473" s="24">
        <f t="shared" si="127"/>
        <v>0</v>
      </c>
      <c r="J473" s="33">
        <f t="shared" si="141"/>
        <v>0</v>
      </c>
      <c r="K473" s="23">
        <f t="shared" si="128"/>
        <v>0</v>
      </c>
      <c r="L473" s="16">
        <f t="shared" si="134"/>
        <v>1.2</v>
      </c>
      <c r="M473" s="16"/>
      <c r="N473" s="5"/>
      <c r="P473" s="1">
        <v>44282</v>
      </c>
      <c r="Q473" s="18">
        <f t="shared" si="143"/>
        <v>760447.40916620276</v>
      </c>
      <c r="R473" s="26">
        <f t="shared" si="138"/>
        <v>0.27989113089218121</v>
      </c>
      <c r="S473" s="25">
        <f>MAX(0,MIN(T$18-SUM(W$20:W452),SUM(W453:W473)))</f>
        <v>3.8566682711527437E-21</v>
      </c>
      <c r="T473" s="26">
        <f t="shared" si="139"/>
        <v>1.4194896726290399E-27</v>
      </c>
      <c r="U473" s="18">
        <f t="shared" si="132"/>
        <v>1957391.3908337979</v>
      </c>
      <c r="V473" s="24">
        <f t="shared" si="133"/>
        <v>1956492.5908337981</v>
      </c>
      <c r="W473" s="23">
        <f t="shared" si="136"/>
        <v>9.5969044888882341E-24</v>
      </c>
      <c r="X473" s="22">
        <f t="shared" si="135"/>
        <v>1.1000000000000001</v>
      </c>
    </row>
    <row r="474" spans="1:24" x14ac:dyDescent="0.25">
      <c r="A474" s="17">
        <f t="shared" si="142"/>
        <v>455</v>
      </c>
      <c r="B474" s="34">
        <v>44348</v>
      </c>
      <c r="C474" s="23">
        <f t="shared" si="130"/>
        <v>2716940</v>
      </c>
      <c r="D474" s="23">
        <f t="shared" si="129"/>
        <v>2716940</v>
      </c>
      <c r="E474" s="26">
        <f t="shared" si="140"/>
        <v>1</v>
      </c>
      <c r="F474" s="25">
        <f>MAX(0,MIN($G$18-SUM(K$20:K453),SUM(K454:K474)))</f>
        <v>0</v>
      </c>
      <c r="G474" s="11">
        <f t="shared" si="137"/>
        <v>0</v>
      </c>
      <c r="H474" s="18">
        <f t="shared" si="131"/>
        <v>0</v>
      </c>
      <c r="I474" s="24">
        <f t="shared" si="127"/>
        <v>0</v>
      </c>
      <c r="J474" s="33">
        <f t="shared" si="141"/>
        <v>0</v>
      </c>
      <c r="K474" s="23">
        <f t="shared" si="128"/>
        <v>0</v>
      </c>
      <c r="L474" s="16">
        <f t="shared" si="134"/>
        <v>1.2</v>
      </c>
      <c r="M474" s="16"/>
      <c r="N474" s="5"/>
      <c r="P474" s="1">
        <v>44283</v>
      </c>
      <c r="Q474" s="18">
        <f t="shared" si="143"/>
        <v>760447.40916620276</v>
      </c>
      <c r="R474" s="26">
        <f t="shared" si="138"/>
        <v>0.27989113089218121</v>
      </c>
      <c r="S474" s="25">
        <f>MAX(0,MIN(T$18-SUM(W$20:W453),SUM(W454:W474)))</f>
        <v>3.0981366932651207E-21</v>
      </c>
      <c r="T474" s="26">
        <f t="shared" si="139"/>
        <v>1.1403036847575289E-27</v>
      </c>
      <c r="U474" s="18">
        <f t="shared" si="132"/>
        <v>1957391.3908337979</v>
      </c>
      <c r="V474" s="24">
        <f t="shared" si="133"/>
        <v>1956492.5908337981</v>
      </c>
      <c r="W474" s="23">
        <f t="shared" si="136"/>
        <v>7.7093801821587465E-24</v>
      </c>
      <c r="X474" s="22">
        <f t="shared" si="135"/>
        <v>1.1000000000000001</v>
      </c>
    </row>
    <row r="475" spans="1:24" x14ac:dyDescent="0.25">
      <c r="A475" s="17">
        <f t="shared" si="142"/>
        <v>456</v>
      </c>
      <c r="B475" s="34">
        <v>44349</v>
      </c>
      <c r="C475" s="23">
        <f t="shared" si="130"/>
        <v>2716940</v>
      </c>
      <c r="D475" s="23">
        <f t="shared" si="129"/>
        <v>2716940</v>
      </c>
      <c r="E475" s="26">
        <f t="shared" si="140"/>
        <v>1</v>
      </c>
      <c r="F475" s="25">
        <f>MAX(0,MIN($G$18-SUM(K$20:K454),SUM(K455:K475)))</f>
        <v>0</v>
      </c>
      <c r="G475" s="11">
        <f t="shared" si="137"/>
        <v>0</v>
      </c>
      <c r="H475" s="18">
        <f t="shared" si="131"/>
        <v>0</v>
      </c>
      <c r="I475" s="24">
        <f t="shared" si="127"/>
        <v>0</v>
      </c>
      <c r="J475" s="33">
        <f t="shared" si="141"/>
        <v>0</v>
      </c>
      <c r="K475" s="23">
        <f t="shared" si="128"/>
        <v>0</v>
      </c>
      <c r="L475" s="16">
        <f t="shared" si="134"/>
        <v>1.2</v>
      </c>
      <c r="M475" s="16"/>
      <c r="N475" s="5"/>
      <c r="P475" s="1">
        <v>44284</v>
      </c>
      <c r="Q475" s="18">
        <f t="shared" si="143"/>
        <v>760447.40916620276</v>
      </c>
      <c r="R475" s="26">
        <f t="shared" si="138"/>
        <v>0.27989113089218121</v>
      </c>
      <c r="S475" s="25">
        <f>MAX(0,MIN(T$18-SUM(W$20:W454),SUM(W455:W475)))</f>
        <v>2.4887935117341058E-21</v>
      </c>
      <c r="T475" s="26">
        <f t="shared" si="139"/>
        <v>9.1602814627268395E-28</v>
      </c>
      <c r="U475" s="18">
        <f t="shared" si="132"/>
        <v>1957391.3908337979</v>
      </c>
      <c r="V475" s="24">
        <f t="shared" si="133"/>
        <v>1956492.5908337981</v>
      </c>
      <c r="W475" s="23">
        <f t="shared" si="136"/>
        <v>6.1930951654127905E-24</v>
      </c>
      <c r="X475" s="22">
        <f t="shared" si="135"/>
        <v>1.1000000000000001</v>
      </c>
    </row>
    <row r="476" spans="1:24" x14ac:dyDescent="0.25">
      <c r="A476" s="17">
        <f t="shared" si="142"/>
        <v>457</v>
      </c>
      <c r="B476" s="34">
        <v>44350</v>
      </c>
      <c r="C476" s="23">
        <f t="shared" si="130"/>
        <v>2716940</v>
      </c>
      <c r="D476" s="23">
        <f t="shared" si="129"/>
        <v>2716940</v>
      </c>
      <c r="E476" s="26">
        <f t="shared" si="140"/>
        <v>1</v>
      </c>
      <c r="F476" s="25">
        <f>MAX(0,MIN($G$18-SUM(K$20:K455),SUM(K456:K476)))</f>
        <v>0</v>
      </c>
      <c r="G476" s="11">
        <f t="shared" si="137"/>
        <v>0</v>
      </c>
      <c r="H476" s="18">
        <f t="shared" si="131"/>
        <v>0</v>
      </c>
      <c r="I476" s="24">
        <f t="shared" ref="I476:I503" si="144">MAX(0,I475-K468)</f>
        <v>0</v>
      </c>
      <c r="J476" s="33">
        <f t="shared" si="141"/>
        <v>0</v>
      </c>
      <c r="K476" s="23">
        <f t="shared" si="128"/>
        <v>0</v>
      </c>
      <c r="L476" s="16">
        <f t="shared" si="134"/>
        <v>1.2</v>
      </c>
      <c r="M476" s="16"/>
      <c r="N476" s="5"/>
      <c r="P476" s="1">
        <v>44285</v>
      </c>
      <c r="Q476" s="18">
        <f t="shared" si="143"/>
        <v>760447.40916620276</v>
      </c>
      <c r="R476" s="26">
        <f t="shared" si="138"/>
        <v>0.27989113089218121</v>
      </c>
      <c r="S476" s="25">
        <f>MAX(0,MIN(T$18-SUM(W$20:W455),SUM(W456:W476)))</f>
        <v>1.9992962729871809E-21</v>
      </c>
      <c r="T476" s="26">
        <f t="shared" si="139"/>
        <v>7.3586324062628582E-28</v>
      </c>
      <c r="U476" s="18">
        <f t="shared" si="132"/>
        <v>1957391.3908337979</v>
      </c>
      <c r="V476" s="24">
        <f t="shared" si="133"/>
        <v>1956492.5908337981</v>
      </c>
      <c r="W476" s="23">
        <f t="shared" si="136"/>
        <v>4.9750338965796656E-24</v>
      </c>
      <c r="X476" s="22">
        <f t="shared" si="135"/>
        <v>1.1000000000000001</v>
      </c>
    </row>
    <row r="477" spans="1:24" x14ac:dyDescent="0.25">
      <c r="A477" s="17">
        <f t="shared" si="142"/>
        <v>458</v>
      </c>
      <c r="B477" s="34">
        <v>44351</v>
      </c>
      <c r="C477" s="23">
        <f t="shared" si="130"/>
        <v>2716940</v>
      </c>
      <c r="D477" s="23">
        <f t="shared" si="129"/>
        <v>2716940</v>
      </c>
      <c r="E477" s="26">
        <f t="shared" si="140"/>
        <v>1</v>
      </c>
      <c r="F477" s="25">
        <f>MAX(0,MIN($G$18-SUM(K$20:K456),SUM(K457:K477)))</f>
        <v>0</v>
      </c>
      <c r="G477" s="11">
        <f t="shared" si="137"/>
        <v>0</v>
      </c>
      <c r="H477" s="18">
        <f t="shared" si="131"/>
        <v>0</v>
      </c>
      <c r="I477" s="24">
        <f t="shared" si="144"/>
        <v>0</v>
      </c>
      <c r="J477" s="33">
        <f t="shared" si="141"/>
        <v>0</v>
      </c>
      <c r="K477" s="23">
        <f t="shared" si="128"/>
        <v>0</v>
      </c>
      <c r="L477" s="16">
        <f t="shared" si="134"/>
        <v>1.2</v>
      </c>
      <c r="M477" s="16"/>
      <c r="N477" s="5"/>
      <c r="P477" s="1">
        <v>44286</v>
      </c>
      <c r="Q477" s="18">
        <f t="shared" si="143"/>
        <v>760447.40916620276</v>
      </c>
      <c r="R477" s="26">
        <f t="shared" si="138"/>
        <v>0.27989113089218121</v>
      </c>
      <c r="S477" s="25">
        <f>MAX(0,MIN(T$18-SUM(W$20:W456),SUM(W457:W477)))</f>
        <v>1.6060736129110725E-21</v>
      </c>
      <c r="T477" s="26">
        <f t="shared" si="139"/>
        <v>5.9113326496391993E-28</v>
      </c>
      <c r="U477" s="18">
        <f t="shared" si="132"/>
        <v>1957391.3908337979</v>
      </c>
      <c r="V477" s="24">
        <f t="shared" si="133"/>
        <v>1956492.5908337981</v>
      </c>
      <c r="W477" s="23">
        <f t="shared" si="136"/>
        <v>3.9965415694475148E-24</v>
      </c>
      <c r="X477" s="22">
        <f t="shared" si="135"/>
        <v>1.1000000000000001</v>
      </c>
    </row>
    <row r="478" spans="1:24" x14ac:dyDescent="0.25">
      <c r="A478" s="17">
        <f t="shared" si="142"/>
        <v>459</v>
      </c>
      <c r="B478" s="34">
        <v>44352</v>
      </c>
      <c r="C478" s="23">
        <f t="shared" si="130"/>
        <v>2716940</v>
      </c>
      <c r="D478" s="23">
        <f t="shared" si="129"/>
        <v>2716940</v>
      </c>
      <c r="E478" s="26">
        <f t="shared" si="140"/>
        <v>1</v>
      </c>
      <c r="F478" s="25">
        <f>MAX(0,MIN($G$18-SUM(K$20:K457),SUM(K458:K478)))</f>
        <v>0</v>
      </c>
      <c r="G478" s="11">
        <f t="shared" si="137"/>
        <v>0</v>
      </c>
      <c r="H478" s="18">
        <f t="shared" si="131"/>
        <v>0</v>
      </c>
      <c r="I478" s="24">
        <f t="shared" si="144"/>
        <v>0</v>
      </c>
      <c r="J478" s="33">
        <f t="shared" si="141"/>
        <v>0</v>
      </c>
      <c r="K478" s="23">
        <f t="shared" si="128"/>
        <v>0</v>
      </c>
      <c r="L478" s="16">
        <f t="shared" si="134"/>
        <v>1.2</v>
      </c>
      <c r="M478" s="16"/>
      <c r="N478" s="5"/>
      <c r="P478" s="1">
        <v>44287</v>
      </c>
      <c r="Q478" s="18">
        <f t="shared" si="143"/>
        <v>760447.40916620276</v>
      </c>
      <c r="R478" s="26">
        <f t="shared" si="138"/>
        <v>0.27989113089218121</v>
      </c>
      <c r="S478" s="25">
        <f>MAX(0,MIN(T$18-SUM(W$20:W457),SUM(W458:W478)))</f>
        <v>1.290190195890874E-21</v>
      </c>
      <c r="T478" s="26">
        <f t="shared" si="139"/>
        <v>4.7486885830782943E-28</v>
      </c>
      <c r="U478" s="18">
        <f t="shared" si="132"/>
        <v>1957391.3908337979</v>
      </c>
      <c r="V478" s="24">
        <f t="shared" si="133"/>
        <v>1956492.5908337981</v>
      </c>
      <c r="W478" s="23">
        <f t="shared" si="136"/>
        <v>3.2104996364553391E-24</v>
      </c>
      <c r="X478" s="22">
        <f t="shared" si="135"/>
        <v>1.1000000000000001</v>
      </c>
    </row>
    <row r="479" spans="1:24" x14ac:dyDescent="0.25">
      <c r="A479" s="17">
        <f t="shared" si="142"/>
        <v>460</v>
      </c>
      <c r="B479" s="34">
        <v>44353</v>
      </c>
      <c r="C479" s="23">
        <f t="shared" si="130"/>
        <v>2716940</v>
      </c>
      <c r="D479" s="23">
        <f t="shared" si="129"/>
        <v>2716940</v>
      </c>
      <c r="E479" s="26">
        <f t="shared" si="140"/>
        <v>1</v>
      </c>
      <c r="F479" s="25">
        <f>MAX(0,MIN($G$18-SUM(K$20:K458),SUM(K459:K479)))</f>
        <v>0</v>
      </c>
      <c r="G479" s="11">
        <f t="shared" si="137"/>
        <v>0</v>
      </c>
      <c r="H479" s="18">
        <f t="shared" si="131"/>
        <v>0</v>
      </c>
      <c r="I479" s="24">
        <f t="shared" si="144"/>
        <v>0</v>
      </c>
      <c r="J479" s="33">
        <f t="shared" si="141"/>
        <v>0</v>
      </c>
      <c r="K479" s="23">
        <f t="shared" si="128"/>
        <v>0</v>
      </c>
      <c r="L479" s="16">
        <f t="shared" si="134"/>
        <v>1.2</v>
      </c>
      <c r="M479" s="16"/>
      <c r="N479" s="5"/>
      <c r="P479" s="1">
        <v>44288</v>
      </c>
      <c r="Q479" s="18">
        <f t="shared" si="143"/>
        <v>760447.40916620276</v>
      </c>
      <c r="R479" s="26">
        <f t="shared" si="138"/>
        <v>0.27989113089218121</v>
      </c>
      <c r="S479" s="25">
        <f>MAX(0,MIN(T$18-SUM(W$20:W458),SUM(W459:W479)))</f>
        <v>1.0364348982459123E-21</v>
      </c>
      <c r="T479" s="26">
        <f t="shared" si="139"/>
        <v>3.8147139732416333E-28</v>
      </c>
      <c r="U479" s="18">
        <f t="shared" si="132"/>
        <v>1957391.3908337979</v>
      </c>
      <c r="V479" s="24">
        <f t="shared" si="133"/>
        <v>1956492.5908337981</v>
      </c>
      <c r="W479" s="23">
        <f t="shared" si="136"/>
        <v>2.579056851172639E-24</v>
      </c>
      <c r="X479" s="22">
        <f t="shared" si="135"/>
        <v>1.1000000000000001</v>
      </c>
    </row>
    <row r="480" spans="1:24" x14ac:dyDescent="0.25">
      <c r="A480" s="17">
        <f t="shared" si="142"/>
        <v>461</v>
      </c>
      <c r="B480" s="34">
        <v>44354</v>
      </c>
      <c r="C480" s="23">
        <f t="shared" si="130"/>
        <v>2716940</v>
      </c>
      <c r="D480" s="23">
        <f t="shared" si="129"/>
        <v>2716940</v>
      </c>
      <c r="E480" s="26">
        <f t="shared" si="140"/>
        <v>1</v>
      </c>
      <c r="F480" s="25">
        <f>MAX(0,MIN($G$18-SUM(K$20:K459),SUM(K460:K480)))</f>
        <v>0</v>
      </c>
      <c r="G480" s="11">
        <f t="shared" si="137"/>
        <v>0</v>
      </c>
      <c r="H480" s="18">
        <f t="shared" si="131"/>
        <v>0</v>
      </c>
      <c r="I480" s="24">
        <f t="shared" si="144"/>
        <v>0</v>
      </c>
      <c r="J480" s="33">
        <f t="shared" si="141"/>
        <v>0</v>
      </c>
      <c r="K480" s="23">
        <f t="shared" ref="K480:K503" si="145">MAX(0,MIN(I480-K479,C480*$K$18))</f>
        <v>0</v>
      </c>
      <c r="L480" s="16">
        <f t="shared" si="134"/>
        <v>1.2</v>
      </c>
      <c r="M480" s="16"/>
      <c r="N480" s="5"/>
      <c r="P480" s="1">
        <v>44289</v>
      </c>
      <c r="Q480" s="18">
        <f t="shared" si="143"/>
        <v>760447.40916620276</v>
      </c>
      <c r="R480" s="26">
        <f t="shared" si="138"/>
        <v>0.27989113089218121</v>
      </c>
      <c r="S480" s="25">
        <f>MAX(0,MIN(T$18-SUM(W$20:W459),SUM(W460:W480)))</f>
        <v>8.325883282350349E-22</v>
      </c>
      <c r="T480" s="26">
        <f t="shared" si="139"/>
        <v>3.0644339891018386E-28</v>
      </c>
      <c r="U480" s="18">
        <f t="shared" si="132"/>
        <v>1957391.3908337979</v>
      </c>
      <c r="V480" s="24">
        <f t="shared" si="133"/>
        <v>1956492.5908337981</v>
      </c>
      <c r="W480" s="23">
        <f t="shared" si="136"/>
        <v>2.0718065705574661E-24</v>
      </c>
      <c r="X480" s="22">
        <f t="shared" si="135"/>
        <v>1.1000000000000001</v>
      </c>
    </row>
    <row r="481" spans="1:24" x14ac:dyDescent="0.25">
      <c r="A481" s="17">
        <f t="shared" si="142"/>
        <v>462</v>
      </c>
      <c r="B481" s="34">
        <v>44355</v>
      </c>
      <c r="C481" s="23">
        <f t="shared" si="130"/>
        <v>2716940</v>
      </c>
      <c r="D481" s="23">
        <f t="shared" ref="D481:D503" si="146">MIN($G$18,($C$159/EXP($K$18*$A$159))*EXP($K$18*A481))</f>
        <v>2716940</v>
      </c>
      <c r="E481" s="26">
        <f t="shared" si="140"/>
        <v>1</v>
      </c>
      <c r="F481" s="25">
        <f>MAX(0,MIN($G$18-SUM(K$20:K460),SUM(K461:K481)))</f>
        <v>0</v>
      </c>
      <c r="G481" s="11">
        <f t="shared" si="137"/>
        <v>0</v>
      </c>
      <c r="H481" s="18">
        <f t="shared" si="131"/>
        <v>0</v>
      </c>
      <c r="I481" s="24">
        <f t="shared" si="144"/>
        <v>0</v>
      </c>
      <c r="J481" s="33">
        <f t="shared" si="141"/>
        <v>0</v>
      </c>
      <c r="K481" s="23">
        <f t="shared" si="145"/>
        <v>0</v>
      </c>
      <c r="L481" s="16">
        <f t="shared" si="134"/>
        <v>1.2</v>
      </c>
      <c r="M481" s="16"/>
      <c r="N481" s="5"/>
      <c r="P481" s="1">
        <v>44290</v>
      </c>
      <c r="Q481" s="18">
        <f t="shared" si="143"/>
        <v>760447.40916620276</v>
      </c>
      <c r="R481" s="26">
        <f t="shared" si="138"/>
        <v>0.27989113089218121</v>
      </c>
      <c r="S481" s="25">
        <f>MAX(0,MIN(T$18-SUM(W$20:W460),SUM(W461:W481)))</f>
        <v>6.6883441061894408E-22</v>
      </c>
      <c r="T481" s="26">
        <f t="shared" si="139"/>
        <v>2.4617194734478646E-28</v>
      </c>
      <c r="U481" s="18">
        <f t="shared" si="132"/>
        <v>1957391.3908337979</v>
      </c>
      <c r="V481" s="24">
        <f t="shared" si="133"/>
        <v>1956492.5908337981</v>
      </c>
      <c r="W481" s="23">
        <f t="shared" si="136"/>
        <v>1.6643225463810303E-24</v>
      </c>
      <c r="X481" s="22">
        <f t="shared" si="135"/>
        <v>1.1000000000000001</v>
      </c>
    </row>
    <row r="482" spans="1:24" x14ac:dyDescent="0.25">
      <c r="A482" s="17">
        <f t="shared" si="142"/>
        <v>463</v>
      </c>
      <c r="B482" s="34">
        <v>44356</v>
      </c>
      <c r="C482" s="23">
        <f t="shared" ref="C482:C503" si="147">MIN($G$18,C481+K481)</f>
        <v>2716940</v>
      </c>
      <c r="D482" s="23">
        <f t="shared" si="146"/>
        <v>2716940</v>
      </c>
      <c r="E482" s="26">
        <f t="shared" si="140"/>
        <v>1</v>
      </c>
      <c r="F482" s="25">
        <f>MAX(0,MIN($G$18-SUM(K$20:K461),SUM(K462:K482)))</f>
        <v>0</v>
      </c>
      <c r="G482" s="11">
        <f t="shared" si="137"/>
        <v>0</v>
      </c>
      <c r="H482" s="18">
        <f t="shared" si="131"/>
        <v>0</v>
      </c>
      <c r="I482" s="24">
        <f t="shared" si="144"/>
        <v>0</v>
      </c>
      <c r="J482" s="33">
        <f t="shared" si="141"/>
        <v>0</v>
      </c>
      <c r="K482" s="23">
        <f t="shared" si="145"/>
        <v>0</v>
      </c>
      <c r="L482" s="16">
        <f t="shared" si="134"/>
        <v>1.2</v>
      </c>
      <c r="M482" s="16"/>
      <c r="N482" s="5"/>
      <c r="P482" s="1">
        <v>44291</v>
      </c>
      <c r="Q482" s="18">
        <f t="shared" si="143"/>
        <v>760447.40916620276</v>
      </c>
      <c r="R482" s="26">
        <f t="shared" si="138"/>
        <v>0.27989113089218121</v>
      </c>
      <c r="S482" s="25">
        <f>MAX(0,MIN(T$18-SUM(W$20:W461),SUM(W462:W482)))</f>
        <v>5.3728770108546238E-22</v>
      </c>
      <c r="T482" s="26">
        <f t="shared" si="139"/>
        <v>1.977547171028666E-28</v>
      </c>
      <c r="U482" s="18">
        <f t="shared" si="132"/>
        <v>1957391.3908337979</v>
      </c>
      <c r="V482" s="24">
        <f t="shared" si="133"/>
        <v>1956492.5908337981</v>
      </c>
      <c r="W482" s="23">
        <f t="shared" si="136"/>
        <v>1.3369826979778882E-24</v>
      </c>
      <c r="X482" s="22">
        <f t="shared" si="135"/>
        <v>1.1000000000000001</v>
      </c>
    </row>
    <row r="483" spans="1:24" x14ac:dyDescent="0.25">
      <c r="A483" s="17">
        <f t="shared" si="142"/>
        <v>464</v>
      </c>
      <c r="B483" s="34">
        <v>44357</v>
      </c>
      <c r="C483" s="23">
        <f t="shared" si="147"/>
        <v>2716940</v>
      </c>
      <c r="D483" s="23">
        <f t="shared" si="146"/>
        <v>2716940</v>
      </c>
      <c r="E483" s="26">
        <f t="shared" si="140"/>
        <v>1</v>
      </c>
      <c r="F483" s="25">
        <f>MAX(0,MIN($G$18-SUM(K$20:K462),SUM(K463:K483)))</f>
        <v>0</v>
      </c>
      <c r="G483" s="11">
        <f t="shared" si="137"/>
        <v>0</v>
      </c>
      <c r="H483" s="18">
        <f t="shared" si="131"/>
        <v>0</v>
      </c>
      <c r="I483" s="24">
        <f t="shared" si="144"/>
        <v>0</v>
      </c>
      <c r="J483" s="33">
        <f t="shared" si="141"/>
        <v>0</v>
      </c>
      <c r="K483" s="23">
        <f t="shared" si="145"/>
        <v>0</v>
      </c>
      <c r="L483" s="16">
        <f t="shared" si="134"/>
        <v>1.2</v>
      </c>
      <c r="M483" s="16"/>
      <c r="N483" s="5"/>
      <c r="P483" s="1">
        <v>44292</v>
      </c>
      <c r="Q483" s="18">
        <f t="shared" si="143"/>
        <v>760447.40916620276</v>
      </c>
      <c r="R483" s="26">
        <f t="shared" si="138"/>
        <v>0.27989113089218121</v>
      </c>
      <c r="S483" s="25">
        <f>MAX(0,MIN(T$18-SUM(W$20:W462),SUM(W463:W483)))</f>
        <v>4.3161366872639874E-22</v>
      </c>
      <c r="T483" s="26">
        <f t="shared" si="139"/>
        <v>1.588602135955887E-28</v>
      </c>
      <c r="U483" s="18">
        <f t="shared" si="132"/>
        <v>1957391.3908337979</v>
      </c>
      <c r="V483" s="24">
        <f t="shared" si="133"/>
        <v>1956492.5908337981</v>
      </c>
      <c r="W483" s="23">
        <f t="shared" si="136"/>
        <v>1.0740242260005995E-24</v>
      </c>
      <c r="X483" s="22">
        <f t="shared" si="135"/>
        <v>1.1000000000000001</v>
      </c>
    </row>
    <row r="484" spans="1:24" x14ac:dyDescent="0.25">
      <c r="A484" s="17">
        <f t="shared" si="142"/>
        <v>465</v>
      </c>
      <c r="B484" s="34">
        <v>44358</v>
      </c>
      <c r="C484" s="23">
        <f t="shared" si="147"/>
        <v>2716940</v>
      </c>
      <c r="D484" s="23">
        <f t="shared" si="146"/>
        <v>2716940</v>
      </c>
      <c r="E484" s="26">
        <f t="shared" si="140"/>
        <v>1</v>
      </c>
      <c r="F484" s="25">
        <f>MAX(0,MIN($G$18-SUM(K$20:K463),SUM(K464:K484)))</f>
        <v>0</v>
      </c>
      <c r="G484" s="11">
        <f t="shared" si="137"/>
        <v>0</v>
      </c>
      <c r="H484" s="18">
        <f t="shared" si="131"/>
        <v>0</v>
      </c>
      <c r="I484" s="24">
        <f t="shared" si="144"/>
        <v>0</v>
      </c>
      <c r="J484" s="33">
        <f t="shared" si="141"/>
        <v>0</v>
      </c>
      <c r="K484" s="23">
        <f t="shared" si="145"/>
        <v>0</v>
      </c>
      <c r="L484" s="16">
        <f t="shared" si="134"/>
        <v>1.2</v>
      </c>
      <c r="M484" s="16"/>
      <c r="N484" s="5"/>
      <c r="P484" s="1">
        <v>44293</v>
      </c>
      <c r="Q484" s="18">
        <f t="shared" si="143"/>
        <v>760447.40916620276</v>
      </c>
      <c r="R484" s="26">
        <f t="shared" si="138"/>
        <v>0.27989113089218121</v>
      </c>
      <c r="S484" s="25">
        <f>MAX(0,MIN(T$18-SUM(W$20:W463),SUM(W464:W484)))</f>
        <v>3.4672366155991657E-22</v>
      </c>
      <c r="T484" s="26">
        <f t="shared" si="139"/>
        <v>1.2761550183659431E-28</v>
      </c>
      <c r="U484" s="18">
        <f t="shared" si="132"/>
        <v>1957391.3908337979</v>
      </c>
      <c r="V484" s="24">
        <f t="shared" si="133"/>
        <v>1956492.5908337981</v>
      </c>
      <c r="W484" s="23">
        <f t="shared" si="136"/>
        <v>8.6278456690638836E-25</v>
      </c>
      <c r="X484" s="22">
        <f t="shared" si="135"/>
        <v>1.1000000000000001</v>
      </c>
    </row>
    <row r="485" spans="1:24" x14ac:dyDescent="0.25">
      <c r="A485" s="17">
        <f t="shared" si="142"/>
        <v>466</v>
      </c>
      <c r="B485" s="34">
        <v>44359</v>
      </c>
      <c r="C485" s="23">
        <f t="shared" si="147"/>
        <v>2716940</v>
      </c>
      <c r="D485" s="23">
        <f t="shared" si="146"/>
        <v>2716940</v>
      </c>
      <c r="E485" s="26">
        <f t="shared" si="140"/>
        <v>1</v>
      </c>
      <c r="F485" s="25">
        <f>MAX(0,MIN($G$18-SUM(K$20:K464),SUM(K465:K485)))</f>
        <v>0</v>
      </c>
      <c r="G485" s="11">
        <f t="shared" si="137"/>
        <v>0</v>
      </c>
      <c r="H485" s="18">
        <f t="shared" si="131"/>
        <v>0</v>
      </c>
      <c r="I485" s="24">
        <f t="shared" si="144"/>
        <v>0</v>
      </c>
      <c r="J485" s="33">
        <f t="shared" si="141"/>
        <v>0</v>
      </c>
      <c r="K485" s="23">
        <f t="shared" si="145"/>
        <v>0</v>
      </c>
      <c r="L485" s="16">
        <f t="shared" si="134"/>
        <v>1.2</v>
      </c>
      <c r="M485" s="16"/>
      <c r="N485" s="5"/>
      <c r="P485" s="1">
        <v>44294</v>
      </c>
      <c r="Q485" s="18">
        <f t="shared" si="143"/>
        <v>760447.40916620276</v>
      </c>
      <c r="R485" s="26">
        <f t="shared" si="138"/>
        <v>0.27989113089218121</v>
      </c>
      <c r="S485" s="25">
        <f>MAX(0,MIN(T$18-SUM(W$20:W464),SUM(W465:W485)))</f>
        <v>2.7852986639707588E-22</v>
      </c>
      <c r="T485" s="26">
        <f t="shared" si="139"/>
        <v>1.0251601669417649E-28</v>
      </c>
      <c r="U485" s="18">
        <f t="shared" si="132"/>
        <v>1957391.3908337979</v>
      </c>
      <c r="V485" s="24">
        <f t="shared" si="133"/>
        <v>1956492.5908337981</v>
      </c>
      <c r="W485" s="23">
        <f t="shared" si="136"/>
        <v>6.9309163692125938E-25</v>
      </c>
      <c r="X485" s="22">
        <f t="shared" si="135"/>
        <v>1.1000000000000001</v>
      </c>
    </row>
    <row r="486" spans="1:24" x14ac:dyDescent="0.25">
      <c r="A486" s="17">
        <f t="shared" si="142"/>
        <v>467</v>
      </c>
      <c r="B486" s="34">
        <v>44360</v>
      </c>
      <c r="C486" s="23">
        <f t="shared" si="147"/>
        <v>2716940</v>
      </c>
      <c r="D486" s="23">
        <f t="shared" si="146"/>
        <v>2716940</v>
      </c>
      <c r="E486" s="26">
        <f t="shared" si="140"/>
        <v>1</v>
      </c>
      <c r="F486" s="25">
        <f>MAX(0,MIN($G$18-SUM(K$20:K465),SUM(K466:K486)))</f>
        <v>0</v>
      </c>
      <c r="G486" s="11">
        <f t="shared" si="137"/>
        <v>0</v>
      </c>
      <c r="H486" s="18">
        <f t="shared" si="131"/>
        <v>0</v>
      </c>
      <c r="I486" s="24">
        <f t="shared" si="144"/>
        <v>0</v>
      </c>
      <c r="J486" s="33">
        <f t="shared" si="141"/>
        <v>0</v>
      </c>
      <c r="K486" s="23">
        <f t="shared" si="145"/>
        <v>0</v>
      </c>
      <c r="L486" s="16">
        <f t="shared" si="134"/>
        <v>1.2</v>
      </c>
      <c r="M486" s="16"/>
      <c r="N486" s="5"/>
      <c r="P486" s="1">
        <v>44295</v>
      </c>
      <c r="Q486" s="18">
        <f t="shared" si="143"/>
        <v>760447.40916620276</v>
      </c>
      <c r="R486" s="26">
        <f t="shared" si="138"/>
        <v>0.27989113089218121</v>
      </c>
      <c r="S486" s="25">
        <f>MAX(0,MIN(T$18-SUM(W$20:W465),SUM(W466:W486)))</f>
        <v>2.23748463332857E-22</v>
      </c>
      <c r="T486" s="26">
        <f t="shared" si="139"/>
        <v>8.2353111711284384E-29</v>
      </c>
      <c r="U486" s="18">
        <f t="shared" si="132"/>
        <v>1957391.3908337979</v>
      </c>
      <c r="V486" s="24">
        <f t="shared" si="133"/>
        <v>1956492.5908337981</v>
      </c>
      <c r="W486" s="23">
        <f t="shared" si="136"/>
        <v>5.567740031473133E-25</v>
      </c>
      <c r="X486" s="22">
        <f t="shared" si="135"/>
        <v>1.1000000000000001</v>
      </c>
    </row>
    <row r="487" spans="1:24" x14ac:dyDescent="0.25">
      <c r="A487" s="17">
        <f t="shared" si="142"/>
        <v>468</v>
      </c>
      <c r="B487" s="34">
        <v>44361</v>
      </c>
      <c r="C487" s="23">
        <f t="shared" si="147"/>
        <v>2716940</v>
      </c>
      <c r="D487" s="23">
        <f t="shared" si="146"/>
        <v>2716940</v>
      </c>
      <c r="E487" s="26">
        <f t="shared" si="140"/>
        <v>1</v>
      </c>
      <c r="F487" s="25">
        <f>MAX(0,MIN($G$18-SUM(K$20:K466),SUM(K467:K487)))</f>
        <v>0</v>
      </c>
      <c r="G487" s="11">
        <f t="shared" si="137"/>
        <v>0</v>
      </c>
      <c r="H487" s="18">
        <f t="shared" si="131"/>
        <v>0</v>
      </c>
      <c r="I487" s="24">
        <f t="shared" si="144"/>
        <v>0</v>
      </c>
      <c r="J487" s="33">
        <f t="shared" si="141"/>
        <v>0</v>
      </c>
      <c r="K487" s="23">
        <f t="shared" si="145"/>
        <v>0</v>
      </c>
      <c r="L487" s="16">
        <f t="shared" si="134"/>
        <v>1.2</v>
      </c>
      <c r="M487" s="16"/>
      <c r="N487" s="5"/>
      <c r="P487" s="1">
        <v>44296</v>
      </c>
      <c r="Q487" s="18">
        <f t="shared" si="143"/>
        <v>760447.40916620276</v>
      </c>
      <c r="R487" s="26">
        <f t="shared" si="138"/>
        <v>0.27989113089218121</v>
      </c>
      <c r="S487" s="25">
        <f>MAX(0,MIN(T$18-SUM(W$20:W466),SUM(W467:W487)))</f>
        <v>1.7974149591715188E-22</v>
      </c>
      <c r="T487" s="26">
        <f t="shared" si="139"/>
        <v>6.6155857662352462E-29</v>
      </c>
      <c r="U487" s="18">
        <f t="shared" si="132"/>
        <v>1957391.3908337979</v>
      </c>
      <c r="V487" s="24">
        <f t="shared" si="133"/>
        <v>1956492.5908337981</v>
      </c>
      <c r="W487" s="23">
        <f t="shared" si="136"/>
        <v>4.4726739447860708E-25</v>
      </c>
      <c r="X487" s="22">
        <f t="shared" si="135"/>
        <v>1.1000000000000001</v>
      </c>
    </row>
    <row r="488" spans="1:24" x14ac:dyDescent="0.25">
      <c r="A488" s="17">
        <f t="shared" si="142"/>
        <v>469</v>
      </c>
      <c r="B488" s="34">
        <v>44362</v>
      </c>
      <c r="C488" s="23">
        <f t="shared" si="147"/>
        <v>2716940</v>
      </c>
      <c r="D488" s="23">
        <f t="shared" si="146"/>
        <v>2716940</v>
      </c>
      <c r="E488" s="26">
        <f t="shared" si="140"/>
        <v>1</v>
      </c>
      <c r="F488" s="25">
        <f>MAX(0,MIN($G$18-SUM(K$20:K467),SUM(K468:K488)))</f>
        <v>0</v>
      </c>
      <c r="G488" s="11">
        <f t="shared" si="137"/>
        <v>0</v>
      </c>
      <c r="H488" s="18">
        <f t="shared" si="131"/>
        <v>0</v>
      </c>
      <c r="I488" s="24">
        <f t="shared" si="144"/>
        <v>0</v>
      </c>
      <c r="J488" s="33">
        <f t="shared" si="141"/>
        <v>0</v>
      </c>
      <c r="K488" s="23">
        <f t="shared" si="145"/>
        <v>0</v>
      </c>
      <c r="L488" s="16">
        <f t="shared" si="134"/>
        <v>1.2</v>
      </c>
      <c r="M488" s="16"/>
      <c r="N488" s="5"/>
      <c r="P488" s="1">
        <v>44297</v>
      </c>
      <c r="Q488" s="18">
        <f t="shared" si="143"/>
        <v>760447.40916620276</v>
      </c>
      <c r="R488" s="26">
        <f t="shared" si="138"/>
        <v>0.27989113089218121</v>
      </c>
      <c r="S488" s="25">
        <f>MAX(0,MIN(T$18-SUM(W$20:W467),SUM(W468:W488)))</f>
        <v>1.4438984238508195E-22</v>
      </c>
      <c r="T488" s="26">
        <f t="shared" si="139"/>
        <v>5.3144288201094598E-29</v>
      </c>
      <c r="U488" s="18">
        <f t="shared" si="132"/>
        <v>1957391.3908337979</v>
      </c>
      <c r="V488" s="24">
        <f t="shared" si="133"/>
        <v>1956492.5908337981</v>
      </c>
      <c r="W488" s="23">
        <f t="shared" si="136"/>
        <v>3.5929860416049718E-25</v>
      </c>
      <c r="X488" s="22">
        <f t="shared" si="135"/>
        <v>1.1000000000000001</v>
      </c>
    </row>
    <row r="489" spans="1:24" x14ac:dyDescent="0.25">
      <c r="A489" s="17">
        <f t="shared" si="142"/>
        <v>470</v>
      </c>
      <c r="B489" s="34">
        <v>44363</v>
      </c>
      <c r="C489" s="23">
        <f t="shared" si="147"/>
        <v>2716940</v>
      </c>
      <c r="D489" s="23">
        <f t="shared" si="146"/>
        <v>2716940</v>
      </c>
      <c r="E489" s="26">
        <f t="shared" si="140"/>
        <v>1</v>
      </c>
      <c r="F489" s="25">
        <f>MAX(0,MIN($G$18-SUM(K$20:K468),SUM(K469:K489)))</f>
        <v>0</v>
      </c>
      <c r="G489" s="11">
        <f t="shared" si="137"/>
        <v>0</v>
      </c>
      <c r="H489" s="18">
        <f t="shared" si="131"/>
        <v>0</v>
      </c>
      <c r="I489" s="24">
        <f t="shared" si="144"/>
        <v>0</v>
      </c>
      <c r="J489" s="33">
        <f t="shared" si="141"/>
        <v>0</v>
      </c>
      <c r="K489" s="23">
        <f t="shared" si="145"/>
        <v>0</v>
      </c>
      <c r="L489" s="16">
        <f t="shared" si="134"/>
        <v>1.2</v>
      </c>
      <c r="M489" s="16"/>
      <c r="N489" s="5"/>
      <c r="P489" s="1">
        <v>44298</v>
      </c>
      <c r="Q489" s="18">
        <f t="shared" si="143"/>
        <v>760447.40916620276</v>
      </c>
      <c r="R489" s="26">
        <f t="shared" si="138"/>
        <v>0.27989113089218121</v>
      </c>
      <c r="S489" s="25">
        <f>MAX(0,MIN(T$18-SUM(W$20:W468),SUM(W469:W489)))</f>
        <v>1.1599117097366581E-22</v>
      </c>
      <c r="T489" s="26">
        <f t="shared" si="139"/>
        <v>4.2691841179292073E-29</v>
      </c>
      <c r="U489" s="18">
        <f t="shared" si="132"/>
        <v>1957391.3908337979</v>
      </c>
      <c r="V489" s="24">
        <f t="shared" si="133"/>
        <v>1956492.5908337981</v>
      </c>
      <c r="W489" s="23">
        <f t="shared" si="136"/>
        <v>2.8863156256264126E-25</v>
      </c>
      <c r="X489" s="22">
        <f t="shared" si="135"/>
        <v>1.1000000000000001</v>
      </c>
    </row>
    <row r="490" spans="1:24" x14ac:dyDescent="0.25">
      <c r="A490" s="17">
        <f t="shared" si="142"/>
        <v>471</v>
      </c>
      <c r="B490" s="34">
        <v>44364</v>
      </c>
      <c r="C490" s="23">
        <f t="shared" si="147"/>
        <v>2716940</v>
      </c>
      <c r="D490" s="23">
        <f t="shared" si="146"/>
        <v>2716940</v>
      </c>
      <c r="E490" s="26">
        <f t="shared" si="140"/>
        <v>1</v>
      </c>
      <c r="F490" s="25">
        <f>MAX(0,MIN($G$18-SUM(K$20:K469),SUM(K470:K490)))</f>
        <v>0</v>
      </c>
      <c r="G490" s="11">
        <f t="shared" si="137"/>
        <v>0</v>
      </c>
      <c r="H490" s="18">
        <f t="shared" si="131"/>
        <v>0</v>
      </c>
      <c r="I490" s="24">
        <f t="shared" si="144"/>
        <v>0</v>
      </c>
      <c r="J490" s="33">
        <f t="shared" si="141"/>
        <v>0</v>
      </c>
      <c r="K490" s="23">
        <f t="shared" si="145"/>
        <v>0</v>
      </c>
      <c r="L490" s="16">
        <f t="shared" si="134"/>
        <v>1.2</v>
      </c>
      <c r="M490" s="16"/>
      <c r="N490" s="5"/>
      <c r="P490" s="1">
        <v>44299</v>
      </c>
      <c r="Q490" s="18">
        <f t="shared" si="143"/>
        <v>760447.40916620276</v>
      </c>
      <c r="R490" s="26">
        <f t="shared" si="138"/>
        <v>0.27989113089218121</v>
      </c>
      <c r="S490" s="25">
        <f>MAX(0,MIN(T$18-SUM(W$20:W469),SUM(W470:W490)))</f>
        <v>9.3177965441370993E-23</v>
      </c>
      <c r="T490" s="26">
        <f t="shared" si="139"/>
        <v>3.4295187027085985E-29</v>
      </c>
      <c r="U490" s="18">
        <f t="shared" si="132"/>
        <v>1957391.3908337979</v>
      </c>
      <c r="V490" s="24">
        <f t="shared" si="133"/>
        <v>1956492.5908337981</v>
      </c>
      <c r="W490" s="23">
        <f t="shared" si="136"/>
        <v>2.3186335249479145E-25</v>
      </c>
      <c r="X490" s="22">
        <f t="shared" si="135"/>
        <v>1.1000000000000001</v>
      </c>
    </row>
    <row r="491" spans="1:24" x14ac:dyDescent="0.25">
      <c r="A491" s="17">
        <f t="shared" si="142"/>
        <v>472</v>
      </c>
      <c r="B491" s="34">
        <v>44365</v>
      </c>
      <c r="C491" s="23">
        <f t="shared" si="147"/>
        <v>2716940</v>
      </c>
      <c r="D491" s="23">
        <f t="shared" si="146"/>
        <v>2716940</v>
      </c>
      <c r="E491" s="26">
        <f t="shared" si="140"/>
        <v>1</v>
      </c>
      <c r="F491" s="25">
        <f>MAX(0,MIN($G$18-SUM(K$20:K470),SUM(K471:K491)))</f>
        <v>0</v>
      </c>
      <c r="G491" s="11">
        <f t="shared" si="137"/>
        <v>0</v>
      </c>
      <c r="H491" s="18">
        <f t="shared" si="131"/>
        <v>0</v>
      </c>
      <c r="I491" s="24">
        <f t="shared" si="144"/>
        <v>0</v>
      </c>
      <c r="J491" s="33">
        <f t="shared" si="141"/>
        <v>0</v>
      </c>
      <c r="K491" s="23">
        <f t="shared" si="145"/>
        <v>0</v>
      </c>
      <c r="L491" s="16">
        <f t="shared" si="134"/>
        <v>1.2</v>
      </c>
      <c r="M491" s="16"/>
      <c r="N491" s="5"/>
      <c r="P491" s="1">
        <v>44300</v>
      </c>
      <c r="Q491" s="18">
        <f t="shared" si="143"/>
        <v>760447.40916620276</v>
      </c>
      <c r="R491" s="26">
        <f t="shared" si="138"/>
        <v>0.27989113089218121</v>
      </c>
      <c r="S491" s="25">
        <f>MAX(0,MIN(T$18-SUM(W$20:W470),SUM(W471:W491)))</f>
        <v>7.4851673372316304E-23</v>
      </c>
      <c r="T491" s="26">
        <f t="shared" si="139"/>
        <v>2.7549991303568095E-29</v>
      </c>
      <c r="U491" s="18">
        <f t="shared" si="132"/>
        <v>1957391.3908337979</v>
      </c>
      <c r="V491" s="24">
        <f t="shared" si="133"/>
        <v>1956492.5908337981</v>
      </c>
      <c r="W491" s="23">
        <f t="shared" si="136"/>
        <v>1.8626034433935592E-25</v>
      </c>
      <c r="X491" s="22">
        <f t="shared" si="135"/>
        <v>1.1000000000000001</v>
      </c>
    </row>
    <row r="492" spans="1:24" x14ac:dyDescent="0.25">
      <c r="A492" s="17">
        <f t="shared" si="142"/>
        <v>473</v>
      </c>
      <c r="B492" s="34">
        <v>44366</v>
      </c>
      <c r="C492" s="23">
        <f t="shared" si="147"/>
        <v>2716940</v>
      </c>
      <c r="D492" s="23">
        <f t="shared" si="146"/>
        <v>2716940</v>
      </c>
      <c r="E492" s="26">
        <f t="shared" si="140"/>
        <v>1</v>
      </c>
      <c r="F492" s="25">
        <f>MAX(0,MIN($G$18-SUM(K$20:K471),SUM(K472:K492)))</f>
        <v>0</v>
      </c>
      <c r="G492" s="11">
        <f t="shared" si="137"/>
        <v>0</v>
      </c>
      <c r="H492" s="18">
        <f t="shared" si="131"/>
        <v>0</v>
      </c>
      <c r="I492" s="24">
        <f t="shared" si="144"/>
        <v>0</v>
      </c>
      <c r="J492" s="33">
        <f t="shared" si="141"/>
        <v>0</v>
      </c>
      <c r="K492" s="23">
        <f t="shared" si="145"/>
        <v>0</v>
      </c>
      <c r="L492" s="16">
        <f t="shared" si="134"/>
        <v>1.2</v>
      </c>
      <c r="M492" s="16"/>
      <c r="N492" s="5"/>
      <c r="P492" s="1">
        <v>44301</v>
      </c>
      <c r="Q492" s="18">
        <f t="shared" si="143"/>
        <v>760447.40916620276</v>
      </c>
      <c r="R492" s="26">
        <f t="shared" si="138"/>
        <v>0.27989113089218121</v>
      </c>
      <c r="S492" s="25">
        <f>MAX(0,MIN(T$18-SUM(W$20:W471),SUM(W472:W492)))</f>
        <v>6.0129806227216595E-23</v>
      </c>
      <c r="T492" s="26">
        <f t="shared" si="139"/>
        <v>2.2131444281882041E-29</v>
      </c>
      <c r="U492" s="18">
        <f t="shared" si="132"/>
        <v>1957391.3908337979</v>
      </c>
      <c r="V492" s="24">
        <f t="shared" si="133"/>
        <v>1956492.5908337981</v>
      </c>
      <c r="W492" s="23">
        <f t="shared" si="136"/>
        <v>1.4962656021371371E-25</v>
      </c>
      <c r="X492" s="22">
        <f t="shared" si="135"/>
        <v>1.1000000000000001</v>
      </c>
    </row>
    <row r="493" spans="1:24" x14ac:dyDescent="0.25">
      <c r="A493" s="17">
        <f t="shared" si="142"/>
        <v>474</v>
      </c>
      <c r="B493" s="34">
        <v>44367</v>
      </c>
      <c r="C493" s="23">
        <f t="shared" si="147"/>
        <v>2716940</v>
      </c>
      <c r="D493" s="23">
        <f t="shared" si="146"/>
        <v>2716940</v>
      </c>
      <c r="E493" s="26">
        <f t="shared" si="140"/>
        <v>1</v>
      </c>
      <c r="F493" s="25">
        <f>MAX(0,MIN($G$18-SUM(K$20:K472),SUM(K473:K493)))</f>
        <v>0</v>
      </c>
      <c r="G493" s="11">
        <f t="shared" si="137"/>
        <v>0</v>
      </c>
      <c r="H493" s="18">
        <f t="shared" si="131"/>
        <v>0</v>
      </c>
      <c r="I493" s="24">
        <f t="shared" si="144"/>
        <v>0</v>
      </c>
      <c r="J493" s="33">
        <f t="shared" si="141"/>
        <v>0</v>
      </c>
      <c r="K493" s="23">
        <f t="shared" si="145"/>
        <v>0</v>
      </c>
      <c r="L493" s="16">
        <f t="shared" si="134"/>
        <v>1.2</v>
      </c>
      <c r="M493" s="16"/>
      <c r="N493" s="5"/>
      <c r="P493" s="1">
        <v>44302</v>
      </c>
      <c r="Q493" s="18">
        <f t="shared" si="143"/>
        <v>760447.40916620276</v>
      </c>
      <c r="R493" s="26">
        <f t="shared" si="138"/>
        <v>0.27989113089218121</v>
      </c>
      <c r="S493" s="25">
        <f>MAX(0,MIN(T$18-SUM(W$20:W472),SUM(W473:W493)))</f>
        <v>4.8303443784595957E-23</v>
      </c>
      <c r="T493" s="26">
        <f t="shared" si="139"/>
        <v>1.7778619985938578E-29</v>
      </c>
      <c r="U493" s="18">
        <f t="shared" si="132"/>
        <v>1957391.3908337979</v>
      </c>
      <c r="V493" s="24">
        <f t="shared" si="133"/>
        <v>1956492.5908337981</v>
      </c>
      <c r="W493" s="23">
        <f t="shared" si="136"/>
        <v>1.2019792833947635E-25</v>
      </c>
      <c r="X493" s="22">
        <f t="shared" si="135"/>
        <v>1.1000000000000001</v>
      </c>
    </row>
    <row r="494" spans="1:24" x14ac:dyDescent="0.25">
      <c r="A494" s="17">
        <f t="shared" si="142"/>
        <v>475</v>
      </c>
      <c r="B494" s="34">
        <v>44368</v>
      </c>
      <c r="C494" s="23">
        <f t="shared" si="147"/>
        <v>2716940</v>
      </c>
      <c r="D494" s="23">
        <f t="shared" si="146"/>
        <v>2716940</v>
      </c>
      <c r="E494" s="26">
        <f t="shared" si="140"/>
        <v>1</v>
      </c>
      <c r="F494" s="25">
        <f>MAX(0,MIN($G$18-SUM(K$20:K473),SUM(K474:K494)))</f>
        <v>0</v>
      </c>
      <c r="G494" s="11">
        <f t="shared" si="137"/>
        <v>0</v>
      </c>
      <c r="H494" s="18">
        <f t="shared" si="131"/>
        <v>0</v>
      </c>
      <c r="I494" s="24">
        <f t="shared" si="144"/>
        <v>0</v>
      </c>
      <c r="J494" s="33">
        <f t="shared" si="141"/>
        <v>0</v>
      </c>
      <c r="K494" s="23">
        <f t="shared" si="145"/>
        <v>0</v>
      </c>
      <c r="L494" s="16">
        <f t="shared" si="134"/>
        <v>1.2</v>
      </c>
      <c r="M494" s="16"/>
      <c r="N494" s="5"/>
      <c r="P494" s="1">
        <v>44303</v>
      </c>
      <c r="Q494" s="18">
        <f t="shared" si="143"/>
        <v>760447.40916620276</v>
      </c>
      <c r="R494" s="26">
        <f t="shared" si="138"/>
        <v>0.27989113089218121</v>
      </c>
      <c r="S494" s="25">
        <f>MAX(0,MIN(T$18-SUM(W$20:W473),SUM(W474:W494)))</f>
        <v>3.8803096631226673E-23</v>
      </c>
      <c r="T494" s="26">
        <f t="shared" si="139"/>
        <v>1.4281911500153362E-29</v>
      </c>
      <c r="U494" s="18">
        <f t="shared" si="132"/>
        <v>1957391.3908337979</v>
      </c>
      <c r="V494" s="24">
        <f t="shared" si="133"/>
        <v>1956492.5908337981</v>
      </c>
      <c r="W494" s="23">
        <f t="shared" si="136"/>
        <v>9.6557335518949758E-26</v>
      </c>
      <c r="X494" s="22">
        <f t="shared" si="135"/>
        <v>1.1000000000000001</v>
      </c>
    </row>
    <row r="495" spans="1:24" x14ac:dyDescent="0.25">
      <c r="A495" s="17">
        <f t="shared" si="142"/>
        <v>476</v>
      </c>
      <c r="B495" s="34">
        <v>44369</v>
      </c>
      <c r="C495" s="23">
        <f t="shared" si="147"/>
        <v>2716940</v>
      </c>
      <c r="D495" s="23">
        <f t="shared" si="146"/>
        <v>2716940</v>
      </c>
      <c r="E495" s="26">
        <f t="shared" si="140"/>
        <v>1</v>
      </c>
      <c r="F495" s="25">
        <f>MAX(0,MIN($G$18-SUM(K$20:K474),SUM(K475:K495)))</f>
        <v>0</v>
      </c>
      <c r="G495" s="11">
        <f t="shared" si="137"/>
        <v>0</v>
      </c>
      <c r="H495" s="18">
        <f t="shared" ref="H495:H503" si="148">MAX(0,H494-K487)</f>
        <v>0</v>
      </c>
      <c r="I495" s="24">
        <f t="shared" si="144"/>
        <v>0</v>
      </c>
      <c r="J495" s="33">
        <f t="shared" si="141"/>
        <v>0</v>
      </c>
      <c r="K495" s="23">
        <f t="shared" si="145"/>
        <v>0</v>
      </c>
      <c r="L495" s="16">
        <f t="shared" si="134"/>
        <v>1.2</v>
      </c>
      <c r="M495" s="16"/>
      <c r="N495" s="5"/>
      <c r="P495" s="1">
        <v>44304</v>
      </c>
      <c r="Q495" s="18">
        <f t="shared" si="143"/>
        <v>760447.40916620276</v>
      </c>
      <c r="R495" s="26">
        <f t="shared" si="138"/>
        <v>0.27989113089218121</v>
      </c>
      <c r="S495" s="25">
        <f>MAX(0,MIN(T$18-SUM(W$20:W474),SUM(W475:W495)))</f>
        <v>3.117128283620388E-23</v>
      </c>
      <c r="T495" s="26">
        <f t="shared" si="139"/>
        <v>1.1472937509184553E-29</v>
      </c>
      <c r="U495" s="18">
        <f t="shared" si="132"/>
        <v>1957391.3908337979</v>
      </c>
      <c r="V495" s="24">
        <f t="shared" si="133"/>
        <v>1956492.5908337981</v>
      </c>
      <c r="W495" s="23">
        <f t="shared" si="136"/>
        <v>7.7566387135950308E-26</v>
      </c>
      <c r="X495" s="22">
        <f t="shared" si="135"/>
        <v>1.1000000000000001</v>
      </c>
    </row>
    <row r="496" spans="1:24" x14ac:dyDescent="0.25">
      <c r="A496" s="17">
        <f t="shared" si="142"/>
        <v>477</v>
      </c>
      <c r="B496" s="34">
        <v>44370</v>
      </c>
      <c r="C496" s="23">
        <f t="shared" si="147"/>
        <v>2716940</v>
      </c>
      <c r="D496" s="23">
        <f t="shared" si="146"/>
        <v>2716940</v>
      </c>
      <c r="E496" s="26">
        <f t="shared" si="140"/>
        <v>1</v>
      </c>
      <c r="F496" s="25">
        <f>MAX(0,MIN($G$18-SUM(K$20:K475),SUM(K476:K496)))</f>
        <v>0</v>
      </c>
      <c r="G496" s="11">
        <f t="shared" si="137"/>
        <v>0</v>
      </c>
      <c r="H496" s="18">
        <f t="shared" si="148"/>
        <v>0</v>
      </c>
      <c r="I496" s="24">
        <f t="shared" si="144"/>
        <v>0</v>
      </c>
      <c r="J496" s="33">
        <f t="shared" si="141"/>
        <v>0</v>
      </c>
      <c r="K496" s="23">
        <f t="shared" si="145"/>
        <v>0</v>
      </c>
      <c r="L496" s="16">
        <f t="shared" si="134"/>
        <v>1.2</v>
      </c>
      <c r="M496" s="16"/>
      <c r="N496" s="5"/>
      <c r="P496" s="1">
        <v>44305</v>
      </c>
      <c r="Q496" s="18">
        <f t="shared" si="143"/>
        <v>760447.40916620276</v>
      </c>
      <c r="R496" s="26">
        <f t="shared" si="138"/>
        <v>0.27989113089218121</v>
      </c>
      <c r="S496" s="25">
        <f>MAX(0,MIN(T$18-SUM(W$20:W475),SUM(W476:W496)))</f>
        <v>2.5040498259427237E-23</v>
      </c>
      <c r="T496" s="26">
        <f t="shared" si="139"/>
        <v>9.2164340248320677E-30</v>
      </c>
      <c r="U496" s="18">
        <f t="shared" si="132"/>
        <v>1957391.3908337979</v>
      </c>
      <c r="V496" s="24">
        <f t="shared" si="133"/>
        <v>1956492.5908337981</v>
      </c>
      <c r="W496" s="23">
        <f t="shared" si="136"/>
        <v>6.2310588636151291E-26</v>
      </c>
      <c r="X496" s="22">
        <f t="shared" si="135"/>
        <v>1.1000000000000001</v>
      </c>
    </row>
    <row r="497" spans="1:24" x14ac:dyDescent="0.25">
      <c r="A497" s="17">
        <f t="shared" si="142"/>
        <v>478</v>
      </c>
      <c r="B497" s="34">
        <v>44371</v>
      </c>
      <c r="C497" s="23">
        <f t="shared" si="147"/>
        <v>2716940</v>
      </c>
      <c r="D497" s="23">
        <f t="shared" si="146"/>
        <v>2716940</v>
      </c>
      <c r="E497" s="26">
        <f t="shared" si="140"/>
        <v>1</v>
      </c>
      <c r="F497" s="25">
        <f>MAX(0,MIN($G$18-SUM(K$20:K476),SUM(K477:K497)))</f>
        <v>0</v>
      </c>
      <c r="G497" s="11">
        <f t="shared" si="137"/>
        <v>0</v>
      </c>
      <c r="H497" s="18">
        <f t="shared" si="148"/>
        <v>0</v>
      </c>
      <c r="I497" s="24">
        <f t="shared" si="144"/>
        <v>0</v>
      </c>
      <c r="J497" s="33">
        <f t="shared" si="141"/>
        <v>0</v>
      </c>
      <c r="K497" s="23">
        <f t="shared" si="145"/>
        <v>0</v>
      </c>
      <c r="L497" s="16">
        <f t="shared" si="134"/>
        <v>1.2</v>
      </c>
      <c r="M497" s="16"/>
      <c r="N497" s="5"/>
      <c r="P497" s="1">
        <v>44306</v>
      </c>
      <c r="Q497" s="18">
        <f t="shared" si="143"/>
        <v>760447.40916620276</v>
      </c>
      <c r="R497" s="26">
        <f t="shared" si="138"/>
        <v>0.27989113089218121</v>
      </c>
      <c r="S497" s="25">
        <f>MAX(0,MIN(T$18-SUM(W$20:W476),SUM(W477:W497)))</f>
        <v>2.0115519671590758E-23</v>
      </c>
      <c r="T497" s="26">
        <f t="shared" si="139"/>
        <v>7.4037408524261702E-30</v>
      </c>
      <c r="U497" s="18">
        <f t="shared" si="132"/>
        <v>1957391.3908337979</v>
      </c>
      <c r="V497" s="24">
        <f t="shared" si="133"/>
        <v>1956492.5908337981</v>
      </c>
      <c r="W497" s="23">
        <f t="shared" si="136"/>
        <v>5.0055308743188354E-26</v>
      </c>
      <c r="X497" s="22">
        <f t="shared" si="135"/>
        <v>1.1000000000000001</v>
      </c>
    </row>
    <row r="498" spans="1:24" x14ac:dyDescent="0.25">
      <c r="A498" s="17">
        <f t="shared" si="142"/>
        <v>479</v>
      </c>
      <c r="B498" s="34">
        <v>44372</v>
      </c>
      <c r="C498" s="23">
        <f t="shared" si="147"/>
        <v>2716940</v>
      </c>
      <c r="D498" s="23">
        <f t="shared" si="146"/>
        <v>2716940</v>
      </c>
      <c r="E498" s="26">
        <f t="shared" si="140"/>
        <v>1</v>
      </c>
      <c r="F498" s="25">
        <f>MAX(0,MIN($G$18-SUM(K$20:K477),SUM(K478:K498)))</f>
        <v>0</v>
      </c>
      <c r="G498" s="11">
        <f t="shared" si="137"/>
        <v>0</v>
      </c>
      <c r="H498" s="18">
        <f t="shared" si="148"/>
        <v>0</v>
      </c>
      <c r="I498" s="24">
        <f t="shared" si="144"/>
        <v>0</v>
      </c>
      <c r="J498" s="33">
        <f t="shared" si="141"/>
        <v>0</v>
      </c>
      <c r="K498" s="23">
        <f t="shared" si="145"/>
        <v>0</v>
      </c>
      <c r="L498" s="16">
        <f t="shared" si="134"/>
        <v>1.2</v>
      </c>
      <c r="M498" s="16"/>
      <c r="N498" s="5"/>
      <c r="P498" s="1">
        <v>44307</v>
      </c>
      <c r="Q498" s="18">
        <f t="shared" si="143"/>
        <v>760447.40916620276</v>
      </c>
      <c r="R498" s="26">
        <f t="shared" si="138"/>
        <v>0.27989113089218121</v>
      </c>
      <c r="S498" s="25">
        <f>MAX(0,MIN(T$18-SUM(W$20:W477),SUM(W478:W498)))</f>
        <v>1.6159188505996214E-23</v>
      </c>
      <c r="T498" s="26">
        <f t="shared" si="139"/>
        <v>5.9475691424897913E-30</v>
      </c>
      <c r="U498" s="18">
        <f t="shared" si="132"/>
        <v>1957391.3908337979</v>
      </c>
      <c r="V498" s="24">
        <f t="shared" si="133"/>
        <v>1956492.5908337981</v>
      </c>
      <c r="W498" s="23">
        <f t="shared" si="136"/>
        <v>4.0210403852969712E-26</v>
      </c>
      <c r="X498" s="22">
        <f t="shared" si="135"/>
        <v>1.1000000000000001</v>
      </c>
    </row>
    <row r="499" spans="1:24" x14ac:dyDescent="0.25">
      <c r="A499" s="17">
        <f t="shared" si="142"/>
        <v>480</v>
      </c>
      <c r="B499" s="34">
        <v>44373</v>
      </c>
      <c r="C499" s="23">
        <f t="shared" si="147"/>
        <v>2716940</v>
      </c>
      <c r="D499" s="23">
        <f t="shared" si="146"/>
        <v>2716940</v>
      </c>
      <c r="E499" s="26">
        <f t="shared" si="140"/>
        <v>1</v>
      </c>
      <c r="F499" s="25">
        <f>MAX(0,MIN($G$18-SUM(K$20:K478),SUM(K479:K499)))</f>
        <v>0</v>
      </c>
      <c r="G499" s="11">
        <f t="shared" si="137"/>
        <v>0</v>
      </c>
      <c r="H499" s="18">
        <f t="shared" si="148"/>
        <v>0</v>
      </c>
      <c r="I499" s="24">
        <f t="shared" si="144"/>
        <v>0</v>
      </c>
      <c r="J499" s="33">
        <f t="shared" si="141"/>
        <v>0</v>
      </c>
      <c r="K499" s="23">
        <f t="shared" si="145"/>
        <v>0</v>
      </c>
      <c r="L499" s="16">
        <f t="shared" si="134"/>
        <v>1.2</v>
      </c>
      <c r="M499" s="16"/>
      <c r="N499" s="5"/>
      <c r="P499" s="1">
        <v>44308</v>
      </c>
      <c r="Q499" s="18">
        <f t="shared" si="143"/>
        <v>760447.40916620276</v>
      </c>
      <c r="R499" s="26">
        <f t="shared" si="138"/>
        <v>0.27989113089218121</v>
      </c>
      <c r="S499" s="25">
        <f>MAX(0,MIN(T$18-SUM(W$20:W478),SUM(W479:W499)))</f>
        <v>1.2980990669661909E-23</v>
      </c>
      <c r="T499" s="26">
        <f t="shared" si="139"/>
        <v>4.7777980631379085E-30</v>
      </c>
      <c r="U499" s="18">
        <f t="shared" si="132"/>
        <v>1957391.3908337979</v>
      </c>
      <c r="V499" s="24">
        <f t="shared" si="133"/>
        <v>1956492.5908337981</v>
      </c>
      <c r="W499" s="23">
        <f t="shared" si="136"/>
        <v>3.2301800121030114E-26</v>
      </c>
      <c r="X499" s="22">
        <f t="shared" si="135"/>
        <v>1.1000000000000001</v>
      </c>
    </row>
    <row r="500" spans="1:24" x14ac:dyDescent="0.25">
      <c r="A500" s="17">
        <f t="shared" si="142"/>
        <v>481</v>
      </c>
      <c r="B500" s="34">
        <v>44374</v>
      </c>
      <c r="C500" s="23">
        <f t="shared" si="147"/>
        <v>2716940</v>
      </c>
      <c r="D500" s="23">
        <f t="shared" si="146"/>
        <v>2716940</v>
      </c>
      <c r="E500" s="26">
        <f t="shared" si="140"/>
        <v>1</v>
      </c>
      <c r="F500" s="25">
        <f>MAX(0,MIN($G$18-SUM(K$20:K479),SUM(K480:K500)))</f>
        <v>0</v>
      </c>
      <c r="G500" s="11">
        <f t="shared" si="137"/>
        <v>0</v>
      </c>
      <c r="H500" s="18">
        <f t="shared" si="148"/>
        <v>0</v>
      </c>
      <c r="I500" s="24">
        <f t="shared" si="144"/>
        <v>0</v>
      </c>
      <c r="J500" s="33">
        <f t="shared" si="141"/>
        <v>0</v>
      </c>
      <c r="K500" s="23">
        <f t="shared" si="145"/>
        <v>0</v>
      </c>
      <c r="L500" s="16">
        <f t="shared" si="134"/>
        <v>1.2</v>
      </c>
      <c r="M500" s="16"/>
      <c r="N500" s="5"/>
      <c r="P500" s="1">
        <v>44309</v>
      </c>
      <c r="Q500" s="18">
        <f t="shared" si="143"/>
        <v>760447.40916620276</v>
      </c>
      <c r="R500" s="26">
        <f t="shared" si="138"/>
        <v>0.27989113089218121</v>
      </c>
      <c r="S500" s="25">
        <f>MAX(0,MIN(T$18-SUM(W$20:W479),SUM(W480:W500)))</f>
        <v>1.0427882483289412E-23</v>
      </c>
      <c r="T500" s="26">
        <f t="shared" si="139"/>
        <v>3.8380981851971008E-30</v>
      </c>
      <c r="U500" s="18">
        <f t="shared" si="132"/>
        <v>1957391.3908337979</v>
      </c>
      <c r="V500" s="24">
        <f t="shared" si="133"/>
        <v>1956492.5908337981</v>
      </c>
      <c r="W500" s="23">
        <f t="shared" si="136"/>
        <v>2.5948664800140304E-26</v>
      </c>
      <c r="X500" s="22">
        <f t="shared" si="135"/>
        <v>1.1000000000000001</v>
      </c>
    </row>
    <row r="501" spans="1:24" x14ac:dyDescent="0.25">
      <c r="A501" s="17">
        <f t="shared" si="142"/>
        <v>482</v>
      </c>
      <c r="B501" s="34">
        <v>44375</v>
      </c>
      <c r="C501" s="23">
        <f t="shared" si="147"/>
        <v>2716940</v>
      </c>
      <c r="D501" s="23">
        <f t="shared" si="146"/>
        <v>2716940</v>
      </c>
      <c r="E501" s="26">
        <f t="shared" si="140"/>
        <v>1</v>
      </c>
      <c r="F501" s="25">
        <f>MAX(0,MIN($G$18-SUM(K$20:K480),SUM(K481:K501)))</f>
        <v>0</v>
      </c>
      <c r="G501" s="11">
        <f t="shared" si="137"/>
        <v>0</v>
      </c>
      <c r="H501" s="18">
        <f t="shared" si="148"/>
        <v>0</v>
      </c>
      <c r="I501" s="24">
        <f t="shared" si="144"/>
        <v>0</v>
      </c>
      <c r="J501" s="33">
        <f t="shared" si="141"/>
        <v>0</v>
      </c>
      <c r="K501" s="23">
        <f t="shared" si="145"/>
        <v>0</v>
      </c>
      <c r="L501" s="16">
        <f t="shared" si="134"/>
        <v>1.2</v>
      </c>
      <c r="M501" s="16"/>
      <c r="N501" s="5"/>
      <c r="P501" s="1">
        <v>44310</v>
      </c>
      <c r="Q501" s="18">
        <f t="shared" si="143"/>
        <v>760447.40916620276</v>
      </c>
      <c r="R501" s="26">
        <f t="shared" si="138"/>
        <v>0.27989113089218121</v>
      </c>
      <c r="S501" s="25">
        <f>MAX(0,MIN(T$18-SUM(W$20:W480),SUM(W481:W501)))</f>
        <v>8.3769209802633859E-24</v>
      </c>
      <c r="T501" s="26">
        <f t="shared" si="139"/>
        <v>3.0832189817454142E-30</v>
      </c>
      <c r="U501" s="18">
        <f t="shared" si="132"/>
        <v>1957391.3908337979</v>
      </c>
      <c r="V501" s="24">
        <f t="shared" si="133"/>
        <v>1956492.5908337981</v>
      </c>
      <c r="W501" s="23">
        <f t="shared" si="136"/>
        <v>2.0845067531442815E-26</v>
      </c>
      <c r="X501" s="22">
        <f t="shared" si="135"/>
        <v>1.1000000000000001</v>
      </c>
    </row>
    <row r="502" spans="1:24" x14ac:dyDescent="0.25">
      <c r="A502" s="17">
        <f t="shared" si="142"/>
        <v>483</v>
      </c>
      <c r="B502" s="34">
        <v>44376</v>
      </c>
      <c r="C502" s="23">
        <f t="shared" si="147"/>
        <v>2716940</v>
      </c>
      <c r="D502" s="23">
        <f t="shared" si="146"/>
        <v>2716940</v>
      </c>
      <c r="E502" s="26">
        <f t="shared" si="140"/>
        <v>1</v>
      </c>
      <c r="F502" s="25">
        <f>MAX(0,MIN($G$18-SUM(K$20:K481),SUM(K482:K502)))</f>
        <v>0</v>
      </c>
      <c r="G502" s="11">
        <f t="shared" si="137"/>
        <v>0</v>
      </c>
      <c r="H502" s="18">
        <f t="shared" si="148"/>
        <v>0</v>
      </c>
      <c r="I502" s="24">
        <f t="shared" si="144"/>
        <v>0</v>
      </c>
      <c r="J502" s="33">
        <f t="shared" si="141"/>
        <v>0</v>
      </c>
      <c r="K502" s="23">
        <f t="shared" si="145"/>
        <v>0</v>
      </c>
      <c r="L502" s="16">
        <f t="shared" si="134"/>
        <v>1.2</v>
      </c>
      <c r="M502" s="16"/>
      <c r="N502" s="5"/>
      <c r="P502" s="1">
        <v>44311</v>
      </c>
      <c r="Q502" s="18">
        <f t="shared" si="143"/>
        <v>760447.40916620276</v>
      </c>
      <c r="R502" s="26">
        <f t="shared" si="138"/>
        <v>0.27989113089218121</v>
      </c>
      <c r="S502" s="25">
        <f>MAX(0,MIN(T$18-SUM(W$20:W481),SUM(W482:W502)))</f>
        <v>6.7293436823850081E-24</v>
      </c>
      <c r="T502" s="26">
        <f t="shared" si="139"/>
        <v>2.4768098236932018E-30</v>
      </c>
      <c r="U502" s="18">
        <f t="shared" si="132"/>
        <v>1957391.3908337979</v>
      </c>
      <c r="V502" s="24">
        <f t="shared" si="133"/>
        <v>1956492.5908337981</v>
      </c>
      <c r="W502" s="23">
        <f t="shared" si="136"/>
        <v>1.6745248502653671E-26</v>
      </c>
      <c r="X502" s="22">
        <f t="shared" si="135"/>
        <v>1.1000000000000001</v>
      </c>
    </row>
    <row r="503" spans="1:24" x14ac:dyDescent="0.25">
      <c r="A503" s="17">
        <f t="shared" si="142"/>
        <v>484</v>
      </c>
      <c r="B503" s="34">
        <v>44377</v>
      </c>
      <c r="C503" s="23">
        <f t="shared" si="147"/>
        <v>2716940</v>
      </c>
      <c r="D503" s="23">
        <f t="shared" si="146"/>
        <v>2716940</v>
      </c>
      <c r="E503" s="26">
        <f t="shared" si="140"/>
        <v>1</v>
      </c>
      <c r="F503" s="25">
        <f>MAX(0,MIN($G$18-SUM(K$20:K482),SUM(K483:K503)))</f>
        <v>0</v>
      </c>
      <c r="G503" s="11">
        <f t="shared" si="137"/>
        <v>0</v>
      </c>
      <c r="H503" s="18">
        <f t="shared" si="148"/>
        <v>0</v>
      </c>
      <c r="I503" s="24">
        <f t="shared" si="144"/>
        <v>0</v>
      </c>
      <c r="J503" s="33">
        <f t="shared" si="141"/>
        <v>0</v>
      </c>
      <c r="K503" s="23">
        <f t="shared" si="145"/>
        <v>0</v>
      </c>
      <c r="L503" s="16">
        <f t="shared" si="134"/>
        <v>1.2</v>
      </c>
      <c r="M503" s="16"/>
      <c r="N503" s="5"/>
      <c r="P503" s="1">
        <v>44312</v>
      </c>
      <c r="Q503" s="18">
        <f t="shared" si="143"/>
        <v>760447.40916620276</v>
      </c>
      <c r="R503" s="26">
        <f t="shared" si="138"/>
        <v>0.27989113089218121</v>
      </c>
      <c r="S503" s="25">
        <f>MAX(0,MIN(T$18-SUM(W$20:W482),SUM(W483:W503)))</f>
        <v>5.4058127684799059E-24</v>
      </c>
      <c r="T503" s="26">
        <f t="shared" si="139"/>
        <v>1.9896695431183266E-30</v>
      </c>
      <c r="U503" s="18">
        <f t="shared" si="132"/>
        <v>1957391.3908337979</v>
      </c>
      <c r="V503" s="24">
        <f t="shared" si="133"/>
        <v>1956492.5908337981</v>
      </c>
      <c r="W503" s="23">
        <f t="shared" si="136"/>
        <v>1.345178407278667E-26</v>
      </c>
      <c r="X503" s="22">
        <f t="shared" si="135"/>
        <v>1.1000000000000001</v>
      </c>
    </row>
    <row r="504" spans="1:24" s="9" customFormat="1" x14ac:dyDescent="0.25">
      <c r="A504" s="22"/>
      <c r="B504" s="4"/>
      <c r="C504" s="10"/>
      <c r="D504" s="24"/>
      <c r="E504" s="24"/>
      <c r="F504" s="10"/>
      <c r="G504" s="12"/>
      <c r="H504" s="12"/>
      <c r="I504" s="10"/>
      <c r="J504" s="24"/>
      <c r="K504" s="10"/>
      <c r="M504" s="22"/>
      <c r="N504" s="10"/>
      <c r="P504" s="4"/>
      <c r="Q504" s="10"/>
      <c r="R504" s="24"/>
      <c r="S504" s="10"/>
      <c r="T504" s="12"/>
      <c r="U504" s="10"/>
      <c r="V504" s="10"/>
      <c r="W504" s="10"/>
    </row>
    <row r="505" spans="1:24" s="9" customFormat="1" x14ac:dyDescent="0.25">
      <c r="A505" s="22"/>
      <c r="B505" s="4"/>
      <c r="C505" s="10"/>
      <c r="D505" s="24"/>
      <c r="E505" s="24"/>
      <c r="F505" s="10"/>
      <c r="G505" s="12"/>
      <c r="H505" s="12"/>
      <c r="I505" s="10"/>
      <c r="J505" s="24"/>
      <c r="K505" s="10"/>
      <c r="M505" s="22"/>
      <c r="N505" s="10"/>
      <c r="P505" s="4"/>
      <c r="Q505" s="10"/>
      <c r="R505" s="24"/>
      <c r="S505" s="10"/>
      <c r="T505" s="12"/>
      <c r="U505" s="10"/>
      <c r="V505" s="10"/>
      <c r="W505" s="10"/>
    </row>
    <row r="506" spans="1:24" s="9" customFormat="1" x14ac:dyDescent="0.25">
      <c r="A506" s="22"/>
      <c r="B506" s="4"/>
      <c r="C506" s="10"/>
      <c r="D506" s="24"/>
      <c r="E506" s="24"/>
      <c r="F506" s="10"/>
      <c r="G506" s="12"/>
      <c r="H506" s="12"/>
      <c r="I506" s="10"/>
      <c r="J506" s="24"/>
      <c r="K506" s="10"/>
      <c r="M506" s="22"/>
      <c r="N506" s="10"/>
      <c r="P506" s="4"/>
      <c r="Q506" s="10"/>
      <c r="R506" s="24"/>
      <c r="S506" s="10"/>
      <c r="T506" s="12"/>
      <c r="U506" s="10"/>
      <c r="V506" s="10"/>
      <c r="W506" s="10"/>
    </row>
    <row r="507" spans="1:24" s="9" customFormat="1" x14ac:dyDescent="0.25">
      <c r="A507" s="22"/>
      <c r="B507" s="4"/>
      <c r="C507" s="10"/>
      <c r="D507" s="24"/>
      <c r="E507" s="24"/>
      <c r="F507" s="10"/>
      <c r="G507" s="12"/>
      <c r="H507" s="12"/>
      <c r="I507" s="10"/>
      <c r="J507" s="24"/>
      <c r="K507" s="10"/>
      <c r="M507" s="22"/>
      <c r="N507" s="10"/>
      <c r="P507" s="4"/>
      <c r="Q507" s="10"/>
      <c r="R507" s="24"/>
      <c r="S507" s="10"/>
      <c r="T507" s="12"/>
      <c r="U507" s="10"/>
      <c r="V507" s="10"/>
      <c r="W507" s="10"/>
    </row>
    <row r="508" spans="1:24" s="9" customFormat="1" x14ac:dyDescent="0.25">
      <c r="A508" s="22"/>
      <c r="B508" s="4"/>
      <c r="C508" s="10"/>
      <c r="D508" s="24"/>
      <c r="E508" s="24"/>
      <c r="F508" s="10"/>
      <c r="G508" s="12"/>
      <c r="H508" s="12"/>
      <c r="I508" s="10"/>
      <c r="J508" s="24"/>
      <c r="K508" s="10"/>
      <c r="M508" s="22"/>
      <c r="N508" s="10"/>
      <c r="P508" s="4"/>
      <c r="Q508" s="10"/>
      <c r="R508" s="24"/>
      <c r="S508" s="10"/>
      <c r="T508" s="12"/>
      <c r="U508" s="10"/>
      <c r="V508" s="10"/>
      <c r="W508" s="10"/>
    </row>
    <row r="509" spans="1:24" s="9" customFormat="1" x14ac:dyDescent="0.25">
      <c r="A509" s="22"/>
      <c r="D509" s="22"/>
      <c r="E509" s="22"/>
      <c r="J509" s="22"/>
      <c r="M509" s="22"/>
      <c r="R509" s="22"/>
    </row>
    <row r="510" spans="1:24" s="9" customFormat="1" x14ac:dyDescent="0.25">
      <c r="A510" s="22"/>
      <c r="D510" s="22"/>
      <c r="E510" s="22"/>
      <c r="J510" s="22"/>
      <c r="M510" s="22"/>
      <c r="R510" s="22"/>
    </row>
    <row r="511" spans="1:24" s="9" customFormat="1" x14ac:dyDescent="0.25">
      <c r="A511" s="22"/>
      <c r="D511" s="22"/>
      <c r="E511" s="22"/>
      <c r="J511" s="22"/>
      <c r="M511" s="22"/>
      <c r="R511" s="22"/>
    </row>
    <row r="512" spans="1:24" s="9" customFormat="1" x14ac:dyDescent="0.25">
      <c r="A512" s="22"/>
      <c r="D512" s="22"/>
      <c r="E512" s="22"/>
      <c r="J512" s="22"/>
      <c r="M512" s="22"/>
      <c r="R512" s="22"/>
    </row>
    <row r="513" spans="1:18" s="9" customFormat="1" x14ac:dyDescent="0.25">
      <c r="A513" s="22"/>
      <c r="D513" s="22"/>
      <c r="E513" s="22"/>
      <c r="J513" s="22"/>
      <c r="M513" s="22"/>
      <c r="R513" s="22"/>
    </row>
    <row r="514" spans="1:18" s="9" customFormat="1" x14ac:dyDescent="0.25">
      <c r="A514" s="22"/>
      <c r="D514" s="22"/>
      <c r="E514" s="22"/>
      <c r="J514" s="22"/>
      <c r="M514" s="22"/>
      <c r="R514" s="22"/>
    </row>
    <row r="515" spans="1:18" s="9" customFormat="1" x14ac:dyDescent="0.25">
      <c r="A515" s="22"/>
      <c r="D515" s="22"/>
      <c r="E515" s="22"/>
      <c r="J515" s="22"/>
      <c r="M515" s="22"/>
      <c r="R515" s="22"/>
    </row>
    <row r="516" spans="1:18" s="9" customFormat="1" x14ac:dyDescent="0.25">
      <c r="A516" s="22"/>
      <c r="D516" s="22"/>
      <c r="E516" s="22"/>
      <c r="J516" s="22"/>
      <c r="M516" s="22"/>
      <c r="R516" s="22"/>
    </row>
    <row r="517" spans="1:18" s="9" customFormat="1" x14ac:dyDescent="0.25">
      <c r="A517" s="22"/>
      <c r="D517" s="22"/>
      <c r="E517" s="22"/>
      <c r="J517" s="22"/>
      <c r="M517" s="22"/>
      <c r="R517" s="22"/>
    </row>
    <row r="518" spans="1:18" s="9" customFormat="1" x14ac:dyDescent="0.25">
      <c r="A518" s="22"/>
      <c r="D518" s="22"/>
      <c r="E518" s="22"/>
      <c r="J518" s="22"/>
      <c r="M518" s="22"/>
      <c r="R518" s="22"/>
    </row>
    <row r="519" spans="1:18" s="9" customFormat="1" x14ac:dyDescent="0.25">
      <c r="A519" s="22"/>
      <c r="D519" s="22"/>
      <c r="E519" s="22"/>
      <c r="J519" s="22"/>
      <c r="M519" s="22"/>
      <c r="R519" s="22"/>
    </row>
    <row r="520" spans="1:18" s="9" customFormat="1" x14ac:dyDescent="0.25">
      <c r="A520" s="22"/>
      <c r="D520" s="22"/>
      <c r="E520" s="22"/>
      <c r="J520" s="22"/>
      <c r="M520" s="22"/>
      <c r="R520" s="22"/>
    </row>
    <row r="521" spans="1:18" s="9" customFormat="1" x14ac:dyDescent="0.25">
      <c r="A521" s="22"/>
      <c r="D521" s="22"/>
      <c r="E521" s="22"/>
      <c r="J521" s="22"/>
      <c r="M521" s="22"/>
      <c r="R521" s="22"/>
    </row>
    <row r="522" spans="1:18" s="9" customFormat="1" x14ac:dyDescent="0.25">
      <c r="A522" s="22"/>
      <c r="D522" s="22"/>
      <c r="E522" s="22"/>
      <c r="J522" s="22"/>
      <c r="M522" s="22"/>
      <c r="R522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0B9CE60A492D41A1E5A23B5C281C33" ma:contentTypeVersion="13" ma:contentTypeDescription="Create a new document." ma:contentTypeScope="" ma:versionID="10848dac0597d9242d5c2ebca4943877">
  <xsd:schema xmlns:xsd="http://www.w3.org/2001/XMLSchema" xmlns:xs="http://www.w3.org/2001/XMLSchema" xmlns:p="http://schemas.microsoft.com/office/2006/metadata/properties" xmlns:ns3="103ef689-58fb-4b36-9174-e8d509096e09" xmlns:ns4="c6abe0db-b03f-40f6-aedb-518fdc51b4a3" targetNamespace="http://schemas.microsoft.com/office/2006/metadata/properties" ma:root="true" ma:fieldsID="9deace5cd0c5ea61ad7e61d3ff49a149" ns3:_="" ns4:_="">
    <xsd:import namespace="103ef689-58fb-4b36-9174-e8d509096e09"/>
    <xsd:import namespace="c6abe0db-b03f-40f6-aedb-518fdc51b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ef689-58fb-4b36-9174-e8d50909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be0db-b03f-40f6-aedb-518fdc51b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872F0A-04B6-4C7D-B678-099BA4392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ef689-58fb-4b36-9174-e8d509096e09"/>
    <ds:schemaRef ds:uri="c6abe0db-b03f-40f6-aedb-518fdc51b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85F6D-8D05-4445-B23E-0A40733DA11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c6abe0db-b03f-40f6-aedb-518fdc51b4a3"/>
    <ds:schemaRef ds:uri="http://schemas.microsoft.com/office/infopath/2007/PartnerControls"/>
    <ds:schemaRef ds:uri="103ef689-58fb-4b36-9174-e8d509096e0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308742C-AD0F-444C-AA7C-6407F825A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Ji, Chao</cp:lastModifiedBy>
  <dcterms:created xsi:type="dcterms:W3CDTF">2020-07-03T16:25:49Z</dcterms:created>
  <dcterms:modified xsi:type="dcterms:W3CDTF">2020-07-30T00:00:27Z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0x010100FD0B9CE60A492D41A1E5A23B5C281C33</vt:lpwstr>
  </property>
</Properties>
</file>