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370sign" sheetId="1" r:id="rId1"/>
    <sheet name="1000sign" sheetId="2" r:id="rId2"/>
    <sheet name="100sign_7g" sheetId="6" r:id="rId3"/>
    <sheet name="real209" sheetId="7" r:id="rId4"/>
    <sheet name="tiem analysis" sheetId="8" r:id="rId5"/>
    <sheet name="diagram" sheetId="3" r:id="rId6"/>
    <sheet name="370_old" sheetId="4" r:id="rId7"/>
  </sheets>
  <definedNames>
    <definedName name="_xlnm._FilterDatabase" localSheetId="1" hidden="1">'1000sign'!$A$1:$K$210</definedName>
  </definedNames>
  <calcPr calcId="152511"/>
</workbook>
</file>

<file path=xl/calcChain.xml><?xml version="1.0" encoding="utf-8"?>
<calcChain xmlns="http://schemas.openxmlformats.org/spreadsheetml/2006/main">
  <c r="D10" i="8" l="1"/>
  <c r="D9" i="8"/>
  <c r="D8" i="8"/>
  <c r="D2" i="8"/>
  <c r="D3" i="8"/>
  <c r="D4" i="8"/>
  <c r="G39" i="1"/>
  <c r="F39" i="1"/>
  <c r="E39" i="1"/>
  <c r="G8" i="7"/>
  <c r="F8" i="7"/>
  <c r="E8" i="7"/>
  <c r="G38" i="1"/>
  <c r="F38" i="1"/>
  <c r="E38" i="1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G9" i="2" l="1"/>
  <c r="F9" i="2"/>
  <c r="E9" i="2"/>
  <c r="G7" i="2"/>
  <c r="F7" i="2"/>
  <c r="E7" i="2"/>
  <c r="G8" i="2"/>
  <c r="F8" i="2"/>
  <c r="E8" i="2"/>
  <c r="G10" i="6"/>
  <c r="F10" i="6"/>
  <c r="E10" i="6"/>
  <c r="G9" i="6" l="1"/>
  <c r="F9" i="6"/>
  <c r="E9" i="6"/>
  <c r="G7" i="6"/>
  <c r="F7" i="6"/>
  <c r="E7" i="6"/>
  <c r="G6" i="6" l="1"/>
  <c r="F6" i="6"/>
  <c r="E6" i="6"/>
  <c r="G2" i="6"/>
  <c r="F2" i="6"/>
  <c r="E2" i="6"/>
  <c r="G2" i="2"/>
  <c r="F2" i="2"/>
  <c r="F3" i="2"/>
  <c r="E2" i="2"/>
  <c r="G6" i="2" l="1"/>
  <c r="F6" i="2"/>
  <c r="E6" i="2"/>
  <c r="G37" i="1"/>
  <c r="F37" i="1"/>
  <c r="E37" i="1"/>
  <c r="G8" i="6" l="1"/>
  <c r="F8" i="6"/>
  <c r="E8" i="6"/>
  <c r="G36" i="1"/>
  <c r="F36" i="1"/>
  <c r="E36" i="1"/>
  <c r="G5" i="6"/>
  <c r="F5" i="6"/>
  <c r="E5" i="6"/>
  <c r="G5" i="2"/>
  <c r="F5" i="2"/>
  <c r="E5" i="2"/>
  <c r="G4" i="6"/>
  <c r="F4" i="6"/>
  <c r="E4" i="6"/>
  <c r="G3" i="6" l="1"/>
  <c r="F3" i="6"/>
  <c r="E3" i="6"/>
  <c r="G4" i="2"/>
  <c r="F4" i="2"/>
  <c r="E4" i="2"/>
  <c r="E2" i="4"/>
  <c r="F2" i="4"/>
  <c r="G2" i="4"/>
  <c r="E3" i="4"/>
  <c r="F3" i="4"/>
  <c r="G3" i="4"/>
  <c r="E4" i="4"/>
  <c r="F4" i="4"/>
  <c r="G4" i="4"/>
  <c r="E6" i="4"/>
  <c r="F6" i="4"/>
  <c r="G6" i="4"/>
  <c r="E7" i="4"/>
  <c r="F7" i="4"/>
  <c r="G7" i="4"/>
  <c r="G3" i="2"/>
  <c r="E3" i="2"/>
  <c r="T20" i="3" l="1"/>
  <c r="T21" i="3"/>
  <c r="T22" i="3"/>
  <c r="T23" i="3"/>
  <c r="S20" i="3"/>
  <c r="S21" i="3"/>
  <c r="S22" i="3"/>
  <c r="S23" i="3"/>
  <c r="R20" i="3"/>
  <c r="R21" i="3"/>
  <c r="R22" i="3"/>
  <c r="R23" i="3"/>
  <c r="S19" i="3"/>
  <c r="T19" i="3"/>
  <c r="R19" i="3"/>
  <c r="G35" i="1"/>
  <c r="F35" i="1"/>
  <c r="E35" i="1"/>
  <c r="G34" i="1" l="1"/>
  <c r="G27" i="1"/>
  <c r="F27" i="1"/>
  <c r="E27" i="1"/>
  <c r="F34" i="1"/>
  <c r="E34" i="1"/>
  <c r="G33" i="1" l="1"/>
  <c r="F33" i="1"/>
  <c r="E3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8" i="1"/>
  <c r="G29" i="1"/>
  <c r="G30" i="1"/>
  <c r="G31" i="1"/>
  <c r="G32" i="1"/>
  <c r="G26" i="1"/>
  <c r="F32" i="1"/>
  <c r="E32" i="1"/>
  <c r="F31" i="1" l="1"/>
  <c r="E31" i="1"/>
  <c r="F29" i="1"/>
  <c r="E29" i="1"/>
  <c r="F17" i="1" l="1"/>
  <c r="E17" i="1"/>
  <c r="F30" i="1"/>
  <c r="E30" i="1"/>
  <c r="F28" i="1" l="1"/>
  <c r="E28" i="1"/>
  <c r="F26" i="1"/>
  <c r="E26" i="1"/>
  <c r="F24" i="1"/>
  <c r="E24" i="1"/>
  <c r="F15" i="1" l="1"/>
  <c r="E15" i="1"/>
  <c r="F14" i="1"/>
  <c r="E14" i="1"/>
  <c r="F21" i="1"/>
  <c r="F22" i="1"/>
  <c r="E21" i="1"/>
  <c r="E22" i="1"/>
  <c r="F7" i="1"/>
  <c r="E7" i="1"/>
  <c r="F23" i="1"/>
  <c r="E23" i="1"/>
  <c r="F11" i="1"/>
  <c r="F12" i="1"/>
  <c r="F13" i="1"/>
  <c r="E11" i="1"/>
  <c r="E12" i="1"/>
  <c r="E13" i="1"/>
  <c r="F19" i="1"/>
  <c r="E19" i="1"/>
  <c r="F18" i="1"/>
  <c r="F20" i="1"/>
  <c r="E18" i="1"/>
  <c r="E20" i="1"/>
  <c r="F16" i="1"/>
  <c r="E16" i="1"/>
  <c r="F8" i="1"/>
  <c r="F9" i="1"/>
  <c r="F10" i="1"/>
  <c r="E8" i="1"/>
  <c r="E9" i="1"/>
  <c r="E10" i="1"/>
  <c r="F4" i="1"/>
  <c r="F5" i="1"/>
  <c r="F6" i="1"/>
  <c r="E4" i="1"/>
  <c r="E5" i="1"/>
  <c r="E6" i="1"/>
  <c r="F3" i="1"/>
  <c r="E3" i="1"/>
</calcChain>
</file>

<file path=xl/sharedStrings.xml><?xml version="1.0" encoding="utf-8"?>
<sst xmlns="http://schemas.openxmlformats.org/spreadsheetml/2006/main" count="171" uniqueCount="67">
  <si>
    <t>thre</t>
    <phoneticPr fontId="1" type="noConversion"/>
  </si>
  <si>
    <t>skip</t>
    <phoneticPr fontId="1" type="noConversion"/>
  </si>
  <si>
    <t>window</t>
    <phoneticPr fontId="1" type="noConversion"/>
  </si>
  <si>
    <t>correctFrame</t>
  </si>
  <si>
    <t>totalFrame</t>
  </si>
  <si>
    <t>rate_frame</t>
  </si>
  <si>
    <t>correctSign</t>
  </si>
  <si>
    <t>groundtruth</t>
  </si>
  <si>
    <t>rate_sign</t>
  </si>
  <si>
    <t>distance</t>
  </si>
  <si>
    <t>insert</t>
  </si>
  <si>
    <t>delete</t>
  </si>
  <si>
    <t>substitute</t>
  </si>
  <si>
    <t>frame correct</t>
    <phoneticPr fontId="1" type="noConversion"/>
  </si>
  <si>
    <t>truth positive</t>
    <phoneticPr fontId="1" type="noConversion"/>
  </si>
  <si>
    <t>false positive</t>
    <phoneticPr fontId="1" type="noConversion"/>
  </si>
  <si>
    <t>BP2D</t>
    <phoneticPr fontId="1" type="noConversion"/>
  </si>
  <si>
    <t>BP3D</t>
    <phoneticPr fontId="1" type="noConversion"/>
  </si>
  <si>
    <t>30,45,60</t>
    <phoneticPr fontId="1" type="noConversion"/>
  </si>
  <si>
    <t>20,40,60</t>
    <phoneticPr fontId="1" type="noConversion"/>
  </si>
  <si>
    <t>统一gap=3，windows=40（30,40,60），测试P3</t>
    <phoneticPr fontId="1" type="noConversion"/>
  </si>
  <si>
    <t>TBP_limit10</t>
    <phoneticPr fontId="1" type="noConversion"/>
  </si>
  <si>
    <t>TBP_limit10</t>
    <phoneticPr fontId="1" type="noConversion"/>
  </si>
  <si>
    <t>新的Frame rate计算方法</t>
    <phoneticPr fontId="1" type="noConversion"/>
  </si>
  <si>
    <t>TBP_MultiSeg</t>
    <phoneticPr fontId="1" type="noConversion"/>
  </si>
  <si>
    <t>TBP_MultiSeg</t>
    <phoneticPr fontId="1" type="noConversion"/>
  </si>
  <si>
    <t>MTBP_MultiSeg_2vots</t>
    <phoneticPr fontId="1" type="noConversion"/>
  </si>
  <si>
    <t>MTBP_MultiSeg_3vots</t>
    <phoneticPr fontId="1" type="noConversion"/>
  </si>
  <si>
    <t>MTBP_MultiSeg_3vots</t>
    <phoneticPr fontId="1" type="noConversion"/>
  </si>
  <si>
    <t>MTBP_MultiSeg_3vots</t>
    <phoneticPr fontId="1" type="noConversion"/>
  </si>
  <si>
    <t>MTBP_MultiSeg_3vots_2in</t>
    <phoneticPr fontId="1" type="noConversion"/>
  </si>
  <si>
    <t>HMM_TBP_MultiSeg</t>
    <phoneticPr fontId="1" type="noConversion"/>
  </si>
  <si>
    <t>HMM_MTBP_MultiSeg</t>
    <phoneticPr fontId="1" type="noConversion"/>
  </si>
  <si>
    <t>GCM_TBP</t>
    <phoneticPr fontId="1" type="noConversion"/>
  </si>
  <si>
    <t>HGCM_TBP</t>
    <phoneticPr fontId="1" type="noConversion"/>
  </si>
  <si>
    <t>HGCM_TBP</t>
    <phoneticPr fontId="1" type="noConversion"/>
  </si>
  <si>
    <t>True Positive Rate</t>
    <phoneticPr fontId="1" type="noConversion"/>
  </si>
  <si>
    <t>False Positive Rate</t>
    <phoneticPr fontId="1" type="noConversion"/>
  </si>
  <si>
    <t>GCM_MTBP_2vots(再跑一遍)</t>
    <phoneticPr fontId="1" type="noConversion"/>
  </si>
  <si>
    <t>HGCM_MTBP_3vots</t>
    <phoneticPr fontId="1" type="noConversion"/>
  </si>
  <si>
    <t>GCM_MTBP_3vots</t>
    <phoneticPr fontId="1" type="noConversion"/>
  </si>
  <si>
    <t>Insertion</t>
  </si>
  <si>
    <t>Insertion</t>
    <phoneticPr fontId="1" type="noConversion"/>
  </si>
  <si>
    <t>Deletion</t>
  </si>
  <si>
    <t>Deletion</t>
    <phoneticPr fontId="1" type="noConversion"/>
  </si>
  <si>
    <t>Substitution</t>
  </si>
  <si>
    <t>Substitution</t>
    <phoneticPr fontId="1" type="noConversion"/>
  </si>
  <si>
    <t>HGCM_TBP</t>
    <phoneticPr fontId="1" type="noConversion"/>
  </si>
  <si>
    <t>HGCM_MTBP</t>
    <phoneticPr fontId="1" type="noConversion"/>
  </si>
  <si>
    <t>HMM_MTBP</t>
    <phoneticPr fontId="1" type="noConversion"/>
  </si>
  <si>
    <t>HGCM_MTBP</t>
    <phoneticPr fontId="1" type="noConversion"/>
  </si>
  <si>
    <t>HGCM_MTBP_2vots</t>
    <phoneticPr fontId="1" type="noConversion"/>
  </si>
  <si>
    <t>GCM_MTBP</t>
    <phoneticPr fontId="1" type="noConversion"/>
  </si>
  <si>
    <t>GCM_MTBP</t>
    <phoneticPr fontId="1" type="noConversion"/>
  </si>
  <si>
    <t>HMM_TBP</t>
    <phoneticPr fontId="1" type="noConversion"/>
  </si>
  <si>
    <t>HMM_MTBP</t>
    <phoneticPr fontId="1" type="noConversion"/>
  </si>
  <si>
    <t>HMM_TBP</t>
    <phoneticPr fontId="1" type="noConversion"/>
  </si>
  <si>
    <t>GCM_TBP</t>
    <phoneticPr fontId="1" type="noConversion"/>
  </si>
  <si>
    <t>HGCM_TBP</t>
    <phoneticPr fontId="1" type="noConversion"/>
  </si>
  <si>
    <t>提高可能还可以升高</t>
    <phoneticPr fontId="1" type="noConversion"/>
  </si>
  <si>
    <t>HMM_MTBP_2vots</t>
    <phoneticPr fontId="1" type="noConversion"/>
  </si>
  <si>
    <t>HGCM</t>
    <phoneticPr fontId="1" type="noConversion"/>
  </si>
  <si>
    <t>Frames</t>
    <phoneticPr fontId="1" type="noConversion"/>
  </si>
  <si>
    <t>total time s</t>
    <phoneticPr fontId="1" type="noConversion"/>
  </si>
  <si>
    <t>per time ms</t>
    <phoneticPr fontId="1" type="noConversion"/>
  </si>
  <si>
    <t>GCM</t>
    <phoneticPr fontId="1" type="noConversion"/>
  </si>
  <si>
    <t>HMM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</si>
</sst>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 "/>
    <numFmt numFmtId="177" formatCode="0.000_ "/>
    <numFmt numFmtId="178" formatCode="0.00_ "/>
    <numFmt numFmtId="179" formatCode="0.000_);[Red]\(0.000\)"/>
    <numFmt numFmtId="180" formatCode="0.00_);[Red]\(0.00\)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76" fontId="0" fillId="2" borderId="0" xfId="0" applyNumberFormat="1" applyFill="1"/>
    <xf numFmtId="177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177" fontId="4" fillId="2" borderId="0" xfId="0" applyNumberFormat="1" applyFont="1" applyFill="1"/>
    <xf numFmtId="0" fontId="5" fillId="0" borderId="0" xfId="0" applyFont="1"/>
    <xf numFmtId="178" fontId="0" fillId="0" borderId="0" xfId="0" applyNumberFormat="1"/>
    <xf numFmtId="178" fontId="4" fillId="0" borderId="0" xfId="0" applyNumberFormat="1" applyFont="1"/>
    <xf numFmtId="176" fontId="6" fillId="2" borderId="0" xfId="0" applyNumberFormat="1" applyFont="1" applyFill="1"/>
    <xf numFmtId="178" fontId="0" fillId="2" borderId="0" xfId="0" applyNumberFormat="1" applyFill="1"/>
    <xf numFmtId="0" fontId="6" fillId="2" borderId="0" xfId="0" applyFont="1" applyFill="1"/>
    <xf numFmtId="0" fontId="2" fillId="2" borderId="0" xfId="0" applyFont="1" applyFill="1"/>
    <xf numFmtId="0" fontId="3" fillId="2" borderId="0" xfId="0" applyFont="1" applyFill="1"/>
    <xf numFmtId="178" fontId="6" fillId="2" borderId="0" xfId="0" applyNumberFormat="1" applyFont="1" applyFill="1"/>
    <xf numFmtId="0" fontId="0" fillId="3" borderId="0" xfId="0" applyFill="1"/>
    <xf numFmtId="178" fontId="0" fillId="3" borderId="0" xfId="0" applyNumberFormat="1" applyFill="1"/>
    <xf numFmtId="176" fontId="0" fillId="3" borderId="0" xfId="0" applyNumberFormat="1" applyFill="1"/>
    <xf numFmtId="177" fontId="0" fillId="3" borderId="0" xfId="0" applyNumberFormat="1" applyFill="1"/>
    <xf numFmtId="0" fontId="2" fillId="3" borderId="0" xfId="0" applyFont="1" applyFill="1"/>
    <xf numFmtId="0" fontId="3" fillId="3" borderId="0" xfId="0" applyFont="1" applyFill="1"/>
    <xf numFmtId="176" fontId="0" fillId="0" borderId="0" xfId="0" applyNumberFormat="1" applyFill="1"/>
    <xf numFmtId="176" fontId="4" fillId="0" borderId="0" xfId="0" applyNumberFormat="1" applyFont="1" applyFill="1"/>
    <xf numFmtId="0" fontId="0" fillId="0" borderId="0" xfId="0" applyFill="1"/>
    <xf numFmtId="178" fontId="0" fillId="0" borderId="0" xfId="0" applyNumberFormat="1" applyFill="1"/>
    <xf numFmtId="177" fontId="0" fillId="0" borderId="0" xfId="0" applyNumberFormat="1" applyFill="1"/>
    <xf numFmtId="0" fontId="2" fillId="0" borderId="0" xfId="0" applyFont="1" applyFill="1"/>
    <xf numFmtId="0" fontId="3" fillId="0" borderId="0" xfId="0" applyFont="1" applyFill="1"/>
    <xf numFmtId="179" fontId="0" fillId="2" borderId="0" xfId="0" applyNumberFormat="1" applyFill="1"/>
    <xf numFmtId="179" fontId="4" fillId="2" borderId="0" xfId="0" applyNumberFormat="1" applyFont="1" applyFill="1"/>
    <xf numFmtId="179" fontId="0" fillId="3" borderId="0" xfId="0" applyNumberFormat="1" applyFill="1"/>
    <xf numFmtId="179" fontId="0" fillId="0" borderId="0" xfId="0" applyNumberFormat="1" applyFill="1"/>
    <xf numFmtId="180" fontId="4" fillId="0" borderId="0" xfId="0" applyNumberFormat="1" applyFont="1"/>
    <xf numFmtId="180" fontId="0" fillId="0" borderId="0" xfId="0" applyNumberFormat="1"/>
    <xf numFmtId="180" fontId="7" fillId="0" borderId="0" xfId="0" applyNumberFormat="1" applyFont="1"/>
    <xf numFmtId="0" fontId="7" fillId="0" borderId="0" xfId="0" applyFont="1"/>
    <xf numFmtId="176" fontId="7" fillId="0" borderId="0" xfId="0" applyNumberFormat="1" applyFont="1" applyFill="1"/>
    <xf numFmtId="177" fontId="7" fillId="2" borderId="0" xfId="0" applyNumberFormat="1" applyFont="1" applyFill="1"/>
    <xf numFmtId="179" fontId="7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diagram!$B$1</c:f>
              <c:strCache>
                <c:ptCount val="1"/>
                <c:pt idx="0">
                  <c:v>True 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altLang="en-US"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diagram!$A$2:$A$7</c:f>
              <c:numCache>
                <c:formatCode>0.00_ 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</c:v>
                </c:pt>
              </c:numCache>
            </c:numRef>
          </c:cat>
          <c:val>
            <c:numRef>
              <c:f>diagram!$B$2:$B$7</c:f>
              <c:numCache>
                <c:formatCode>General</c:formatCode>
                <c:ptCount val="6"/>
                <c:pt idx="0">
                  <c:v>0.77500000000000002</c:v>
                </c:pt>
                <c:pt idx="1">
                  <c:v>0.88500000000000001</c:v>
                </c:pt>
                <c:pt idx="2">
                  <c:v>0.93700000000000006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0.95699999999999996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3880464"/>
        <c:axId val="633881248"/>
      </c:barChart>
      <c:lineChart>
        <c:grouping val="standard"/>
        <c:varyColors val="0"/>
        <c:ser>
          <c:idx val="1"/>
          <c:order val="1"/>
          <c:tx>
            <c:strRef>
              <c:f>diagram!$C$1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altLang="en-US"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diagram!$A$2:$A$7</c:f>
              <c:numCache>
                <c:formatCode>0.00_ 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</c:v>
                </c:pt>
              </c:numCache>
            </c:numRef>
          </c:cat>
          <c:val>
            <c:numRef>
              <c:f>diagram!$C$2:$C$7</c:f>
              <c:numCache>
                <c:formatCode>General</c:formatCode>
                <c:ptCount val="6"/>
                <c:pt idx="0">
                  <c:v>0.27600000000000002</c:v>
                </c:pt>
                <c:pt idx="1">
                  <c:v>0.20799999999999999</c:v>
                </c:pt>
                <c:pt idx="2">
                  <c:v>0.22600000000000001</c:v>
                </c:pt>
                <c:pt idx="3">
                  <c:v>0.30199999999999999</c:v>
                </c:pt>
                <c:pt idx="4">
                  <c:v>0.33100000000000002</c:v>
                </c:pt>
                <c:pt idx="5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881640"/>
        <c:axId val="633878504"/>
      </c:lineChart>
      <c:catAx>
        <c:axId val="6338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Threshold </a:t>
                </a:r>
                <a:r>
                  <a:rPr lang="en-US" altLang="zh-CN"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3881248"/>
        <c:crosses val="autoZero"/>
        <c:auto val="1"/>
        <c:lblAlgn val="ctr"/>
        <c:lblOffset val="100"/>
        <c:noMultiLvlLbl val="0"/>
      </c:catAx>
      <c:valAx>
        <c:axId val="63388124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True Positive Rate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en-US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3880464"/>
        <c:crosses val="autoZero"/>
        <c:crossBetween val="between"/>
        <c:majorUnit val="0.1"/>
      </c:valAx>
      <c:valAx>
        <c:axId val="633878504"/>
        <c:scaling>
          <c:orientation val="minMax"/>
          <c:max val="0.60000000000000009"/>
          <c:min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en-US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3881640"/>
        <c:crosses val="max"/>
        <c:crossBetween val="between"/>
        <c:majorUnit val="0.1"/>
      </c:valAx>
      <c:catAx>
        <c:axId val="633881640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633878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zh-CN" altLang="en-US" sz="12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11</xdr:row>
      <xdr:rowOff>142875</xdr:rowOff>
    </xdr:from>
    <xdr:to>
      <xdr:col>10</xdr:col>
      <xdr:colOff>9525</xdr:colOff>
      <xdr:row>27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7" workbookViewId="0">
      <selection activeCell="A38" sqref="A38:XFD38"/>
    </sheetView>
  </sheetViews>
  <sheetFormatPr defaultRowHeight="13.5"/>
  <cols>
    <col min="1" max="1" width="24" customWidth="1"/>
    <col min="2" max="2" width="4.875" customWidth="1"/>
    <col min="4" max="4" width="9.5" style="9" bestFit="1" customWidth="1"/>
    <col min="5" max="5" width="10.375" style="23" customWidth="1"/>
    <col min="6" max="6" width="8.125" style="2" customWidth="1"/>
    <col min="7" max="7" width="8.5" style="30" customWidth="1"/>
    <col min="8" max="8" width="7.75" customWidth="1"/>
    <col min="9" max="9" width="7.625" style="4" customWidth="1"/>
    <col min="10" max="10" width="11.125" style="5" customWidth="1"/>
    <col min="11" max="11" width="7.125" customWidth="1"/>
    <col min="12" max="12" width="7.25" customWidth="1"/>
    <col min="13" max="13" width="7.625" customWidth="1"/>
    <col min="14" max="14" width="6.5" customWidth="1"/>
    <col min="15" max="15" width="6.375" customWidth="1"/>
    <col min="16" max="16" width="7.5" bestFit="1" customWidth="1"/>
    <col min="17" max="17" width="6" customWidth="1"/>
  </cols>
  <sheetData>
    <row r="1" spans="1:17">
      <c r="A1" t="s">
        <v>20</v>
      </c>
    </row>
    <row r="2" spans="1:17">
      <c r="B2" s="6" t="s">
        <v>1</v>
      </c>
      <c r="C2" s="6" t="s">
        <v>2</v>
      </c>
      <c r="D2" s="10" t="s">
        <v>0</v>
      </c>
      <c r="E2" s="24" t="s">
        <v>13</v>
      </c>
      <c r="F2" s="7" t="s">
        <v>14</v>
      </c>
      <c r="G2" s="31" t="s">
        <v>15</v>
      </c>
      <c r="H2" s="6" t="s">
        <v>3</v>
      </c>
      <c r="I2" s="8" t="s">
        <v>4</v>
      </c>
      <c r="J2" s="8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</row>
    <row r="3" spans="1:17" s="3" customFormat="1">
      <c r="A3" s="3" t="s">
        <v>24</v>
      </c>
      <c r="B3" s="3">
        <v>3</v>
      </c>
      <c r="C3" s="3">
        <v>40</v>
      </c>
      <c r="D3" s="12">
        <v>0.7</v>
      </c>
      <c r="E3" s="1">
        <f t="shared" ref="E3:E24" si="0">H3*B3/I3</f>
        <v>0.74457367890832493</v>
      </c>
      <c r="F3" s="2">
        <f t="shared" ref="F3:F24" si="1">K3/L3</f>
        <v>0.91600000000000004</v>
      </c>
      <c r="G3" s="30">
        <f t="shared" ref="G3:G24" si="2">(O3+P3+Q3)/L3</f>
        <v>0.56000000000000005</v>
      </c>
      <c r="H3" s="13">
        <v>13550</v>
      </c>
      <c r="I3" s="14">
        <v>54595</v>
      </c>
      <c r="J3" s="15">
        <v>0.24819099999999999</v>
      </c>
      <c r="K3" s="3">
        <v>916</v>
      </c>
      <c r="L3" s="3">
        <v>1000</v>
      </c>
      <c r="M3" s="3">
        <v>0.91600000000000004</v>
      </c>
      <c r="N3" s="3">
        <v>560</v>
      </c>
      <c r="O3" s="3">
        <v>467</v>
      </c>
      <c r="P3" s="3">
        <v>14</v>
      </c>
      <c r="Q3" s="3">
        <v>79</v>
      </c>
    </row>
    <row r="4" spans="1:17" s="3" customFormat="1">
      <c r="A4" s="3" t="s">
        <v>24</v>
      </c>
      <c r="B4" s="3">
        <v>3</v>
      </c>
      <c r="C4" s="3">
        <v>40</v>
      </c>
      <c r="D4" s="16">
        <v>0.75</v>
      </c>
      <c r="E4" s="11">
        <f t="shared" si="0"/>
        <v>0.80364502243795222</v>
      </c>
      <c r="F4" s="2">
        <f t="shared" si="1"/>
        <v>0.90500000000000003</v>
      </c>
      <c r="G4" s="30">
        <f t="shared" si="2"/>
        <v>0.372</v>
      </c>
      <c r="H4" s="3">
        <v>14625</v>
      </c>
      <c r="I4" s="14">
        <v>54595</v>
      </c>
      <c r="J4" s="15">
        <v>0.26788200000000001</v>
      </c>
      <c r="K4" s="3">
        <v>905</v>
      </c>
      <c r="L4" s="3">
        <v>1000</v>
      </c>
      <c r="M4" s="3">
        <v>0.90500000000000003</v>
      </c>
      <c r="N4" s="3">
        <v>372</v>
      </c>
      <c r="O4" s="3">
        <v>271</v>
      </c>
      <c r="P4" s="3">
        <v>30</v>
      </c>
      <c r="Q4" s="3">
        <v>71</v>
      </c>
    </row>
    <row r="5" spans="1:17" s="3" customFormat="1">
      <c r="A5" s="3" t="s">
        <v>25</v>
      </c>
      <c r="B5" s="3">
        <v>3</v>
      </c>
      <c r="C5" s="3">
        <v>40</v>
      </c>
      <c r="D5" s="12">
        <v>0.8</v>
      </c>
      <c r="E5" s="1">
        <f t="shared" si="0"/>
        <v>0.79518270903928934</v>
      </c>
      <c r="F5" s="2">
        <f t="shared" si="1"/>
        <v>0.81499999999999995</v>
      </c>
      <c r="G5" s="30">
        <f t="shared" si="2"/>
        <v>0.28799999999999998</v>
      </c>
      <c r="H5" s="3">
        <v>14471</v>
      </c>
      <c r="I5" s="14">
        <v>54595</v>
      </c>
      <c r="J5" s="15">
        <v>0.26506099999999999</v>
      </c>
      <c r="K5" s="3">
        <v>815</v>
      </c>
      <c r="L5" s="3">
        <v>1000</v>
      </c>
      <c r="M5" s="3">
        <v>0.81499999999999995</v>
      </c>
      <c r="N5" s="3">
        <v>288</v>
      </c>
      <c r="O5" s="3">
        <v>99</v>
      </c>
      <c r="P5" s="3">
        <v>122</v>
      </c>
      <c r="Q5" s="3">
        <v>67</v>
      </c>
    </row>
    <row r="6" spans="1:17" s="3" customFormat="1">
      <c r="A6" s="3" t="s">
        <v>24</v>
      </c>
      <c r="B6" s="3">
        <v>3</v>
      </c>
      <c r="C6" s="3">
        <v>40</v>
      </c>
      <c r="D6" s="12">
        <v>0.85</v>
      </c>
      <c r="E6" s="1">
        <f t="shared" si="0"/>
        <v>0.69500870043044238</v>
      </c>
      <c r="F6" s="2">
        <f t="shared" si="1"/>
        <v>0.65500000000000003</v>
      </c>
      <c r="G6" s="30">
        <f t="shared" si="2"/>
        <v>0.36399999999999999</v>
      </c>
      <c r="H6" s="3">
        <v>12648</v>
      </c>
      <c r="I6" s="14">
        <v>54595</v>
      </c>
      <c r="J6" s="15">
        <v>0.23166999999999999</v>
      </c>
      <c r="K6" s="3">
        <v>655</v>
      </c>
      <c r="L6" s="3">
        <v>1000</v>
      </c>
      <c r="M6" s="3">
        <v>0.65500000000000003</v>
      </c>
      <c r="N6" s="3">
        <v>369</v>
      </c>
      <c r="O6" s="3">
        <v>22</v>
      </c>
      <c r="P6" s="3">
        <v>294</v>
      </c>
      <c r="Q6" s="3">
        <v>48</v>
      </c>
    </row>
    <row r="7" spans="1:17" s="3" customFormat="1">
      <c r="A7" s="3" t="s">
        <v>24</v>
      </c>
      <c r="B7" s="3">
        <v>3</v>
      </c>
      <c r="C7" s="3">
        <v>40</v>
      </c>
      <c r="D7" s="12">
        <v>0</v>
      </c>
      <c r="E7" s="1">
        <f t="shared" si="0"/>
        <v>0.7267698507189303</v>
      </c>
      <c r="F7" s="2">
        <f t="shared" si="1"/>
        <v>0.91600000000000004</v>
      </c>
      <c r="G7" s="30">
        <f t="shared" si="2"/>
        <v>0.621</v>
      </c>
      <c r="H7" s="3">
        <v>13226</v>
      </c>
      <c r="I7" s="14">
        <v>54595</v>
      </c>
      <c r="J7" s="15">
        <v>0.242257</v>
      </c>
      <c r="K7" s="3">
        <v>916</v>
      </c>
      <c r="L7" s="3">
        <v>1000</v>
      </c>
      <c r="M7" s="3">
        <v>0.91600000000000004</v>
      </c>
      <c r="N7" s="3">
        <v>621</v>
      </c>
      <c r="O7" s="3">
        <v>528</v>
      </c>
      <c r="P7" s="3">
        <v>11</v>
      </c>
      <c r="Q7" s="3">
        <v>82</v>
      </c>
    </row>
    <row r="8" spans="1:17" s="17" customFormat="1">
      <c r="A8" s="17" t="s">
        <v>26</v>
      </c>
      <c r="B8" s="17">
        <v>3</v>
      </c>
      <c r="C8" s="17">
        <v>304060</v>
      </c>
      <c r="D8" s="18">
        <v>0.7</v>
      </c>
      <c r="E8" s="19">
        <f t="shared" si="0"/>
        <v>2.2297937066261051</v>
      </c>
      <c r="F8" s="20">
        <f t="shared" si="1"/>
        <v>0.91200000000000003</v>
      </c>
      <c r="G8" s="32">
        <f t="shared" si="2"/>
        <v>0.60099999999999998</v>
      </c>
      <c r="H8" s="17">
        <v>39092</v>
      </c>
      <c r="I8" s="21">
        <v>52595</v>
      </c>
      <c r="J8" s="22">
        <v>0.74326499999999995</v>
      </c>
      <c r="K8" s="17">
        <v>912</v>
      </c>
      <c r="L8" s="17">
        <v>1000</v>
      </c>
      <c r="M8" s="17">
        <v>0.91200000000000003</v>
      </c>
      <c r="N8" s="17">
        <v>601</v>
      </c>
      <c r="O8" s="17">
        <v>504</v>
      </c>
      <c r="P8" s="17">
        <v>14</v>
      </c>
      <c r="Q8" s="17">
        <v>83</v>
      </c>
    </row>
    <row r="9" spans="1:17" s="17" customFormat="1">
      <c r="A9" s="17" t="s">
        <v>26</v>
      </c>
      <c r="B9" s="17">
        <v>3</v>
      </c>
      <c r="C9" s="17">
        <v>304060</v>
      </c>
      <c r="D9" s="18">
        <v>0.75</v>
      </c>
      <c r="E9" s="19">
        <f t="shared" si="0"/>
        <v>2.2297937066261051</v>
      </c>
      <c r="F9" s="20">
        <f t="shared" si="1"/>
        <v>0.91</v>
      </c>
      <c r="G9" s="32">
        <f t="shared" si="2"/>
        <v>0.46500000000000002</v>
      </c>
      <c r="H9" s="17">
        <v>39092</v>
      </c>
      <c r="I9" s="21">
        <v>52595</v>
      </c>
      <c r="J9" s="22">
        <v>0.74326499999999995</v>
      </c>
      <c r="K9" s="17">
        <v>910</v>
      </c>
      <c r="L9" s="17">
        <v>1000</v>
      </c>
      <c r="M9" s="17">
        <v>0.91</v>
      </c>
      <c r="N9" s="17">
        <v>465</v>
      </c>
      <c r="O9" s="17">
        <v>367</v>
      </c>
      <c r="P9" s="17">
        <v>19</v>
      </c>
      <c r="Q9" s="17">
        <v>79</v>
      </c>
    </row>
    <row r="10" spans="1:17" s="17" customFormat="1">
      <c r="A10" s="17" t="s">
        <v>26</v>
      </c>
      <c r="B10" s="17">
        <v>3</v>
      </c>
      <c r="C10" s="17">
        <v>304060</v>
      </c>
      <c r="D10" s="18">
        <v>0.8</v>
      </c>
      <c r="E10" s="19">
        <f t="shared" si="0"/>
        <v>2.2297937066261051</v>
      </c>
      <c r="F10" s="20">
        <f t="shared" si="1"/>
        <v>0.86599999999999999</v>
      </c>
      <c r="G10" s="32">
        <f t="shared" si="2"/>
        <v>0.35</v>
      </c>
      <c r="H10" s="17">
        <v>39092</v>
      </c>
      <c r="I10" s="21">
        <v>52595</v>
      </c>
      <c r="J10" s="22">
        <v>0.74326499999999995</v>
      </c>
      <c r="K10" s="17">
        <v>866</v>
      </c>
      <c r="L10" s="17">
        <v>1000</v>
      </c>
      <c r="M10" s="17">
        <v>0.86599999999999999</v>
      </c>
      <c r="N10" s="17">
        <v>350</v>
      </c>
      <c r="O10" s="17">
        <v>209</v>
      </c>
      <c r="P10" s="17">
        <v>71</v>
      </c>
      <c r="Q10" s="17">
        <v>70</v>
      </c>
    </row>
    <row r="11" spans="1:17" s="17" customFormat="1">
      <c r="A11" s="17" t="s">
        <v>27</v>
      </c>
      <c r="B11" s="17">
        <v>3</v>
      </c>
      <c r="C11" s="17">
        <v>304060</v>
      </c>
      <c r="D11" s="18">
        <v>0.7</v>
      </c>
      <c r="E11" s="19">
        <f t="shared" si="0"/>
        <v>2.2297937066261051</v>
      </c>
      <c r="F11" s="20">
        <f t="shared" si="1"/>
        <v>0.81200000000000006</v>
      </c>
      <c r="G11" s="32">
        <f t="shared" si="2"/>
        <v>0.29799999999999999</v>
      </c>
      <c r="H11" s="17">
        <v>39092</v>
      </c>
      <c r="I11" s="21">
        <v>52595</v>
      </c>
      <c r="J11" s="22">
        <v>0.74326499999999995</v>
      </c>
      <c r="K11" s="17">
        <v>812</v>
      </c>
      <c r="L11" s="17">
        <v>1000</v>
      </c>
      <c r="M11" s="17">
        <v>0.81200000000000006</v>
      </c>
      <c r="N11" s="17">
        <v>298</v>
      </c>
      <c r="O11" s="17">
        <v>103</v>
      </c>
      <c r="P11" s="17">
        <v>77</v>
      </c>
      <c r="Q11" s="17">
        <v>118</v>
      </c>
    </row>
    <row r="12" spans="1:17" s="17" customFormat="1">
      <c r="A12" s="17" t="s">
        <v>28</v>
      </c>
      <c r="B12" s="17">
        <v>3</v>
      </c>
      <c r="C12" s="17">
        <v>304060</v>
      </c>
      <c r="D12" s="18">
        <v>0.75</v>
      </c>
      <c r="E12" s="19">
        <f t="shared" si="0"/>
        <v>2.2297937066261051</v>
      </c>
      <c r="F12" s="20">
        <f t="shared" si="1"/>
        <v>0.81599999999999995</v>
      </c>
      <c r="G12" s="32">
        <f t="shared" si="2"/>
        <v>0.26</v>
      </c>
      <c r="H12" s="17">
        <v>39092</v>
      </c>
      <c r="I12" s="21">
        <v>52595</v>
      </c>
      <c r="J12" s="22">
        <v>0.74326499999999995</v>
      </c>
      <c r="K12" s="17">
        <v>816</v>
      </c>
      <c r="L12" s="17">
        <v>1000</v>
      </c>
      <c r="M12" s="17">
        <v>0.81599999999999995</v>
      </c>
      <c r="N12" s="17">
        <v>260</v>
      </c>
      <c r="O12" s="17">
        <v>69</v>
      </c>
      <c r="P12" s="17">
        <v>95</v>
      </c>
      <c r="Q12" s="17">
        <v>96</v>
      </c>
    </row>
    <row r="13" spans="1:17" s="17" customFormat="1">
      <c r="A13" s="17" t="s">
        <v>28</v>
      </c>
      <c r="B13" s="17">
        <v>3</v>
      </c>
      <c r="C13" s="17">
        <v>304060</v>
      </c>
      <c r="D13" s="18">
        <v>0.8</v>
      </c>
      <c r="E13" s="19">
        <f t="shared" si="0"/>
        <v>2.2297937066261051</v>
      </c>
      <c r="F13" s="20">
        <f t="shared" si="1"/>
        <v>0.75800000000000001</v>
      </c>
      <c r="G13" s="32">
        <f t="shared" si="2"/>
        <v>0.28199999999999997</v>
      </c>
      <c r="H13" s="17">
        <v>39092</v>
      </c>
      <c r="I13" s="21">
        <v>52595</v>
      </c>
      <c r="J13" s="22">
        <v>0.74326499999999995</v>
      </c>
      <c r="K13" s="17">
        <v>758</v>
      </c>
      <c r="L13" s="17">
        <v>1000</v>
      </c>
      <c r="M13" s="17">
        <v>0.75800000000000001</v>
      </c>
      <c r="N13" s="17">
        <v>282</v>
      </c>
      <c r="O13" s="17">
        <v>33</v>
      </c>
      <c r="P13" s="17">
        <v>179</v>
      </c>
      <c r="Q13" s="17">
        <v>70</v>
      </c>
    </row>
    <row r="14" spans="1:17" s="17" customFormat="1">
      <c r="A14" s="17" t="s">
        <v>29</v>
      </c>
      <c r="B14" s="17">
        <v>3</v>
      </c>
      <c r="C14" s="17">
        <v>304060</v>
      </c>
      <c r="D14" s="18">
        <v>0</v>
      </c>
      <c r="E14" s="19">
        <f t="shared" si="0"/>
        <v>2.2297937066261051</v>
      </c>
      <c r="F14" s="20">
        <f t="shared" si="1"/>
        <v>0.81</v>
      </c>
      <c r="G14" s="32">
        <f t="shared" si="2"/>
        <v>0.30299999999999999</v>
      </c>
      <c r="H14" s="17">
        <v>39092</v>
      </c>
      <c r="I14" s="21">
        <v>52595</v>
      </c>
      <c r="J14" s="22">
        <v>0.74326499999999995</v>
      </c>
      <c r="K14" s="17">
        <v>810</v>
      </c>
      <c r="L14" s="17">
        <v>1000</v>
      </c>
      <c r="M14" s="17">
        <v>0.81</v>
      </c>
      <c r="N14" s="17">
        <v>303</v>
      </c>
      <c r="O14" s="17">
        <v>106</v>
      </c>
      <c r="P14" s="17">
        <v>76</v>
      </c>
      <c r="Q14" s="17">
        <v>121</v>
      </c>
    </row>
    <row r="15" spans="1:17" s="17" customFormat="1">
      <c r="A15" s="17" t="s">
        <v>30</v>
      </c>
      <c r="B15" s="17">
        <v>3</v>
      </c>
      <c r="C15" s="17">
        <v>304060</v>
      </c>
      <c r="D15" s="18">
        <v>0.75</v>
      </c>
      <c r="E15" s="19">
        <f t="shared" si="0"/>
        <v>2.2297937066261051</v>
      </c>
      <c r="F15" s="20">
        <f t="shared" si="1"/>
        <v>0.79400000000000004</v>
      </c>
      <c r="G15" s="32">
        <f t="shared" si="2"/>
        <v>0.28799999999999998</v>
      </c>
      <c r="H15" s="17">
        <v>39092</v>
      </c>
      <c r="I15" s="21">
        <v>52595</v>
      </c>
      <c r="J15" s="22">
        <v>0.74326499999999995</v>
      </c>
      <c r="K15" s="17">
        <v>794</v>
      </c>
      <c r="L15" s="17">
        <v>1000</v>
      </c>
      <c r="M15" s="17">
        <v>0.79400000000000004</v>
      </c>
      <c r="N15" s="17">
        <v>288</v>
      </c>
      <c r="O15" s="17">
        <v>75</v>
      </c>
      <c r="P15" s="17">
        <v>108</v>
      </c>
      <c r="Q15" s="17">
        <v>105</v>
      </c>
    </row>
    <row r="16" spans="1:17" s="3" customFormat="1">
      <c r="A16" s="3" t="s">
        <v>31</v>
      </c>
      <c r="B16" s="3">
        <v>3</v>
      </c>
      <c r="C16" s="3">
        <v>40</v>
      </c>
      <c r="D16" s="12">
        <v>1200</v>
      </c>
      <c r="E16" s="1">
        <f t="shared" si="0"/>
        <v>1.675263302500229</v>
      </c>
      <c r="F16" s="2">
        <f t="shared" si="1"/>
        <v>0.72299999999999998</v>
      </c>
      <c r="G16" s="30">
        <f t="shared" si="2"/>
        <v>0.36699999999999999</v>
      </c>
      <c r="H16" s="3">
        <v>30487</v>
      </c>
      <c r="I16" s="14">
        <v>54595</v>
      </c>
      <c r="J16" s="15">
        <v>0.55842099999999995</v>
      </c>
      <c r="K16" s="3">
        <v>723</v>
      </c>
      <c r="L16" s="3">
        <v>1000</v>
      </c>
      <c r="M16" s="3">
        <v>0.72299999999999998</v>
      </c>
      <c r="N16" s="3">
        <v>371</v>
      </c>
      <c r="O16" s="3">
        <v>92</v>
      </c>
      <c r="P16" s="3">
        <v>205</v>
      </c>
      <c r="Q16" s="3">
        <v>70</v>
      </c>
    </row>
    <row r="17" spans="1:17" s="3" customFormat="1">
      <c r="A17" s="3" t="s">
        <v>32</v>
      </c>
      <c r="B17" s="3">
        <v>3</v>
      </c>
      <c r="C17" s="3">
        <v>304060</v>
      </c>
      <c r="D17" s="12">
        <v>0</v>
      </c>
      <c r="E17" s="1">
        <f t="shared" si="0"/>
        <v>2.2789618785055614</v>
      </c>
      <c r="F17" s="2">
        <f t="shared" si="1"/>
        <v>0.73299999999999998</v>
      </c>
      <c r="G17" s="30">
        <f t="shared" si="2"/>
        <v>0.38300000000000001</v>
      </c>
      <c r="H17" s="3">
        <v>39954</v>
      </c>
      <c r="I17" s="14">
        <v>52595</v>
      </c>
      <c r="J17" s="15">
        <v>0.75965400000000005</v>
      </c>
      <c r="K17" s="3">
        <v>733</v>
      </c>
      <c r="L17" s="3">
        <v>1000</v>
      </c>
      <c r="M17" s="3">
        <v>0.73299999999999998</v>
      </c>
      <c r="N17" s="3">
        <v>383</v>
      </c>
      <c r="O17" s="3">
        <v>107</v>
      </c>
      <c r="P17" s="3">
        <v>125</v>
      </c>
      <c r="Q17" s="3">
        <v>151</v>
      </c>
    </row>
    <row r="18" spans="1:17" s="17" customFormat="1">
      <c r="A18" s="17" t="s">
        <v>21</v>
      </c>
      <c r="B18" s="17">
        <v>3</v>
      </c>
      <c r="C18" s="17">
        <v>40</v>
      </c>
      <c r="D18" s="18">
        <v>0.65</v>
      </c>
      <c r="E18" s="19">
        <f t="shared" si="0"/>
        <v>0.65806707680095256</v>
      </c>
      <c r="F18" s="20">
        <f t="shared" si="1"/>
        <v>0.77700000000000002</v>
      </c>
      <c r="G18" s="32">
        <f t="shared" si="2"/>
        <v>0.317</v>
      </c>
      <c r="H18" s="17">
        <v>13264</v>
      </c>
      <c r="I18" s="21">
        <v>60468</v>
      </c>
      <c r="J18" s="22">
        <v>0.219356</v>
      </c>
      <c r="K18" s="17">
        <v>777</v>
      </c>
      <c r="L18" s="17">
        <v>1000</v>
      </c>
      <c r="M18" s="17">
        <v>0.77700000000000002</v>
      </c>
      <c r="N18" s="17">
        <v>317</v>
      </c>
      <c r="O18" s="17">
        <v>89</v>
      </c>
      <c r="P18" s="17">
        <v>99</v>
      </c>
      <c r="Q18" s="17">
        <v>129</v>
      </c>
    </row>
    <row r="19" spans="1:17" s="17" customFormat="1">
      <c r="A19" s="17" t="s">
        <v>21</v>
      </c>
      <c r="B19" s="17">
        <v>3</v>
      </c>
      <c r="C19" s="17">
        <v>40</v>
      </c>
      <c r="D19" s="18">
        <v>0.7</v>
      </c>
      <c r="E19" s="19">
        <f t="shared" si="0"/>
        <v>0.69468148442151223</v>
      </c>
      <c r="F19" s="20">
        <f t="shared" si="1"/>
        <v>0.78400000000000003</v>
      </c>
      <c r="G19" s="32">
        <f t="shared" si="2"/>
        <v>0.30299999999999999</v>
      </c>
      <c r="H19" s="17">
        <v>14002</v>
      </c>
      <c r="I19" s="21">
        <v>60468</v>
      </c>
      <c r="J19" s="22">
        <v>0.23155999999999999</v>
      </c>
      <c r="K19" s="17">
        <v>784</v>
      </c>
      <c r="L19" s="17">
        <v>1000</v>
      </c>
      <c r="M19" s="17">
        <v>0.78400000000000003</v>
      </c>
      <c r="N19" s="17">
        <v>304</v>
      </c>
      <c r="O19" s="17">
        <v>83</v>
      </c>
      <c r="P19" s="17">
        <v>92</v>
      </c>
      <c r="Q19" s="17">
        <v>128</v>
      </c>
    </row>
    <row r="20" spans="1:17" s="17" customFormat="1">
      <c r="A20" s="17" t="s">
        <v>22</v>
      </c>
      <c r="B20" s="17">
        <v>3</v>
      </c>
      <c r="C20" s="17">
        <v>40</v>
      </c>
      <c r="D20" s="18">
        <v>0.75</v>
      </c>
      <c r="E20" s="19">
        <f t="shared" si="0"/>
        <v>0.80364502243795222</v>
      </c>
      <c r="F20" s="20">
        <f t="shared" si="1"/>
        <v>0.84599999999999997</v>
      </c>
      <c r="G20" s="32">
        <f t="shared" si="2"/>
        <v>0.224</v>
      </c>
      <c r="H20" s="17">
        <v>14625</v>
      </c>
      <c r="I20" s="21">
        <v>54595</v>
      </c>
      <c r="J20" s="22">
        <v>0.26788200000000001</v>
      </c>
      <c r="K20" s="17">
        <v>846</v>
      </c>
      <c r="L20" s="17">
        <v>1000</v>
      </c>
      <c r="M20" s="17">
        <v>0.84599999999999997</v>
      </c>
      <c r="N20" s="17">
        <v>224</v>
      </c>
      <c r="O20" s="17">
        <v>68</v>
      </c>
      <c r="P20" s="17">
        <v>77</v>
      </c>
      <c r="Q20" s="17">
        <v>79</v>
      </c>
    </row>
    <row r="21" spans="1:17" s="3" customFormat="1">
      <c r="A21" s="3" t="s">
        <v>33</v>
      </c>
      <c r="B21" s="3">
        <v>3</v>
      </c>
      <c r="C21" s="3">
        <v>40</v>
      </c>
      <c r="D21" s="12">
        <v>0</v>
      </c>
      <c r="E21" s="1">
        <f t="shared" si="0"/>
        <v>0.74358457734224748</v>
      </c>
      <c r="F21" s="2">
        <f t="shared" si="1"/>
        <v>0.95099999999999996</v>
      </c>
      <c r="G21" s="30">
        <f t="shared" si="2"/>
        <v>0.51400000000000001</v>
      </c>
      <c r="H21" s="3">
        <v>13532</v>
      </c>
      <c r="I21" s="14">
        <v>54595</v>
      </c>
      <c r="J21" s="15">
        <v>0.247862</v>
      </c>
      <c r="K21" s="3">
        <v>951</v>
      </c>
      <c r="L21" s="3">
        <v>1000</v>
      </c>
      <c r="M21" s="3">
        <v>0.95099999999999996</v>
      </c>
      <c r="N21" s="3">
        <v>524</v>
      </c>
      <c r="O21" s="3">
        <v>423</v>
      </c>
      <c r="P21" s="3">
        <v>48</v>
      </c>
      <c r="Q21" s="3">
        <v>43</v>
      </c>
    </row>
    <row r="22" spans="1:17" s="3" customFormat="1">
      <c r="A22" s="3" t="s">
        <v>33</v>
      </c>
      <c r="B22" s="3">
        <v>3</v>
      </c>
      <c r="C22" s="3">
        <v>40</v>
      </c>
      <c r="D22" s="12">
        <v>0.7</v>
      </c>
      <c r="E22" s="1">
        <f t="shared" si="0"/>
        <v>0.77248832310651161</v>
      </c>
      <c r="F22" s="2">
        <f t="shared" si="1"/>
        <v>0.93899999999999995</v>
      </c>
      <c r="G22" s="30">
        <f t="shared" si="2"/>
        <v>0.315</v>
      </c>
      <c r="H22" s="3">
        <v>14058</v>
      </c>
      <c r="I22" s="14">
        <v>54595</v>
      </c>
      <c r="J22" s="15">
        <v>0.257496</v>
      </c>
      <c r="K22" s="3">
        <v>939</v>
      </c>
      <c r="L22" s="3">
        <v>1000</v>
      </c>
      <c r="M22" s="3">
        <v>0.93899999999999995</v>
      </c>
      <c r="N22" s="3">
        <v>318</v>
      </c>
      <c r="O22" s="3">
        <v>222</v>
      </c>
      <c r="P22" s="3">
        <v>47</v>
      </c>
      <c r="Q22" s="3">
        <v>46</v>
      </c>
    </row>
    <row r="23" spans="1:17" s="3" customFormat="1">
      <c r="A23" s="3" t="s">
        <v>33</v>
      </c>
      <c r="B23" s="3">
        <v>3</v>
      </c>
      <c r="C23" s="3">
        <v>40</v>
      </c>
      <c r="D23" s="12">
        <v>0.75</v>
      </c>
      <c r="E23" s="1">
        <f t="shared" si="0"/>
        <v>0.73825441890282995</v>
      </c>
      <c r="F23" s="2">
        <f t="shared" si="1"/>
        <v>0.86</v>
      </c>
      <c r="G23" s="30">
        <f t="shared" si="2"/>
        <v>0.23400000000000001</v>
      </c>
      <c r="H23" s="3">
        <v>13435</v>
      </c>
      <c r="I23" s="14">
        <v>54595</v>
      </c>
      <c r="J23" s="15">
        <v>0.246085</v>
      </c>
      <c r="K23" s="3">
        <v>860</v>
      </c>
      <c r="L23" s="3">
        <v>1000</v>
      </c>
      <c r="M23" s="3">
        <v>0.86</v>
      </c>
      <c r="N23" s="3">
        <v>234</v>
      </c>
      <c r="O23" s="3">
        <v>85</v>
      </c>
      <c r="P23" s="3">
        <v>87</v>
      </c>
      <c r="Q23" s="3">
        <v>62</v>
      </c>
    </row>
    <row r="24" spans="1:17" s="3" customFormat="1">
      <c r="A24" s="3" t="s">
        <v>33</v>
      </c>
      <c r="B24" s="3">
        <v>3</v>
      </c>
      <c r="C24" s="3">
        <v>40</v>
      </c>
      <c r="D24" s="12">
        <v>0.8</v>
      </c>
      <c r="E24" s="1">
        <f t="shared" si="0"/>
        <v>0.56422749336019784</v>
      </c>
      <c r="F24" s="2">
        <f t="shared" si="1"/>
        <v>0.65800000000000003</v>
      </c>
      <c r="G24" s="30">
        <f t="shared" si="2"/>
        <v>0.36699999999999999</v>
      </c>
      <c r="H24" s="3">
        <v>10268</v>
      </c>
      <c r="I24" s="14">
        <v>54595</v>
      </c>
      <c r="J24" s="15">
        <v>0.18807599999999999</v>
      </c>
      <c r="K24" s="3">
        <v>658</v>
      </c>
      <c r="L24" s="3">
        <v>1000</v>
      </c>
      <c r="M24" s="3">
        <v>0.65800000000000003</v>
      </c>
      <c r="N24" s="3">
        <v>369</v>
      </c>
      <c r="O24" s="3">
        <v>21</v>
      </c>
      <c r="P24" s="3">
        <v>282</v>
      </c>
      <c r="Q24" s="3">
        <v>64</v>
      </c>
    </row>
    <row r="25" spans="1:17" s="25" customFormat="1">
      <c r="A25" s="25" t="s">
        <v>23</v>
      </c>
      <c r="D25" s="26"/>
      <c r="E25" s="23"/>
      <c r="F25" s="27"/>
      <c r="G25" s="33"/>
      <c r="I25" s="28"/>
      <c r="J25" s="29"/>
    </row>
    <row r="26" spans="1:17" s="3" customFormat="1">
      <c r="A26" s="3" t="s">
        <v>40</v>
      </c>
      <c r="B26" s="3">
        <v>3</v>
      </c>
      <c r="C26" s="3">
        <v>304060</v>
      </c>
      <c r="D26" s="12">
        <v>0</v>
      </c>
      <c r="E26" s="1">
        <f t="shared" ref="E26:E39" si="3">H26/I26</f>
        <v>0.6852381925986506</v>
      </c>
      <c r="F26" s="2">
        <f t="shared" ref="F26:F39" si="4">K26/L26</f>
        <v>0.86199999999999999</v>
      </c>
      <c r="G26" s="30">
        <f t="shared" ref="G26:G33" si="5">(O26+P26+Q26)/L26</f>
        <v>0.246</v>
      </c>
      <c r="H26" s="3">
        <v>40218</v>
      </c>
      <c r="I26" s="14">
        <v>58692</v>
      </c>
      <c r="J26" s="15">
        <v>0.68523800000000001</v>
      </c>
      <c r="K26" s="3">
        <v>862</v>
      </c>
      <c r="L26" s="3">
        <v>1000</v>
      </c>
      <c r="M26" s="3">
        <v>0.86199999999999999</v>
      </c>
      <c r="N26" s="3">
        <v>248</v>
      </c>
      <c r="O26" s="3">
        <v>70</v>
      </c>
      <c r="P26" s="3">
        <v>100</v>
      </c>
      <c r="Q26" s="3">
        <v>76</v>
      </c>
    </row>
    <row r="27" spans="1:17" s="3" customFormat="1">
      <c r="A27" s="3" t="s">
        <v>38</v>
      </c>
      <c r="B27" s="3">
        <v>3</v>
      </c>
      <c r="C27" s="3">
        <v>304060</v>
      </c>
      <c r="D27" s="12">
        <v>0</v>
      </c>
      <c r="E27" s="1">
        <f t="shared" si="3"/>
        <v>0.6852381925986506</v>
      </c>
      <c r="F27" s="2">
        <f t="shared" si="4"/>
        <v>0.94799999999999995</v>
      </c>
      <c r="G27" s="30">
        <f t="shared" si="5"/>
        <v>0.437</v>
      </c>
      <c r="H27" s="3">
        <v>40218</v>
      </c>
      <c r="I27" s="14">
        <v>58692</v>
      </c>
      <c r="J27" s="15">
        <v>0.68523800000000001</v>
      </c>
      <c r="K27" s="3">
        <v>948</v>
      </c>
      <c r="L27" s="3">
        <v>1000</v>
      </c>
      <c r="M27" s="3">
        <v>0.94799999999999995</v>
      </c>
      <c r="N27" s="3">
        <v>442</v>
      </c>
      <c r="O27" s="3">
        <v>343</v>
      </c>
      <c r="P27" s="3">
        <v>50</v>
      </c>
      <c r="Q27" s="3">
        <v>44</v>
      </c>
    </row>
    <row r="28" spans="1:17" s="17" customFormat="1">
      <c r="A28" s="17" t="s">
        <v>34</v>
      </c>
      <c r="B28" s="17">
        <v>3</v>
      </c>
      <c r="C28" s="17">
        <v>40</v>
      </c>
      <c r="D28" s="18">
        <v>0</v>
      </c>
      <c r="E28" s="19">
        <f t="shared" si="3"/>
        <v>0.77305254549171953</v>
      </c>
      <c r="F28" s="20">
        <f t="shared" si="4"/>
        <v>0.95799999999999996</v>
      </c>
      <c r="G28" s="32">
        <f t="shared" si="5"/>
        <v>0.42299999999999999</v>
      </c>
      <c r="H28" s="17">
        <v>15124</v>
      </c>
      <c r="I28" s="21">
        <v>19564</v>
      </c>
      <c r="J28" s="22">
        <v>0.77305299999999999</v>
      </c>
      <c r="K28" s="17">
        <v>958</v>
      </c>
      <c r="L28" s="17">
        <v>1000</v>
      </c>
      <c r="M28" s="17">
        <v>0.95799999999999996</v>
      </c>
      <c r="N28" s="17">
        <v>423</v>
      </c>
      <c r="O28" s="17">
        <v>358</v>
      </c>
      <c r="P28" s="17">
        <v>29</v>
      </c>
      <c r="Q28" s="17">
        <v>36</v>
      </c>
    </row>
    <row r="29" spans="1:17" s="17" customFormat="1">
      <c r="A29" s="17" t="s">
        <v>35</v>
      </c>
      <c r="B29" s="17">
        <v>3</v>
      </c>
      <c r="C29" s="17">
        <v>40</v>
      </c>
      <c r="D29" s="18">
        <v>0.75</v>
      </c>
      <c r="E29" s="19">
        <f t="shared" si="3"/>
        <v>0.81781562895615145</v>
      </c>
      <c r="F29" s="20">
        <f t="shared" si="4"/>
        <v>0.95199999999999996</v>
      </c>
      <c r="G29" s="32">
        <f t="shared" si="5"/>
        <v>0.32400000000000001</v>
      </c>
      <c r="H29" s="17">
        <v>14212</v>
      </c>
      <c r="I29" s="21">
        <v>17378</v>
      </c>
      <c r="J29" s="22">
        <v>0.81781599999999999</v>
      </c>
      <c r="K29" s="17">
        <v>952</v>
      </c>
      <c r="L29" s="17">
        <v>1000</v>
      </c>
      <c r="M29" s="17">
        <v>0.95199999999999996</v>
      </c>
      <c r="N29" s="17">
        <v>324</v>
      </c>
      <c r="O29" s="17">
        <v>256</v>
      </c>
      <c r="P29" s="17">
        <v>36</v>
      </c>
      <c r="Q29" s="17">
        <v>32</v>
      </c>
    </row>
    <row r="30" spans="1:17" s="17" customFormat="1">
      <c r="A30" s="17" t="s">
        <v>39</v>
      </c>
      <c r="B30" s="17">
        <v>3</v>
      </c>
      <c r="C30" s="17">
        <v>304060</v>
      </c>
      <c r="D30" s="18">
        <v>0</v>
      </c>
      <c r="E30" s="19">
        <f t="shared" si="3"/>
        <v>0.76143256321134056</v>
      </c>
      <c r="F30" s="20">
        <f t="shared" si="4"/>
        <v>0.86199999999999999</v>
      </c>
      <c r="G30" s="32">
        <f t="shared" si="5"/>
        <v>0.23</v>
      </c>
      <c r="H30" s="17">
        <v>44690</v>
      </c>
      <c r="I30" s="21">
        <v>58692</v>
      </c>
      <c r="J30" s="22">
        <v>0.76143300000000003</v>
      </c>
      <c r="K30" s="17">
        <v>862</v>
      </c>
      <c r="L30" s="17">
        <v>1000</v>
      </c>
      <c r="M30" s="17">
        <v>0.86199999999999999</v>
      </c>
      <c r="N30" s="17">
        <v>230</v>
      </c>
      <c r="O30" s="17">
        <v>70</v>
      </c>
      <c r="P30" s="17">
        <v>106</v>
      </c>
      <c r="Q30" s="17">
        <v>54</v>
      </c>
    </row>
    <row r="31" spans="1:17" s="3" customFormat="1">
      <c r="A31" s="3" t="s">
        <v>51</v>
      </c>
      <c r="B31" s="3">
        <v>3</v>
      </c>
      <c r="C31" s="3">
        <v>304060</v>
      </c>
      <c r="D31" s="12">
        <v>0</v>
      </c>
      <c r="E31" s="1">
        <f t="shared" si="3"/>
        <v>0.76143256321134056</v>
      </c>
      <c r="F31" s="2">
        <f t="shared" si="4"/>
        <v>0.95699999999999996</v>
      </c>
      <c r="G31" s="30">
        <f t="shared" si="5"/>
        <v>0.38</v>
      </c>
      <c r="H31" s="3">
        <v>44690</v>
      </c>
      <c r="I31" s="14">
        <v>58692</v>
      </c>
      <c r="J31" s="15">
        <v>0.76143300000000003</v>
      </c>
      <c r="K31" s="3">
        <v>957</v>
      </c>
      <c r="L31" s="3">
        <v>1000</v>
      </c>
      <c r="M31" s="3">
        <v>0.95699999999999996</v>
      </c>
      <c r="N31" s="3">
        <v>380</v>
      </c>
      <c r="O31" s="3">
        <v>314</v>
      </c>
      <c r="P31" s="3">
        <v>32</v>
      </c>
      <c r="Q31" s="3">
        <v>34</v>
      </c>
    </row>
    <row r="32" spans="1:17" s="3" customFormat="1">
      <c r="A32" s="3" t="s">
        <v>51</v>
      </c>
      <c r="B32" s="3">
        <v>3</v>
      </c>
      <c r="C32" s="3">
        <v>304060</v>
      </c>
      <c r="D32" s="12">
        <v>0.7</v>
      </c>
      <c r="E32" s="1">
        <f t="shared" si="3"/>
        <v>0.76143256321134056</v>
      </c>
      <c r="F32" s="2">
        <f t="shared" si="4"/>
        <v>0.95699999999999996</v>
      </c>
      <c r="G32" s="30">
        <f t="shared" si="5"/>
        <v>0.33100000000000002</v>
      </c>
      <c r="H32" s="3">
        <v>44690</v>
      </c>
      <c r="I32" s="14">
        <v>58692</v>
      </c>
      <c r="J32" s="15">
        <v>0.76143300000000003</v>
      </c>
      <c r="K32" s="3">
        <v>957</v>
      </c>
      <c r="L32" s="3">
        <v>1000</v>
      </c>
      <c r="M32" s="3">
        <v>0.95699999999999996</v>
      </c>
      <c r="N32" s="3">
        <v>331</v>
      </c>
      <c r="O32" s="3">
        <v>265</v>
      </c>
      <c r="P32" s="3">
        <v>32</v>
      </c>
      <c r="Q32" s="3">
        <v>34</v>
      </c>
    </row>
    <row r="33" spans="1:17" s="3" customFormat="1">
      <c r="A33" s="3" t="s">
        <v>51</v>
      </c>
      <c r="B33" s="3">
        <v>3</v>
      </c>
      <c r="C33" s="3">
        <v>304060</v>
      </c>
      <c r="D33" s="12">
        <v>0.75</v>
      </c>
      <c r="E33" s="1">
        <f t="shared" si="3"/>
        <v>0.76143256321134056</v>
      </c>
      <c r="F33" s="2">
        <f t="shared" si="4"/>
        <v>0.95699999999999996</v>
      </c>
      <c r="G33" s="30">
        <f t="shared" si="5"/>
        <v>0.30199999999999999</v>
      </c>
      <c r="H33" s="3">
        <v>44690</v>
      </c>
      <c r="I33" s="14">
        <v>58692</v>
      </c>
      <c r="J33" s="15">
        <v>0.76143300000000003</v>
      </c>
      <c r="K33" s="3">
        <v>957</v>
      </c>
      <c r="L33" s="3">
        <v>1000</v>
      </c>
      <c r="M33" s="3">
        <v>0.95699999999999996</v>
      </c>
      <c r="N33" s="3">
        <v>303</v>
      </c>
      <c r="O33" s="3">
        <v>235</v>
      </c>
      <c r="P33" s="3">
        <v>36</v>
      </c>
      <c r="Q33" s="3">
        <v>31</v>
      </c>
    </row>
    <row r="34" spans="1:17" s="3" customFormat="1">
      <c r="A34" s="3" t="s">
        <v>51</v>
      </c>
      <c r="B34" s="3">
        <v>3</v>
      </c>
      <c r="C34" s="3">
        <v>304060</v>
      </c>
      <c r="D34" s="12">
        <v>0.8</v>
      </c>
      <c r="E34" s="1">
        <f t="shared" si="3"/>
        <v>0.76143256321134056</v>
      </c>
      <c r="F34" s="2">
        <f t="shared" si="4"/>
        <v>0.93700000000000006</v>
      </c>
      <c r="G34" s="30">
        <f>(O34+P34+Q34)/L34</f>
        <v>0.22600000000000001</v>
      </c>
      <c r="H34" s="3">
        <v>44690</v>
      </c>
      <c r="I34" s="14">
        <v>58692</v>
      </c>
      <c r="J34" s="15">
        <v>0.76143300000000003</v>
      </c>
      <c r="K34" s="3">
        <v>937</v>
      </c>
      <c r="L34" s="3">
        <v>1000</v>
      </c>
      <c r="M34" s="3">
        <v>0.93700000000000006</v>
      </c>
      <c r="N34" s="3">
        <v>226</v>
      </c>
      <c r="O34" s="3">
        <v>142</v>
      </c>
      <c r="P34" s="3">
        <v>51</v>
      </c>
      <c r="Q34" s="3">
        <v>33</v>
      </c>
    </row>
    <row r="35" spans="1:17" s="3" customFormat="1">
      <c r="A35" s="3" t="s">
        <v>51</v>
      </c>
      <c r="B35" s="3">
        <v>3</v>
      </c>
      <c r="C35" s="3">
        <v>304060</v>
      </c>
      <c r="D35" s="12">
        <v>0.85</v>
      </c>
      <c r="E35" s="1">
        <f t="shared" si="3"/>
        <v>0.76143256321134056</v>
      </c>
      <c r="F35" s="2">
        <f t="shared" si="4"/>
        <v>0.88500000000000001</v>
      </c>
      <c r="G35" s="30">
        <f>(O35+P35+Q35)/L35</f>
        <v>0.20799999999999999</v>
      </c>
      <c r="H35" s="3">
        <v>44690</v>
      </c>
      <c r="I35" s="14">
        <v>58692</v>
      </c>
      <c r="J35" s="15">
        <v>0.76143300000000003</v>
      </c>
      <c r="K35" s="3">
        <v>885</v>
      </c>
      <c r="L35" s="3">
        <v>1000</v>
      </c>
      <c r="M35" s="3">
        <v>0.88500000000000001</v>
      </c>
      <c r="N35" s="3">
        <v>208</v>
      </c>
      <c r="O35" s="3">
        <v>79</v>
      </c>
      <c r="P35" s="3">
        <v>91</v>
      </c>
      <c r="Q35" s="3">
        <v>38</v>
      </c>
    </row>
    <row r="36" spans="1:17">
      <c r="A36" s="3" t="s">
        <v>51</v>
      </c>
      <c r="B36" s="3">
        <v>3</v>
      </c>
      <c r="C36" s="3">
        <v>304060</v>
      </c>
      <c r="D36" s="12">
        <v>0.9</v>
      </c>
      <c r="E36" s="1">
        <f t="shared" si="3"/>
        <v>0.76143256321134056</v>
      </c>
      <c r="F36" s="2">
        <f t="shared" si="4"/>
        <v>0.77500000000000002</v>
      </c>
      <c r="G36" s="30">
        <f>(O36+P36+Q36)/L36</f>
        <v>0.27600000000000002</v>
      </c>
      <c r="H36">
        <v>44690</v>
      </c>
      <c r="I36" s="4">
        <v>58692</v>
      </c>
      <c r="J36" s="5">
        <v>0.76143300000000003</v>
      </c>
      <c r="K36">
        <v>775</v>
      </c>
      <c r="L36">
        <v>1000</v>
      </c>
      <c r="M36">
        <v>0.77500000000000002</v>
      </c>
      <c r="N36">
        <v>279</v>
      </c>
      <c r="O36">
        <v>41</v>
      </c>
      <c r="P36">
        <v>207</v>
      </c>
      <c r="Q36">
        <v>28</v>
      </c>
    </row>
    <row r="37" spans="1:17">
      <c r="A37" s="3" t="s">
        <v>51</v>
      </c>
      <c r="B37" s="3">
        <v>3</v>
      </c>
      <c r="C37" s="3">
        <v>304060</v>
      </c>
      <c r="D37" s="12">
        <v>0.95</v>
      </c>
      <c r="E37" s="1">
        <f t="shared" si="3"/>
        <v>0.76143256321134056</v>
      </c>
      <c r="F37" s="2">
        <f t="shared" si="4"/>
        <v>0.61599999999999999</v>
      </c>
      <c r="G37" s="30">
        <f>(O37+P37+Q37)/L37</f>
        <v>0.39700000000000002</v>
      </c>
      <c r="H37">
        <v>44690</v>
      </c>
      <c r="I37" s="4">
        <v>58692</v>
      </c>
      <c r="J37" s="5">
        <v>0.76143300000000003</v>
      </c>
      <c r="K37">
        <v>616</v>
      </c>
      <c r="L37">
        <v>1000</v>
      </c>
      <c r="M37">
        <v>0.61599999999999999</v>
      </c>
      <c r="N37">
        <v>405</v>
      </c>
      <c r="O37">
        <v>13</v>
      </c>
      <c r="P37">
        <v>355</v>
      </c>
      <c r="Q37">
        <v>29</v>
      </c>
    </row>
    <row r="38" spans="1:17">
      <c r="A38" s="3" t="s">
        <v>56</v>
      </c>
      <c r="B38" s="3">
        <v>3</v>
      </c>
      <c r="C38" s="3">
        <v>40</v>
      </c>
      <c r="D38" s="9">
        <v>0</v>
      </c>
      <c r="E38" s="1">
        <f t="shared" si="3"/>
        <v>0.72015752358274565</v>
      </c>
      <c r="F38" s="2">
        <f t="shared" si="4"/>
        <v>0.89100000000000001</v>
      </c>
      <c r="G38" s="30">
        <f>(O38+P38+Q38)/L38</f>
        <v>0.69199999999999995</v>
      </c>
      <c r="H38">
        <v>39317</v>
      </c>
      <c r="I38" s="4">
        <v>54595</v>
      </c>
      <c r="J38" s="5">
        <v>0.72015799999999996</v>
      </c>
      <c r="K38">
        <v>891</v>
      </c>
      <c r="L38">
        <v>1000</v>
      </c>
      <c r="M38">
        <v>0.89100000000000001</v>
      </c>
      <c r="N38">
        <v>692</v>
      </c>
      <c r="O38">
        <v>581</v>
      </c>
      <c r="P38">
        <v>13</v>
      </c>
      <c r="Q38">
        <v>98</v>
      </c>
    </row>
    <row r="39" spans="1:17">
      <c r="A39" s="3" t="s">
        <v>60</v>
      </c>
      <c r="B39" s="3">
        <v>3</v>
      </c>
      <c r="C39" s="3">
        <v>304060</v>
      </c>
      <c r="D39" s="9">
        <v>0</v>
      </c>
      <c r="E39" s="1">
        <f t="shared" si="3"/>
        <v>0.68074013494172969</v>
      </c>
      <c r="F39" s="2">
        <f t="shared" si="4"/>
        <v>0.90400000000000003</v>
      </c>
      <c r="G39" s="30">
        <f>(O39+P39+Q39)/L39</f>
        <v>0.56499999999999995</v>
      </c>
      <c r="H39">
        <v>39954</v>
      </c>
      <c r="I39" s="4">
        <v>58692</v>
      </c>
      <c r="J39" s="5">
        <v>0.67873172000000004</v>
      </c>
      <c r="K39">
        <v>904</v>
      </c>
      <c r="L39">
        <v>1000</v>
      </c>
      <c r="M39">
        <v>0.90400000000000003</v>
      </c>
      <c r="N39">
        <v>566</v>
      </c>
      <c r="O39">
        <v>460</v>
      </c>
      <c r="P39">
        <v>14</v>
      </c>
      <c r="Q39">
        <v>91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11" sqref="G11"/>
    </sheetView>
  </sheetViews>
  <sheetFormatPr defaultRowHeight="13.5"/>
  <cols>
    <col min="1" max="1" width="25.375" customWidth="1"/>
    <col min="4" max="4" width="9" style="35"/>
  </cols>
  <sheetData>
    <row r="1" spans="1:17">
      <c r="B1" s="6" t="s">
        <v>1</v>
      </c>
      <c r="C1" s="6" t="s">
        <v>2</v>
      </c>
      <c r="D1" s="34" t="s">
        <v>0</v>
      </c>
      <c r="E1" s="24" t="s">
        <v>13</v>
      </c>
      <c r="F1" s="7" t="s">
        <v>14</v>
      </c>
      <c r="G1" s="31" t="s">
        <v>15</v>
      </c>
      <c r="H1" s="6" t="s">
        <v>3</v>
      </c>
      <c r="I1" s="8" t="s">
        <v>4</v>
      </c>
      <c r="J1" s="8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</row>
    <row r="2" spans="1:17" s="37" customFormat="1">
      <c r="A2" s="37" t="s">
        <v>52</v>
      </c>
      <c r="B2" s="37">
        <v>3</v>
      </c>
      <c r="C2" s="37">
        <v>304060</v>
      </c>
      <c r="D2" s="36">
        <v>0</v>
      </c>
      <c r="E2" s="38">
        <f t="shared" ref="E2:E9" si="0">H2/I2</f>
        <v>0.62866780250228027</v>
      </c>
      <c r="F2" s="39">
        <f t="shared" ref="F2:F9" si="1">K2/L2</f>
        <v>0.86</v>
      </c>
      <c r="G2" s="40">
        <f t="shared" ref="G2:G9" si="2">(O2+P2+Q2)/L2</f>
        <v>0.47799999999999998</v>
      </c>
      <c r="H2" s="37">
        <v>36530</v>
      </c>
      <c r="I2" s="5">
        <v>58107</v>
      </c>
      <c r="J2" s="5">
        <v>0.628668</v>
      </c>
      <c r="K2" s="37">
        <v>860</v>
      </c>
      <c r="L2" s="37">
        <v>1000</v>
      </c>
      <c r="M2" s="37">
        <v>0.86</v>
      </c>
      <c r="N2" s="37">
        <v>488</v>
      </c>
      <c r="O2" s="37">
        <v>293</v>
      </c>
      <c r="P2" s="37">
        <v>71</v>
      </c>
      <c r="Q2" s="37">
        <v>114</v>
      </c>
    </row>
    <row r="3" spans="1:17">
      <c r="A3" t="s">
        <v>47</v>
      </c>
      <c r="B3">
        <v>3</v>
      </c>
      <c r="C3">
        <v>40</v>
      </c>
      <c r="D3" s="35">
        <v>0</v>
      </c>
      <c r="E3" s="23">
        <f t="shared" si="0"/>
        <v>0.64773607310651038</v>
      </c>
      <c r="F3" s="2">
        <f t="shared" si="1"/>
        <v>0.82299999999999995</v>
      </c>
      <c r="G3" s="30">
        <f t="shared" si="2"/>
        <v>0.63300000000000001</v>
      </c>
      <c r="H3">
        <v>12546</v>
      </c>
      <c r="I3">
        <v>19369</v>
      </c>
      <c r="J3">
        <v>0.64773599999999998</v>
      </c>
      <c r="K3">
        <v>823</v>
      </c>
      <c r="L3">
        <v>1000</v>
      </c>
      <c r="M3">
        <v>0.82299999999999995</v>
      </c>
      <c r="N3">
        <v>647</v>
      </c>
      <c r="O3">
        <v>424</v>
      </c>
      <c r="P3">
        <v>45</v>
      </c>
      <c r="Q3">
        <v>164</v>
      </c>
    </row>
    <row r="4" spans="1:17">
      <c r="A4" t="s">
        <v>48</v>
      </c>
      <c r="B4">
        <v>3</v>
      </c>
      <c r="C4">
        <v>304060</v>
      </c>
      <c r="D4" s="35">
        <v>0</v>
      </c>
      <c r="E4" s="23">
        <f t="shared" si="0"/>
        <v>0.6402154645739756</v>
      </c>
      <c r="F4" s="2">
        <f t="shared" si="1"/>
        <v>0.82299999999999995</v>
      </c>
      <c r="G4" s="30">
        <f t="shared" si="2"/>
        <v>0.51600000000000001</v>
      </c>
      <c r="H4">
        <v>37201</v>
      </c>
      <c r="I4">
        <v>58107</v>
      </c>
      <c r="J4">
        <v>0.63956745000000004</v>
      </c>
      <c r="K4">
        <v>823</v>
      </c>
      <c r="L4">
        <v>1000</v>
      </c>
      <c r="M4">
        <v>0.82299999999999995</v>
      </c>
      <c r="N4">
        <v>519</v>
      </c>
      <c r="O4">
        <v>307</v>
      </c>
      <c r="P4">
        <v>47</v>
      </c>
      <c r="Q4">
        <v>162</v>
      </c>
    </row>
    <row r="5" spans="1:17">
      <c r="A5" t="s">
        <v>48</v>
      </c>
      <c r="B5">
        <v>3</v>
      </c>
      <c r="C5">
        <v>304060</v>
      </c>
      <c r="D5" s="35">
        <v>0.7</v>
      </c>
      <c r="E5" s="23">
        <f t="shared" si="0"/>
        <v>0.6402154645739756</v>
      </c>
      <c r="F5" s="2">
        <f t="shared" si="1"/>
        <v>0.75700000000000001</v>
      </c>
      <c r="G5" s="30">
        <f t="shared" si="2"/>
        <v>0.438</v>
      </c>
      <c r="H5">
        <v>37201</v>
      </c>
      <c r="I5">
        <v>58107</v>
      </c>
      <c r="J5">
        <v>0.64021499999999998</v>
      </c>
      <c r="K5">
        <v>757</v>
      </c>
      <c r="L5">
        <v>1000</v>
      </c>
      <c r="M5">
        <v>0.75700000000000001</v>
      </c>
      <c r="N5">
        <v>440</v>
      </c>
      <c r="O5">
        <v>167</v>
      </c>
      <c r="P5">
        <v>120</v>
      </c>
      <c r="Q5">
        <v>151</v>
      </c>
    </row>
    <row r="6" spans="1:17">
      <c r="A6" t="s">
        <v>48</v>
      </c>
      <c r="B6">
        <v>3</v>
      </c>
      <c r="C6">
        <v>304060</v>
      </c>
      <c r="D6" s="35">
        <v>0.75</v>
      </c>
      <c r="E6" s="23">
        <f t="shared" si="0"/>
        <v>0.6402154645739756</v>
      </c>
      <c r="F6" s="2">
        <f t="shared" si="1"/>
        <v>0.59199999999999997</v>
      </c>
      <c r="G6" s="30">
        <f t="shared" si="2"/>
        <v>0.45</v>
      </c>
      <c r="H6">
        <v>37201</v>
      </c>
      <c r="I6">
        <v>58107</v>
      </c>
      <c r="J6">
        <v>0.64021499999999998</v>
      </c>
      <c r="K6">
        <v>592</v>
      </c>
      <c r="L6">
        <v>1000</v>
      </c>
      <c r="M6">
        <v>0.59199999999999997</v>
      </c>
      <c r="N6">
        <v>458</v>
      </c>
      <c r="O6">
        <v>34</v>
      </c>
      <c r="P6">
        <v>334</v>
      </c>
      <c r="Q6">
        <v>82</v>
      </c>
    </row>
    <row r="7" spans="1:17">
      <c r="A7" t="s">
        <v>48</v>
      </c>
      <c r="B7">
        <v>3</v>
      </c>
      <c r="C7">
        <v>406080</v>
      </c>
      <c r="D7" s="35">
        <v>0</v>
      </c>
      <c r="E7" s="23">
        <f t="shared" si="0"/>
        <v>0.6350181561601872</v>
      </c>
      <c r="F7" s="2">
        <f t="shared" si="1"/>
        <v>0.68400000000000005</v>
      </c>
      <c r="G7" s="30">
        <f t="shared" si="2"/>
        <v>0.505</v>
      </c>
      <c r="H7">
        <v>36899</v>
      </c>
      <c r="I7">
        <v>58107</v>
      </c>
      <c r="J7">
        <v>0.63501799999999997</v>
      </c>
      <c r="K7">
        <v>684</v>
      </c>
      <c r="L7">
        <v>1000</v>
      </c>
      <c r="M7">
        <v>0.68400000000000005</v>
      </c>
      <c r="N7">
        <v>507</v>
      </c>
      <c r="O7">
        <v>177</v>
      </c>
      <c r="P7">
        <v>70</v>
      </c>
      <c r="Q7">
        <v>258</v>
      </c>
    </row>
    <row r="8" spans="1:17">
      <c r="A8" t="s">
        <v>49</v>
      </c>
      <c r="B8">
        <v>3</v>
      </c>
      <c r="C8">
        <v>304060</v>
      </c>
      <c r="D8" s="35">
        <v>0</v>
      </c>
      <c r="E8" s="23">
        <f t="shared" si="0"/>
        <v>9.2415715834581035E-3</v>
      </c>
      <c r="F8" s="2">
        <f t="shared" si="1"/>
        <v>0.72499999999999998</v>
      </c>
      <c r="G8" s="30">
        <f t="shared" si="2"/>
        <v>0.95899999999999996</v>
      </c>
      <c r="H8">
        <v>537</v>
      </c>
      <c r="I8">
        <v>58107</v>
      </c>
      <c r="J8">
        <v>9.2420000000000002E-3</v>
      </c>
      <c r="K8">
        <v>725</v>
      </c>
      <c r="L8">
        <v>1000</v>
      </c>
      <c r="M8">
        <v>0.72499999999999998</v>
      </c>
      <c r="N8">
        <v>961</v>
      </c>
      <c r="O8">
        <v>666</v>
      </c>
      <c r="P8">
        <v>22</v>
      </c>
      <c r="Q8">
        <v>271</v>
      </c>
    </row>
    <row r="9" spans="1:17">
      <c r="A9" t="s">
        <v>56</v>
      </c>
      <c r="B9">
        <v>3</v>
      </c>
      <c r="C9">
        <v>40</v>
      </c>
      <c r="D9" s="35">
        <v>0</v>
      </c>
      <c r="E9" s="23">
        <f t="shared" si="0"/>
        <v>0.51297294294127449</v>
      </c>
      <c r="F9" s="2">
        <f t="shared" si="1"/>
        <v>0.72399999999999998</v>
      </c>
      <c r="G9" s="30">
        <f t="shared" si="2"/>
        <v>1.0980000000000001</v>
      </c>
      <c r="H9">
        <v>9233</v>
      </c>
      <c r="I9">
        <v>17999</v>
      </c>
      <c r="J9">
        <v>0.51297300000000001</v>
      </c>
      <c r="K9">
        <v>724</v>
      </c>
      <c r="L9">
        <v>1000</v>
      </c>
      <c r="M9">
        <v>0.72399999999999998</v>
      </c>
      <c r="N9">
        <v>1100</v>
      </c>
      <c r="O9">
        <v>819</v>
      </c>
      <c r="P9">
        <v>9</v>
      </c>
      <c r="Q9">
        <v>270</v>
      </c>
    </row>
  </sheetData>
  <sortState ref="A1:K123">
    <sortCondition descending="1" ref="G1:G12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sqref="A1:Q2"/>
    </sheetView>
  </sheetViews>
  <sheetFormatPr defaultRowHeight="13.5"/>
  <cols>
    <col min="1" max="1" width="10.75" customWidth="1"/>
    <col min="4" max="4" width="9" style="35"/>
  </cols>
  <sheetData>
    <row r="1" spans="1:17">
      <c r="B1" s="6" t="s">
        <v>1</v>
      </c>
      <c r="C1" s="6" t="s">
        <v>2</v>
      </c>
      <c r="D1" s="34" t="s">
        <v>0</v>
      </c>
      <c r="E1" s="24" t="s">
        <v>13</v>
      </c>
      <c r="F1" s="7" t="s">
        <v>14</v>
      </c>
      <c r="G1" s="31" t="s">
        <v>15</v>
      </c>
      <c r="H1" s="6" t="s">
        <v>3</v>
      </c>
      <c r="I1" s="8" t="s">
        <v>4</v>
      </c>
      <c r="J1" s="8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</row>
    <row r="2" spans="1:17" s="37" customFormat="1">
      <c r="A2" t="s">
        <v>53</v>
      </c>
      <c r="B2">
        <v>3</v>
      </c>
      <c r="C2">
        <v>304060</v>
      </c>
      <c r="D2" s="35">
        <v>0</v>
      </c>
      <c r="E2" s="23">
        <f t="shared" ref="E2:E10" si="0">H2/I2</f>
        <v>0.55169031354002451</v>
      </c>
      <c r="F2" s="2">
        <f t="shared" ref="F2:F10" si="1">K2/L2</f>
        <v>0.89300000000000002</v>
      </c>
      <c r="G2" s="30">
        <f t="shared" ref="G2:G10" si="2">(O2+P2+Q2)/L2</f>
        <v>0.69</v>
      </c>
      <c r="H2" s="37">
        <v>47244</v>
      </c>
      <c r="I2" s="5">
        <v>85635</v>
      </c>
      <c r="J2" s="5">
        <v>0.55169000000000001</v>
      </c>
      <c r="K2" s="37">
        <v>893</v>
      </c>
      <c r="L2" s="37">
        <v>1000</v>
      </c>
      <c r="M2" s="37">
        <v>0.89300000000000002</v>
      </c>
      <c r="N2" s="37">
        <v>714</v>
      </c>
      <c r="O2" s="37">
        <v>534</v>
      </c>
      <c r="P2" s="37">
        <v>59</v>
      </c>
      <c r="Q2" s="37">
        <v>97</v>
      </c>
    </row>
    <row r="3" spans="1:17">
      <c r="A3" t="s">
        <v>47</v>
      </c>
      <c r="B3">
        <v>3</v>
      </c>
      <c r="C3">
        <v>40</v>
      </c>
      <c r="D3" s="35">
        <v>0</v>
      </c>
      <c r="E3" s="23">
        <f t="shared" si="0"/>
        <v>0.67321772639691713</v>
      </c>
      <c r="F3" s="2">
        <f t="shared" si="1"/>
        <v>0.95599999999999996</v>
      </c>
      <c r="G3" s="30">
        <f t="shared" si="2"/>
        <v>0.75800000000000001</v>
      </c>
      <c r="H3">
        <v>19217</v>
      </c>
      <c r="I3">
        <v>28545</v>
      </c>
      <c r="J3">
        <v>0.67321799999999998</v>
      </c>
      <c r="K3">
        <v>956</v>
      </c>
      <c r="L3">
        <v>1000</v>
      </c>
      <c r="M3">
        <v>0.95599999999999996</v>
      </c>
      <c r="N3">
        <v>781</v>
      </c>
      <c r="O3">
        <v>669</v>
      </c>
      <c r="P3">
        <v>50</v>
      </c>
      <c r="Q3">
        <v>39</v>
      </c>
    </row>
    <row r="4" spans="1:17">
      <c r="A4" t="s">
        <v>50</v>
      </c>
      <c r="B4">
        <v>3</v>
      </c>
      <c r="C4">
        <v>304060</v>
      </c>
      <c r="D4" s="35">
        <v>0</v>
      </c>
      <c r="E4" s="23">
        <f t="shared" si="0"/>
        <v>0.66809131780230047</v>
      </c>
      <c r="F4" s="2">
        <f t="shared" si="1"/>
        <v>0.95499999999999996</v>
      </c>
      <c r="G4" s="30">
        <f t="shared" si="2"/>
        <v>0.57799999999999996</v>
      </c>
      <c r="H4">
        <v>57212</v>
      </c>
      <c r="I4">
        <v>85635</v>
      </c>
      <c r="J4">
        <v>0.66809099999999999</v>
      </c>
      <c r="K4">
        <v>955</v>
      </c>
      <c r="L4">
        <v>1000</v>
      </c>
      <c r="M4">
        <v>0.95499999999999996</v>
      </c>
      <c r="N4">
        <v>591</v>
      </c>
      <c r="O4">
        <v>488</v>
      </c>
      <c r="P4">
        <v>51</v>
      </c>
      <c r="Q4">
        <v>39</v>
      </c>
    </row>
    <row r="5" spans="1:17">
      <c r="A5" t="s">
        <v>50</v>
      </c>
      <c r="B5">
        <v>3</v>
      </c>
      <c r="C5">
        <v>304060</v>
      </c>
      <c r="D5" s="35">
        <v>0.7</v>
      </c>
      <c r="E5" s="23">
        <f t="shared" si="0"/>
        <v>0.66809131780230047</v>
      </c>
      <c r="F5" s="2">
        <f t="shared" si="1"/>
        <v>0.95399999999999996</v>
      </c>
      <c r="G5" s="30">
        <f t="shared" si="2"/>
        <v>0.48599999999999999</v>
      </c>
      <c r="H5">
        <v>57212</v>
      </c>
      <c r="I5">
        <v>85635</v>
      </c>
      <c r="J5">
        <v>0.66809099999999999</v>
      </c>
      <c r="K5">
        <v>954</v>
      </c>
      <c r="L5">
        <v>1000</v>
      </c>
      <c r="M5">
        <v>0.95399999999999996</v>
      </c>
      <c r="N5">
        <v>499</v>
      </c>
      <c r="O5">
        <v>399</v>
      </c>
      <c r="P5">
        <v>49</v>
      </c>
      <c r="Q5">
        <v>38</v>
      </c>
    </row>
    <row r="6" spans="1:17">
      <c r="A6" t="s">
        <v>50</v>
      </c>
      <c r="B6">
        <v>3</v>
      </c>
      <c r="C6">
        <v>304060</v>
      </c>
      <c r="D6" s="35">
        <v>0.72</v>
      </c>
      <c r="E6" s="23">
        <f t="shared" si="0"/>
        <v>0.66809131780230047</v>
      </c>
      <c r="F6" s="2">
        <f t="shared" si="1"/>
        <v>0.93899999999999995</v>
      </c>
      <c r="G6" s="30">
        <f t="shared" si="2"/>
        <v>0.40899999999999997</v>
      </c>
      <c r="H6">
        <v>57212</v>
      </c>
      <c r="I6">
        <v>85635</v>
      </c>
      <c r="J6">
        <v>0.66809099999999999</v>
      </c>
      <c r="K6">
        <v>939</v>
      </c>
      <c r="L6">
        <v>1000</v>
      </c>
      <c r="M6">
        <v>0.93899999999999995</v>
      </c>
      <c r="N6">
        <v>418</v>
      </c>
      <c r="O6">
        <v>308</v>
      </c>
      <c r="P6">
        <v>53</v>
      </c>
      <c r="Q6">
        <v>48</v>
      </c>
    </row>
    <row r="7" spans="1:17">
      <c r="A7" t="s">
        <v>50</v>
      </c>
      <c r="B7">
        <v>3</v>
      </c>
      <c r="C7">
        <v>304060</v>
      </c>
      <c r="D7" s="35">
        <v>0.73</v>
      </c>
      <c r="E7" s="23">
        <f t="shared" si="0"/>
        <v>0.66809131780230047</v>
      </c>
      <c r="F7" s="2">
        <f t="shared" si="1"/>
        <v>0.91200000000000003</v>
      </c>
      <c r="G7" s="30">
        <f t="shared" si="2"/>
        <v>0.39</v>
      </c>
      <c r="H7">
        <v>57212</v>
      </c>
      <c r="I7">
        <v>85635</v>
      </c>
      <c r="J7">
        <v>0.66809099999999999</v>
      </c>
      <c r="K7">
        <v>912</v>
      </c>
      <c r="L7">
        <v>1000</v>
      </c>
      <c r="M7">
        <v>0.91200000000000003</v>
      </c>
      <c r="N7">
        <v>400</v>
      </c>
      <c r="O7">
        <v>266</v>
      </c>
      <c r="P7">
        <v>67</v>
      </c>
      <c r="Q7">
        <v>57</v>
      </c>
    </row>
    <row r="8" spans="1:17">
      <c r="A8" t="s">
        <v>50</v>
      </c>
      <c r="B8">
        <v>3</v>
      </c>
      <c r="C8">
        <v>304060</v>
      </c>
      <c r="D8" s="35">
        <v>0.75</v>
      </c>
      <c r="E8" s="23">
        <f t="shared" si="0"/>
        <v>0.66809131780230047</v>
      </c>
      <c r="F8" s="2">
        <f t="shared" si="1"/>
        <v>0.84799999999999998</v>
      </c>
      <c r="G8" s="30">
        <f t="shared" si="2"/>
        <v>0.374</v>
      </c>
      <c r="H8">
        <v>57212</v>
      </c>
      <c r="I8">
        <v>85635</v>
      </c>
      <c r="J8">
        <v>0.66809099999999999</v>
      </c>
      <c r="K8">
        <v>848</v>
      </c>
      <c r="L8">
        <v>1000</v>
      </c>
      <c r="M8">
        <v>0.84799999999999998</v>
      </c>
      <c r="N8">
        <v>385</v>
      </c>
      <c r="O8">
        <v>189</v>
      </c>
      <c r="P8">
        <v>128</v>
      </c>
      <c r="Q8">
        <v>57</v>
      </c>
    </row>
    <row r="9" spans="1:17">
      <c r="A9" t="s">
        <v>54</v>
      </c>
      <c r="B9">
        <v>3</v>
      </c>
      <c r="C9">
        <v>40</v>
      </c>
      <c r="D9" s="35">
        <v>0</v>
      </c>
      <c r="E9" s="23">
        <f t="shared" si="0"/>
        <v>0.59963694790938415</v>
      </c>
      <c r="F9" s="2">
        <f t="shared" si="1"/>
        <v>0.79500000000000004</v>
      </c>
      <c r="G9" s="30">
        <f t="shared" si="2"/>
        <v>0.90400000000000003</v>
      </c>
      <c r="H9">
        <v>48889</v>
      </c>
      <c r="I9">
        <v>81531</v>
      </c>
      <c r="J9">
        <v>0.59963699999999998</v>
      </c>
      <c r="K9">
        <v>795</v>
      </c>
      <c r="L9">
        <v>1000</v>
      </c>
      <c r="M9">
        <v>0.79500000000000004</v>
      </c>
      <c r="N9">
        <v>906</v>
      </c>
      <c r="O9">
        <v>688</v>
      </c>
      <c r="P9">
        <v>18</v>
      </c>
      <c r="Q9">
        <v>198</v>
      </c>
    </row>
    <row r="10" spans="1:17">
      <c r="A10" t="s">
        <v>55</v>
      </c>
      <c r="B10">
        <v>3</v>
      </c>
      <c r="C10">
        <v>304060</v>
      </c>
      <c r="D10" s="35">
        <v>0</v>
      </c>
      <c r="E10" s="23">
        <f t="shared" si="0"/>
        <v>0.5757225433526012</v>
      </c>
      <c r="F10" s="2">
        <f t="shared" si="1"/>
        <v>0.80200000000000005</v>
      </c>
      <c r="G10" s="30">
        <f t="shared" si="2"/>
        <v>0.88400000000000001</v>
      </c>
      <c r="H10">
        <v>49302</v>
      </c>
      <c r="I10">
        <v>85635</v>
      </c>
      <c r="J10">
        <v>0.57572299999999998</v>
      </c>
      <c r="K10">
        <v>802</v>
      </c>
      <c r="L10">
        <v>1000</v>
      </c>
      <c r="M10">
        <v>0.80200000000000005</v>
      </c>
      <c r="N10">
        <v>893</v>
      </c>
      <c r="O10">
        <v>661</v>
      </c>
      <c r="P10">
        <v>31</v>
      </c>
      <c r="Q10">
        <v>192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8" sqref="A8:XFD8"/>
    </sheetView>
  </sheetViews>
  <sheetFormatPr defaultRowHeight="13.5"/>
  <sheetData>
    <row r="1" spans="1:17">
      <c r="B1" s="6" t="s">
        <v>1</v>
      </c>
      <c r="C1" s="6" t="s">
        <v>2</v>
      </c>
      <c r="D1" s="34" t="s">
        <v>0</v>
      </c>
      <c r="E1" s="24" t="s">
        <v>13</v>
      </c>
      <c r="F1" s="7" t="s">
        <v>14</v>
      </c>
      <c r="G1" s="31" t="s">
        <v>15</v>
      </c>
      <c r="H1" s="6" t="s">
        <v>3</v>
      </c>
      <c r="I1" s="8" t="s">
        <v>4</v>
      </c>
      <c r="J1" s="8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</row>
    <row r="2" spans="1:17">
      <c r="A2" t="s">
        <v>57</v>
      </c>
      <c r="B2">
        <v>3</v>
      </c>
      <c r="C2">
        <v>30</v>
      </c>
      <c r="D2" s="35">
        <v>0.75</v>
      </c>
      <c r="E2" s="23">
        <f t="shared" ref="E2:E8" si="0">H2/I2</f>
        <v>0</v>
      </c>
      <c r="F2" s="2">
        <f t="shared" ref="F2:F8" si="1">K2/L2</f>
        <v>0.62407862407862413</v>
      </c>
      <c r="G2" s="30">
        <f t="shared" ref="G2:G8" si="2">(O2+P2+Q2)/L2</f>
        <v>0.5491400491400491</v>
      </c>
      <c r="H2" s="37">
        <v>0</v>
      </c>
      <c r="I2" s="5">
        <v>48955</v>
      </c>
      <c r="J2" s="5">
        <v>0</v>
      </c>
      <c r="K2" s="37">
        <v>508</v>
      </c>
      <c r="L2" s="37">
        <v>814</v>
      </c>
      <c r="M2" s="37">
        <v>0.62407900000000005</v>
      </c>
      <c r="N2" s="37">
        <v>477</v>
      </c>
      <c r="O2" s="37">
        <v>220</v>
      </c>
      <c r="P2" s="37">
        <v>107</v>
      </c>
      <c r="Q2" s="37">
        <v>120</v>
      </c>
    </row>
    <row r="3" spans="1:17">
      <c r="A3" t="s">
        <v>57</v>
      </c>
      <c r="B3">
        <v>1</v>
      </c>
      <c r="C3">
        <v>30</v>
      </c>
      <c r="D3">
        <v>0.8</v>
      </c>
      <c r="E3" s="23">
        <f t="shared" si="0"/>
        <v>0</v>
      </c>
      <c r="F3" s="2">
        <f t="shared" si="1"/>
        <v>0.69321533923303835</v>
      </c>
      <c r="G3" s="30">
        <f t="shared" si="2"/>
        <v>0.54129793510324486</v>
      </c>
      <c r="H3">
        <v>0</v>
      </c>
      <c r="I3">
        <v>48955</v>
      </c>
      <c r="J3">
        <v>0</v>
      </c>
      <c r="K3">
        <v>470</v>
      </c>
      <c r="L3">
        <v>678</v>
      </c>
      <c r="M3">
        <v>0.69321500000000003</v>
      </c>
      <c r="N3">
        <v>379</v>
      </c>
      <c r="O3">
        <v>127</v>
      </c>
      <c r="P3">
        <v>140</v>
      </c>
      <c r="Q3">
        <v>100</v>
      </c>
    </row>
    <row r="4" spans="1:17">
      <c r="A4" t="s">
        <v>53</v>
      </c>
      <c r="B4">
        <v>3</v>
      </c>
      <c r="C4">
        <v>203040</v>
      </c>
      <c r="D4">
        <v>0.7</v>
      </c>
      <c r="E4" s="23">
        <f t="shared" si="0"/>
        <v>0</v>
      </c>
      <c r="F4" s="2">
        <f t="shared" si="1"/>
        <v>0.51351351351351349</v>
      </c>
      <c r="G4" s="30">
        <f t="shared" si="2"/>
        <v>1.0331695331695332</v>
      </c>
      <c r="H4">
        <v>0</v>
      </c>
      <c r="I4">
        <v>53595</v>
      </c>
      <c r="J4">
        <v>0</v>
      </c>
      <c r="K4">
        <v>418</v>
      </c>
      <c r="L4">
        <v>814</v>
      </c>
      <c r="M4">
        <v>0.51351400000000003</v>
      </c>
      <c r="N4">
        <v>957</v>
      </c>
      <c r="O4">
        <v>346</v>
      </c>
      <c r="P4">
        <v>168</v>
      </c>
      <c r="Q4">
        <v>327</v>
      </c>
    </row>
    <row r="5" spans="1:17">
      <c r="A5" t="s">
        <v>58</v>
      </c>
      <c r="B5">
        <v>1</v>
      </c>
      <c r="C5">
        <v>30</v>
      </c>
      <c r="D5">
        <v>0.8</v>
      </c>
      <c r="E5" s="23">
        <f t="shared" si="0"/>
        <v>0</v>
      </c>
      <c r="F5" s="2">
        <f t="shared" si="1"/>
        <v>0.7831858407079646</v>
      </c>
      <c r="G5" s="30">
        <f t="shared" si="2"/>
        <v>0.87463126843657812</v>
      </c>
      <c r="H5">
        <v>0</v>
      </c>
      <c r="I5">
        <v>48955</v>
      </c>
      <c r="J5">
        <v>0</v>
      </c>
      <c r="K5">
        <v>531</v>
      </c>
      <c r="L5">
        <v>678</v>
      </c>
      <c r="M5">
        <v>0.78318600000000005</v>
      </c>
      <c r="N5">
        <v>636</v>
      </c>
      <c r="O5">
        <v>369</v>
      </c>
      <c r="P5">
        <v>98</v>
      </c>
      <c r="Q5">
        <v>126</v>
      </c>
    </row>
    <row r="6" spans="1:17">
      <c r="A6" t="s">
        <v>58</v>
      </c>
      <c r="B6">
        <v>1</v>
      </c>
      <c r="C6">
        <v>30</v>
      </c>
      <c r="D6">
        <v>0.85</v>
      </c>
      <c r="E6" s="23">
        <f t="shared" si="0"/>
        <v>0</v>
      </c>
      <c r="F6" s="2">
        <f t="shared" si="1"/>
        <v>0.70648967551622421</v>
      </c>
      <c r="G6" s="30">
        <f t="shared" si="2"/>
        <v>0.44690265486725661</v>
      </c>
      <c r="H6">
        <v>0</v>
      </c>
      <c r="I6">
        <v>48955</v>
      </c>
      <c r="J6">
        <v>0</v>
      </c>
      <c r="K6">
        <v>479</v>
      </c>
      <c r="L6">
        <v>678</v>
      </c>
      <c r="M6">
        <v>0.70648999999999995</v>
      </c>
      <c r="N6">
        <v>310</v>
      </c>
      <c r="O6">
        <v>81</v>
      </c>
      <c r="P6">
        <v>135</v>
      </c>
      <c r="Q6">
        <v>87</v>
      </c>
    </row>
    <row r="7" spans="1:17">
      <c r="D7" t="s">
        <v>59</v>
      </c>
      <c r="E7" s="23"/>
      <c r="F7" s="2"/>
      <c r="G7" s="30"/>
    </row>
    <row r="8" spans="1:17">
      <c r="A8" t="s">
        <v>56</v>
      </c>
      <c r="B8">
        <v>3</v>
      </c>
      <c r="C8">
        <v>40</v>
      </c>
      <c r="D8">
        <v>1000</v>
      </c>
      <c r="E8" s="23">
        <f t="shared" si="0"/>
        <v>0</v>
      </c>
      <c r="F8" s="2">
        <f t="shared" si="1"/>
        <v>0.65929203539823011</v>
      </c>
      <c r="G8" s="30">
        <f t="shared" si="2"/>
        <v>0.971976401179941</v>
      </c>
      <c r="H8">
        <v>0</v>
      </c>
      <c r="I8">
        <v>47455</v>
      </c>
      <c r="J8">
        <v>0</v>
      </c>
      <c r="K8">
        <v>447</v>
      </c>
      <c r="L8">
        <v>678</v>
      </c>
      <c r="M8">
        <v>0.54913999999999996</v>
      </c>
      <c r="N8">
        <v>712</v>
      </c>
      <c r="O8">
        <v>235</v>
      </c>
      <c r="P8">
        <v>173</v>
      </c>
      <c r="Q8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"/>
    </sheetView>
  </sheetViews>
  <sheetFormatPr defaultRowHeight="13.5"/>
  <cols>
    <col min="3" max="3" width="13.875" bestFit="1" customWidth="1"/>
    <col min="4" max="4" width="12.75" bestFit="1" customWidth="1"/>
  </cols>
  <sheetData>
    <row r="1" spans="1:4">
      <c r="B1" t="s">
        <v>62</v>
      </c>
      <c r="C1" t="s">
        <v>63</v>
      </c>
      <c r="D1" t="s">
        <v>64</v>
      </c>
    </row>
    <row r="2" spans="1:4">
      <c r="A2" t="s">
        <v>66</v>
      </c>
      <c r="B2">
        <v>160</v>
      </c>
      <c r="C2">
        <v>223.88602499999999</v>
      </c>
      <c r="D2">
        <f>C2/B2</f>
        <v>1.3992876562499998</v>
      </c>
    </row>
    <row r="3" spans="1:4">
      <c r="A3" t="s">
        <v>65</v>
      </c>
      <c r="B3">
        <v>174</v>
      </c>
      <c r="C3">
        <v>19.463660000000001</v>
      </c>
      <c r="D3">
        <f>C3/B3</f>
        <v>0.11186011494252875</v>
      </c>
    </row>
    <row r="4" spans="1:4">
      <c r="A4" t="s">
        <v>61</v>
      </c>
      <c r="B4">
        <v>174</v>
      </c>
      <c r="C4">
        <v>47.607433999999998</v>
      </c>
      <c r="D4">
        <f>C4/B4</f>
        <v>0.2736059425287356</v>
      </c>
    </row>
    <row r="7" spans="1:4">
      <c r="C7" t="s">
        <v>63</v>
      </c>
      <c r="D7" t="s">
        <v>64</v>
      </c>
    </row>
    <row r="8" spans="1:4">
      <c r="A8" t="s">
        <v>66</v>
      </c>
      <c r="B8">
        <v>10</v>
      </c>
      <c r="C8">
        <v>223.88602499999999</v>
      </c>
      <c r="D8">
        <f>C8/B8</f>
        <v>22.388602499999998</v>
      </c>
    </row>
    <row r="9" spans="1:4">
      <c r="A9" t="s">
        <v>65</v>
      </c>
      <c r="B9">
        <v>10</v>
      </c>
      <c r="C9">
        <v>17.246062999999999</v>
      </c>
      <c r="D9">
        <f>C9/B9</f>
        <v>1.7246063</v>
      </c>
    </row>
    <row r="10" spans="1:4">
      <c r="A10" t="s">
        <v>61</v>
      </c>
      <c r="B10">
        <v>10</v>
      </c>
      <c r="C10">
        <v>53.505519</v>
      </c>
      <c r="D10">
        <f>C10/B10</f>
        <v>5.3505519000000001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I7" sqref="I7"/>
    </sheetView>
  </sheetViews>
  <sheetFormatPr defaultRowHeight="13.5"/>
  <cols>
    <col min="1" max="1" width="9" style="9"/>
  </cols>
  <sheetData>
    <row r="1" spans="1:6">
      <c r="B1" t="s">
        <v>36</v>
      </c>
      <c r="C1" t="s">
        <v>37</v>
      </c>
      <c r="D1" t="s">
        <v>41</v>
      </c>
      <c r="E1" t="s">
        <v>43</v>
      </c>
      <c r="F1" t="s">
        <v>45</v>
      </c>
    </row>
    <row r="2" spans="1:6">
      <c r="A2" s="9">
        <v>0.9</v>
      </c>
      <c r="B2">
        <v>0.77500000000000002</v>
      </c>
      <c r="C2">
        <v>0.27600000000000002</v>
      </c>
    </row>
    <row r="3" spans="1:6">
      <c r="A3" s="9">
        <v>0.85</v>
      </c>
      <c r="B3">
        <v>0.88500000000000001</v>
      </c>
      <c r="C3">
        <v>0.20799999999999999</v>
      </c>
      <c r="D3">
        <v>0.125</v>
      </c>
      <c r="E3">
        <v>8.5000000000000006E-2</v>
      </c>
      <c r="F3">
        <v>4.4999999999999998E-2</v>
      </c>
    </row>
    <row r="4" spans="1:6">
      <c r="A4" s="9">
        <v>0.8</v>
      </c>
      <c r="B4">
        <v>0.93700000000000006</v>
      </c>
      <c r="C4">
        <v>0.22600000000000001</v>
      </c>
      <c r="D4">
        <v>0.18099999999999999</v>
      </c>
      <c r="E4">
        <v>0.05</v>
      </c>
      <c r="F4">
        <v>3.4000000000000002E-2</v>
      </c>
    </row>
    <row r="5" spans="1:6">
      <c r="A5" s="9">
        <v>0.75</v>
      </c>
      <c r="B5">
        <v>0.95699999999999996</v>
      </c>
      <c r="C5">
        <v>0.30199999999999999</v>
      </c>
      <c r="D5">
        <v>0.28299999999999997</v>
      </c>
      <c r="E5">
        <v>3.5999999999999997E-2</v>
      </c>
      <c r="F5">
        <v>3.2000000000000001E-2</v>
      </c>
    </row>
    <row r="6" spans="1:6">
      <c r="A6" s="9">
        <v>0.7</v>
      </c>
      <c r="B6">
        <v>0.95699999999999996</v>
      </c>
      <c r="C6">
        <v>0.33100000000000002</v>
      </c>
      <c r="D6">
        <v>0.314</v>
      </c>
      <c r="E6">
        <v>3.2000000000000001E-2</v>
      </c>
      <c r="F6">
        <v>3.4000000000000002E-2</v>
      </c>
    </row>
    <row r="7" spans="1:6">
      <c r="A7" s="9">
        <v>0</v>
      </c>
      <c r="B7">
        <v>0.95699999999999996</v>
      </c>
      <c r="C7">
        <v>0.38</v>
      </c>
      <c r="D7">
        <v>0.314</v>
      </c>
      <c r="E7">
        <v>3.2000000000000001E-2</v>
      </c>
      <c r="F7">
        <v>3.4000000000000002E-2</v>
      </c>
    </row>
    <row r="18" spans="14:20">
      <c r="N18" t="s">
        <v>42</v>
      </c>
      <c r="O18" t="s">
        <v>44</v>
      </c>
      <c r="P18" t="s">
        <v>46</v>
      </c>
      <c r="R18" t="s">
        <v>42</v>
      </c>
      <c r="S18" t="s">
        <v>44</v>
      </c>
      <c r="T18" t="s">
        <v>46</v>
      </c>
    </row>
    <row r="19" spans="14:20">
      <c r="N19">
        <v>125</v>
      </c>
      <c r="O19">
        <v>85</v>
      </c>
      <c r="P19">
        <v>45</v>
      </c>
      <c r="R19">
        <f>N19/1000</f>
        <v>0.125</v>
      </c>
      <c r="S19">
        <f t="shared" ref="S19:T23" si="0">O19/1000</f>
        <v>8.5000000000000006E-2</v>
      </c>
      <c r="T19">
        <f t="shared" si="0"/>
        <v>4.4999999999999998E-2</v>
      </c>
    </row>
    <row r="20" spans="14:20">
      <c r="N20">
        <v>181</v>
      </c>
      <c r="O20">
        <v>50</v>
      </c>
      <c r="P20">
        <v>34</v>
      </c>
      <c r="R20">
        <f t="shared" ref="R20:R23" si="1">N20/1000</f>
        <v>0.18099999999999999</v>
      </c>
      <c r="S20">
        <f t="shared" si="0"/>
        <v>0.05</v>
      </c>
      <c r="T20">
        <f t="shared" si="0"/>
        <v>3.4000000000000002E-2</v>
      </c>
    </row>
    <row r="21" spans="14:20">
      <c r="N21">
        <v>283</v>
      </c>
      <c r="O21">
        <v>36</v>
      </c>
      <c r="P21">
        <v>32</v>
      </c>
      <c r="R21">
        <f t="shared" si="1"/>
        <v>0.28299999999999997</v>
      </c>
      <c r="S21">
        <f t="shared" si="0"/>
        <v>3.5999999999999997E-2</v>
      </c>
      <c r="T21">
        <f t="shared" si="0"/>
        <v>3.2000000000000001E-2</v>
      </c>
    </row>
    <row r="22" spans="14:20">
      <c r="N22">
        <v>314</v>
      </c>
      <c r="O22">
        <v>32</v>
      </c>
      <c r="P22">
        <v>34</v>
      </c>
      <c r="R22">
        <f t="shared" si="1"/>
        <v>0.314</v>
      </c>
      <c r="S22">
        <f t="shared" si="0"/>
        <v>3.2000000000000001E-2</v>
      </c>
      <c r="T22">
        <f t="shared" si="0"/>
        <v>3.4000000000000002E-2</v>
      </c>
    </row>
    <row r="23" spans="14:20">
      <c r="N23">
        <v>314</v>
      </c>
      <c r="O23">
        <v>32</v>
      </c>
      <c r="P23">
        <v>34</v>
      </c>
      <c r="R23">
        <f t="shared" si="1"/>
        <v>0.314</v>
      </c>
      <c r="S23">
        <f t="shared" si="0"/>
        <v>3.2000000000000001E-2</v>
      </c>
      <c r="T23">
        <f t="shared" si="0"/>
        <v>3.4000000000000002E-2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I10" sqref="I10"/>
    </sheetView>
  </sheetViews>
  <sheetFormatPr defaultRowHeight="13.5"/>
  <sheetData>
    <row r="1" spans="1:17">
      <c r="B1" t="s">
        <v>1</v>
      </c>
      <c r="C1" t="s">
        <v>2</v>
      </c>
      <c r="D1" s="9" t="s">
        <v>0</v>
      </c>
      <c r="E1" s="23" t="s">
        <v>13</v>
      </c>
      <c r="F1" s="2" t="s">
        <v>14</v>
      </c>
      <c r="G1" s="30" t="s">
        <v>15</v>
      </c>
      <c r="H1" t="s">
        <v>3</v>
      </c>
      <c r="I1" s="4" t="s">
        <v>4</v>
      </c>
      <c r="J1" s="5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>
      <c r="A2" t="s">
        <v>16</v>
      </c>
      <c r="B2">
        <v>3</v>
      </c>
      <c r="C2">
        <v>40</v>
      </c>
      <c r="D2" s="9">
        <v>0.75</v>
      </c>
      <c r="E2" s="23">
        <f>H2*B2/I2</f>
        <v>0.77148243699146657</v>
      </c>
      <c r="F2" s="2">
        <f>K2/L2</f>
        <v>0.81899999999999995</v>
      </c>
      <c r="G2" s="30">
        <f>N2/L2</f>
        <v>0.4</v>
      </c>
      <c r="H2">
        <v>15550</v>
      </c>
      <c r="I2" s="4">
        <v>60468</v>
      </c>
      <c r="J2" s="5">
        <v>0.25716099999999997</v>
      </c>
      <c r="K2">
        <v>819</v>
      </c>
      <c r="L2">
        <v>1000</v>
      </c>
      <c r="M2">
        <v>0.81899999999999995</v>
      </c>
      <c r="N2">
        <v>400</v>
      </c>
      <c r="O2">
        <v>212</v>
      </c>
      <c r="P2">
        <v>70</v>
      </c>
      <c r="Q2">
        <v>118</v>
      </c>
    </row>
    <row r="3" spans="1:17">
      <c r="A3" t="s">
        <v>16</v>
      </c>
      <c r="B3">
        <v>3</v>
      </c>
      <c r="C3">
        <v>40</v>
      </c>
      <c r="D3" s="9">
        <v>0.7</v>
      </c>
      <c r="E3" s="23">
        <f>H3*B3/I3</f>
        <v>0.69468148442151223</v>
      </c>
      <c r="F3" s="2">
        <f>K3/L3</f>
        <v>0.85099999999999998</v>
      </c>
      <c r="G3" s="30">
        <f>N3/L3</f>
        <v>0.65200000000000002</v>
      </c>
      <c r="H3">
        <v>14002</v>
      </c>
      <c r="I3" s="4">
        <v>60468</v>
      </c>
      <c r="J3" s="5">
        <v>0.23155999999999999</v>
      </c>
      <c r="K3">
        <v>851</v>
      </c>
      <c r="L3">
        <v>1000</v>
      </c>
      <c r="M3">
        <v>0.85099999999999998</v>
      </c>
      <c r="N3">
        <v>652</v>
      </c>
      <c r="O3">
        <v>494</v>
      </c>
      <c r="P3">
        <v>19</v>
      </c>
      <c r="Q3">
        <v>139</v>
      </c>
    </row>
    <row r="4" spans="1:17">
      <c r="A4" t="s">
        <v>16</v>
      </c>
      <c r="B4">
        <v>3</v>
      </c>
      <c r="C4">
        <v>40</v>
      </c>
      <c r="D4" s="9">
        <v>0.65</v>
      </c>
      <c r="E4" s="23">
        <f>H4*B4/I4</f>
        <v>0.65806707680095256</v>
      </c>
      <c r="F4" s="2">
        <f>K4/L4</f>
        <v>0.86</v>
      </c>
      <c r="G4" s="30">
        <f>N4/L4</f>
        <v>0.78</v>
      </c>
      <c r="H4">
        <v>13264</v>
      </c>
      <c r="I4" s="4">
        <v>60468</v>
      </c>
      <c r="J4" s="5">
        <v>0.219356</v>
      </c>
      <c r="K4">
        <v>860</v>
      </c>
      <c r="L4">
        <v>1000</v>
      </c>
      <c r="M4">
        <v>0.86</v>
      </c>
      <c r="N4">
        <v>780</v>
      </c>
      <c r="O4">
        <v>629</v>
      </c>
      <c r="P4">
        <v>17</v>
      </c>
      <c r="Q4">
        <v>134</v>
      </c>
    </row>
    <row r="5" spans="1:17">
      <c r="D5" s="9"/>
      <c r="E5" s="23"/>
      <c r="F5" s="2"/>
      <c r="G5" s="30"/>
      <c r="I5" s="4"/>
      <c r="J5" s="5"/>
    </row>
    <row r="6" spans="1:17">
      <c r="A6" t="s">
        <v>17</v>
      </c>
      <c r="B6">
        <v>3</v>
      </c>
      <c r="C6" t="s">
        <v>18</v>
      </c>
      <c r="D6" s="9">
        <v>0.72</v>
      </c>
      <c r="E6" s="23">
        <f>H6*B6/I6</f>
        <v>2.0315728261613191</v>
      </c>
      <c r="F6" s="2">
        <f>K6/L6</f>
        <v>0.76200000000000001</v>
      </c>
      <c r="G6" s="30">
        <f>N6/L6</f>
        <v>0.34899999999999998</v>
      </c>
      <c r="H6">
        <v>39594</v>
      </c>
      <c r="I6" s="5">
        <v>58468</v>
      </c>
      <c r="J6" s="4">
        <v>0.67719099999999999</v>
      </c>
      <c r="K6">
        <v>762</v>
      </c>
      <c r="L6">
        <v>1000</v>
      </c>
      <c r="M6">
        <v>0.76200000000000001</v>
      </c>
      <c r="N6">
        <v>349</v>
      </c>
      <c r="O6">
        <v>105</v>
      </c>
      <c r="P6">
        <v>99</v>
      </c>
      <c r="Q6">
        <v>145</v>
      </c>
    </row>
    <row r="7" spans="1:17">
      <c r="A7" t="s">
        <v>17</v>
      </c>
      <c r="B7">
        <v>1</v>
      </c>
      <c r="C7" t="s">
        <v>19</v>
      </c>
      <c r="D7" s="9">
        <v>0.75</v>
      </c>
      <c r="E7" s="23">
        <f>H7*B7/I7</f>
        <v>1.8847745775466922</v>
      </c>
      <c r="F7" s="2">
        <f>K7/L7</f>
        <v>0.75700000000000001</v>
      </c>
      <c r="G7" s="30">
        <f>N7/L7</f>
        <v>0.32400000000000001</v>
      </c>
      <c r="H7">
        <v>110199</v>
      </c>
      <c r="I7" s="4">
        <v>58468</v>
      </c>
      <c r="J7" s="5">
        <v>1.8847750000000001</v>
      </c>
      <c r="K7">
        <v>757</v>
      </c>
      <c r="L7">
        <v>1000</v>
      </c>
      <c r="M7">
        <v>0.75700000000000001</v>
      </c>
      <c r="N7">
        <v>324</v>
      </c>
      <c r="O7">
        <v>72</v>
      </c>
      <c r="P7">
        <v>137</v>
      </c>
      <c r="Q7">
        <v>115</v>
      </c>
    </row>
    <row r="8" spans="1:17">
      <c r="D8" s="9"/>
      <c r="E8" s="23"/>
      <c r="F8" s="2"/>
      <c r="G8" s="30"/>
      <c r="I8" s="4"/>
      <c r="J8" s="5"/>
    </row>
    <row r="9" spans="1:17">
      <c r="D9" s="9"/>
      <c r="E9" s="23"/>
      <c r="F9" s="2"/>
      <c r="G9" s="30"/>
      <c r="I9" s="4"/>
      <c r="J9" s="5"/>
    </row>
    <row r="10" spans="1:17">
      <c r="D10" s="9"/>
      <c r="E10" s="23"/>
      <c r="F10" s="2"/>
      <c r="G10" s="30"/>
      <c r="I10" s="4"/>
      <c r="J10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370sign</vt:lpstr>
      <vt:lpstr>1000sign</vt:lpstr>
      <vt:lpstr>100sign_7g</vt:lpstr>
      <vt:lpstr>real209</vt:lpstr>
      <vt:lpstr>tiem analysis</vt:lpstr>
      <vt:lpstr>diagram</vt:lpstr>
      <vt:lpstr>370_old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2014-11-14T21:03:22Z</dcterms:modified>
</cp:coreProperties>
</file>