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j/Documents/2023 Sem 2/GENG5512/"/>
    </mc:Choice>
  </mc:AlternateContent>
  <xr:revisionPtr revIDLastSave="0" documentId="13_ncr:1_{7BB54E2F-11A4-FA45-BDE1-C877C09F6743}" xr6:coauthVersionLast="47" xr6:coauthVersionMax="47" xr10:uidLastSave="{00000000-0000-0000-0000-000000000000}"/>
  <bookViews>
    <workbookView xWindow="0" yWindow="740" windowWidth="30240" windowHeight="18900" xr2:uid="{D12BC2F9-16BB-4F48-A74C-7FA4D0211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0" i="1"/>
  <c r="L10" i="1"/>
  <c r="E10" i="1"/>
  <c r="C10" i="1"/>
  <c r="E19" i="1"/>
  <c r="C19" i="1"/>
  <c r="E73" i="1"/>
  <c r="E74" i="1"/>
  <c r="E72" i="1"/>
  <c r="G73" i="1"/>
  <c r="G74" i="1"/>
  <c r="G72" i="1"/>
  <c r="Z67" i="1"/>
  <c r="Y67" i="1"/>
  <c r="Y64" i="1"/>
  <c r="AA61" i="1"/>
  <c r="Y61" i="1"/>
  <c r="AA58" i="1"/>
  <c r="R65" i="1"/>
  <c r="R67" i="1"/>
  <c r="S67" i="1"/>
  <c r="AA66" i="1"/>
  <c r="Z66" i="1"/>
  <c r="Y66" i="1"/>
  <c r="AA63" i="1"/>
  <c r="Z63" i="1"/>
  <c r="Y63" i="1"/>
  <c r="AA60" i="1"/>
  <c r="Z60" i="1"/>
  <c r="Y60" i="1"/>
  <c r="AA57" i="1"/>
  <c r="Z57" i="1"/>
  <c r="Y57" i="1"/>
  <c r="U65" i="1"/>
  <c r="U61" i="1"/>
  <c r="U59" i="1"/>
  <c r="U58" i="1"/>
  <c r="U57" i="1"/>
  <c r="T59" i="1"/>
  <c r="T58" i="1"/>
  <c r="T57" i="1"/>
  <c r="S63" i="1"/>
  <c r="S62" i="1"/>
  <c r="S59" i="1"/>
  <c r="S58" i="1"/>
  <c r="S57" i="1"/>
  <c r="R63" i="1"/>
  <c r="R61" i="1"/>
  <c r="R59" i="1"/>
  <c r="R58" i="1"/>
  <c r="R57" i="1"/>
  <c r="V43" i="1"/>
  <c r="V31" i="1"/>
  <c r="V20" i="1"/>
  <c r="V6" i="1"/>
  <c r="V42" i="1"/>
  <c r="V30" i="1"/>
  <c r="V19" i="1"/>
  <c r="V5" i="1"/>
  <c r="V41" i="1"/>
  <c r="V29" i="1"/>
  <c r="V18" i="1"/>
  <c r="V4" i="1"/>
  <c r="M31" i="1"/>
  <c r="M28" i="1"/>
  <c r="M27" i="1"/>
  <c r="M25" i="1"/>
  <c r="L31" i="1"/>
  <c r="L28" i="1"/>
  <c r="L25" i="1"/>
  <c r="K31" i="1"/>
  <c r="K28" i="1"/>
  <c r="K25" i="1"/>
  <c r="J31" i="1"/>
  <c r="J28" i="1"/>
  <c r="J25" i="1"/>
  <c r="G3" i="1"/>
  <c r="H3" i="1" s="1"/>
  <c r="V24" i="1" s="1"/>
  <c r="D27" i="1"/>
  <c r="D26" i="1"/>
  <c r="D25" i="1"/>
  <c r="C27" i="1"/>
  <c r="C26" i="1"/>
  <c r="C25" i="1"/>
  <c r="N16" i="1"/>
  <c r="N17" i="1" s="1"/>
  <c r="M16" i="1"/>
  <c r="M17" i="1" s="1"/>
  <c r="N7" i="1"/>
  <c r="N8" i="1" s="1"/>
  <c r="M7" i="1"/>
  <c r="M8" i="1" s="1"/>
  <c r="E16" i="1"/>
  <c r="E17" i="1" s="1"/>
  <c r="D16" i="1"/>
  <c r="D17" i="1" s="1"/>
  <c r="E7" i="1"/>
  <c r="E8" i="1" s="1"/>
  <c r="D7" i="1"/>
  <c r="D8" i="1" s="1"/>
  <c r="L16" i="1"/>
  <c r="L17" i="1" s="1"/>
  <c r="L7" i="1"/>
  <c r="L8" i="1" s="1"/>
  <c r="C16" i="1"/>
  <c r="C17" i="1" s="1"/>
  <c r="C7" i="1"/>
  <c r="C8" i="1" s="1"/>
  <c r="P13" i="1"/>
  <c r="Q13" i="1" s="1"/>
  <c r="M30" i="1" s="1"/>
  <c r="P4" i="1"/>
  <c r="Q4" i="1" s="1"/>
  <c r="L30" i="1" s="1"/>
  <c r="G13" i="1"/>
  <c r="H13" i="1" s="1"/>
  <c r="J30" i="1" s="1"/>
  <c r="G4" i="1"/>
  <c r="H4" i="1" s="1"/>
  <c r="K30" i="1" s="1"/>
  <c r="P14" i="1"/>
  <c r="Q14" i="1" s="1"/>
  <c r="V49" i="1" s="1"/>
  <c r="P5" i="1"/>
  <c r="Q5" i="1" s="1"/>
  <c r="L33" i="1" s="1"/>
  <c r="G14" i="1"/>
  <c r="H14" i="1" s="1"/>
  <c r="J33" i="1" s="1"/>
  <c r="P12" i="1"/>
  <c r="Q12" i="1" s="1"/>
  <c r="V47" i="1" s="1"/>
  <c r="P3" i="1"/>
  <c r="Q3" i="1" s="1"/>
  <c r="L27" i="1" s="1"/>
  <c r="G12" i="1"/>
  <c r="H12" i="1" s="1"/>
  <c r="J27" i="1" s="1"/>
  <c r="G5" i="1"/>
  <c r="H5" i="1" s="1"/>
  <c r="V26" i="1" s="1"/>
  <c r="O14" i="1"/>
  <c r="O13" i="1"/>
  <c r="O12" i="1"/>
  <c r="O5" i="1"/>
  <c r="O4" i="1"/>
  <c r="O3" i="1"/>
  <c r="F14" i="1"/>
  <c r="F13" i="1"/>
  <c r="F12" i="1"/>
  <c r="F5" i="1"/>
  <c r="F4" i="1"/>
  <c r="F3" i="1"/>
  <c r="N15" i="1"/>
  <c r="M15" i="1"/>
  <c r="L15" i="1"/>
  <c r="N6" i="1"/>
  <c r="M6" i="1"/>
  <c r="L6" i="1"/>
  <c r="E15" i="1"/>
  <c r="D15" i="1"/>
  <c r="C15" i="1"/>
  <c r="D6" i="1"/>
  <c r="E6" i="1"/>
  <c r="C6" i="1"/>
  <c r="Z61" i="1" l="1"/>
  <c r="R62" i="1"/>
  <c r="S65" i="1"/>
  <c r="T61" i="1"/>
  <c r="U62" i="1"/>
  <c r="Z64" i="1"/>
  <c r="F25" i="1"/>
  <c r="T62" i="1"/>
  <c r="U63" i="1"/>
  <c r="R66" i="1"/>
  <c r="AA64" i="1"/>
  <c r="T67" i="1"/>
  <c r="S66" i="1"/>
  <c r="T63" i="1"/>
  <c r="T65" i="1"/>
  <c r="U66" i="1"/>
  <c r="Y58" i="1"/>
  <c r="S61" i="1"/>
  <c r="T66" i="1"/>
  <c r="U67" i="1"/>
  <c r="Z58" i="1"/>
  <c r="AA67" i="1"/>
  <c r="V46" i="1"/>
  <c r="V10" i="1"/>
  <c r="V34" i="1"/>
  <c r="V35" i="1"/>
  <c r="M33" i="1"/>
  <c r="V8" i="1"/>
  <c r="V36" i="1"/>
  <c r="V21" i="1"/>
  <c r="V32" i="1"/>
  <c r="V14" i="1"/>
  <c r="V12" i="1"/>
  <c r="V44" i="1"/>
  <c r="V23" i="1"/>
  <c r="V48" i="1"/>
  <c r="V37" i="1"/>
  <c r="E27" i="1"/>
  <c r="P38" i="1" s="1"/>
  <c r="V33" i="1"/>
  <c r="V13" i="1"/>
  <c r="V9" i="1"/>
  <c r="V22" i="1"/>
  <c r="V45" i="1"/>
  <c r="V25" i="1"/>
  <c r="M26" i="1"/>
  <c r="M29" i="1"/>
  <c r="E25" i="1"/>
  <c r="P36" i="1" s="1"/>
  <c r="L26" i="1"/>
  <c r="J26" i="1"/>
  <c r="F26" i="1"/>
  <c r="F27" i="1"/>
  <c r="K32" i="1"/>
  <c r="J32" i="1"/>
  <c r="K33" i="1"/>
  <c r="L29" i="1"/>
  <c r="K29" i="1"/>
  <c r="E26" i="1"/>
  <c r="P37" i="1" s="1"/>
  <c r="J29" i="1"/>
  <c r="M32" i="1"/>
  <c r="K26" i="1"/>
  <c r="K27" i="1"/>
  <c r="L32" i="1"/>
</calcChain>
</file>

<file path=xl/sharedStrings.xml><?xml version="1.0" encoding="utf-8"?>
<sst xmlns="http://schemas.openxmlformats.org/spreadsheetml/2006/main" count="176" uniqueCount="29">
  <si>
    <t>Twitter15</t>
  </si>
  <si>
    <t>Twitter16</t>
  </si>
  <si>
    <t>PHEME</t>
  </si>
  <si>
    <t>Testing</t>
  </si>
  <si>
    <t>AVE</t>
  </si>
  <si>
    <t>OOD AVE</t>
  </si>
  <si>
    <t>ID - OOD</t>
  </si>
  <si>
    <t>OOD Testing Ave</t>
  </si>
  <si>
    <t>OOD Training Ave</t>
  </si>
  <si>
    <t>DECAY Test</t>
  </si>
  <si>
    <t>Decay Train</t>
  </si>
  <si>
    <t>AARD</t>
  </si>
  <si>
    <t>BiGCN</t>
  </si>
  <si>
    <t>PLAN</t>
  </si>
  <si>
    <t>WILL</t>
  </si>
  <si>
    <t>Bi-GCN</t>
  </si>
  <si>
    <t>Ensemble</t>
  </si>
  <si>
    <t>In Domain</t>
  </si>
  <si>
    <t>Out of Domain</t>
  </si>
  <si>
    <t>Difference</t>
  </si>
  <si>
    <t>Out of Domain Decay</t>
  </si>
  <si>
    <t>Average Out of Domain F1 Decay</t>
  </si>
  <si>
    <t>Decay</t>
  </si>
  <si>
    <t>Number of tweets</t>
  </si>
  <si>
    <t>TBD</t>
  </si>
  <si>
    <t>Ave. vocab per tweet</t>
  </si>
  <si>
    <t>Unique vocab</t>
  </si>
  <si>
    <t>Words</t>
  </si>
  <si>
    <t>Words per tweet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</si>
</sst>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Out of Domain F1 Decay by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Sheet1!$P$35</c:f>
              <c:strCache>
                <c:ptCount val="1"/>
                <c:pt idx="0">
                  <c:v>Average Out of Domain F1 Decay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90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0148-A92E-749110B312B6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82-0148-A92E-749110B312B6}"/>
              </c:ext>
            </c:extLst>
          </c:dPt>
          <c:cat>
            <c:strRef>
              <c:f>Sheet1!$O$36:$O$38</c:f>
              <c:strCache>
                <c:ptCount val="3"/>
                <c:pt idx="0">
                  <c:v>Twitter15</c:v>
                </c:pt>
                <c:pt idx="1">
                  <c:v>Twitter16</c:v>
                </c:pt>
                <c:pt idx="2">
                  <c:v>PHEME</c:v>
                </c:pt>
              </c:strCache>
            </c:strRef>
          </c:cat>
          <c:val>
            <c:numRef>
              <c:f>Sheet1!$P$36:$P$38</c:f>
              <c:numCache>
                <c:formatCode>General</c:formatCode>
                <c:ptCount val="3"/>
                <c:pt idx="0">
                  <c:v>31.638750000000002</c:v>
                </c:pt>
                <c:pt idx="1">
                  <c:v>32.823750000000004</c:v>
                </c:pt>
                <c:pt idx="2">
                  <c:v>38.015000000000001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2-0148-A92E-749110B3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8432"/>
        <c:axId val="178795840"/>
      </c:barChart>
      <c:catAx>
        <c:axId val="1783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5840"/>
        <c:crosses val="autoZero"/>
        <c:auto val="1"/>
        <c:lblAlgn val="ctr"/>
        <c:lblOffset val="100"/>
        <c:noMultiLvlLbl val="0"/>
      </c:catAx>
      <c:valAx>
        <c:axId val="17879584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 Decay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84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Bi-GCN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B-3C42-81DD-04D6436F8B0D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0B-3C42-81DD-04D6436F8B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chemeClr val="tx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0B-3C42-81DD-04D6436F8B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0B-3C42-81DD-04D6436F8B0D}"/>
              </c:ext>
            </c:extLst>
          </c:dPt>
          <c:dPt>
            <c:idx val="5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B-3C42-81DD-04D6436F8B0D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chemeClr val="tx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0B-3C42-81DD-04D6436F8B0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B-3C42-81DD-04D6436F8B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D0B-3C42-81DD-04D6436F8B0D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chemeClr val="tx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0B-3C42-81DD-04D6436F8B0D}"/>
              </c:ext>
            </c:extLst>
          </c:dPt>
          <c:cat>
            <c:multiLvlStrRef>
              <c:f>Sheet1!$T$4:$U$15</c:f>
              <c:multiLvlStrCache>
                <c:ptCount val="11"/>
                <c:lvl>
                  <c:pt idx="0">
                    <c:v>Twitter15</c:v>
                  </c:pt>
                  <c:pt idx="1">
                    <c:v>Twitter16</c:v>
                  </c:pt>
                  <c:pt idx="2">
                    <c:v>PHEME</c:v>
                  </c:pt>
                  <c:pt idx="4">
                    <c:v>Twitter15</c:v>
                  </c:pt>
                  <c:pt idx="5">
                    <c:v>Twitter16</c:v>
                  </c:pt>
                  <c:pt idx="6">
                    <c:v>PHEME</c:v>
                  </c:pt>
                  <c:pt idx="8">
                    <c:v>Twitter15</c:v>
                  </c:pt>
                  <c:pt idx="9">
                    <c:v>Twitter16</c:v>
                  </c:pt>
                  <c:pt idx="10">
                    <c:v>PHEME</c:v>
                  </c:pt>
                </c:lvl>
                <c:lvl>
                  <c:pt idx="0">
                    <c:v>In Domain</c:v>
                  </c:pt>
                  <c:pt idx="4">
                    <c:v>Out of Domain</c:v>
                  </c:pt>
                  <c:pt idx="8">
                    <c:v>Out of Domain Decay</c:v>
                  </c:pt>
                </c:lvl>
              </c:multiLvlStrCache>
            </c:multiLvlStrRef>
          </c:cat>
          <c:val>
            <c:numRef>
              <c:f>Sheet1!$V$4:$V$15</c:f>
              <c:numCache>
                <c:formatCode>General</c:formatCode>
                <c:ptCount val="12"/>
                <c:pt idx="0">
                  <c:v>86.6</c:v>
                </c:pt>
                <c:pt idx="1">
                  <c:v>93.12</c:v>
                </c:pt>
                <c:pt idx="2">
                  <c:v>80.739999999999995</c:v>
                </c:pt>
                <c:pt idx="4">
                  <c:v>54.68</c:v>
                </c:pt>
                <c:pt idx="5">
                  <c:v>71.34</c:v>
                </c:pt>
                <c:pt idx="6">
                  <c:v>53.984999999999999</c:v>
                </c:pt>
                <c:pt idx="8">
                  <c:v>31.919999999999995</c:v>
                </c:pt>
                <c:pt idx="9">
                  <c:v>21.78</c:v>
                </c:pt>
                <c:pt idx="10">
                  <c:v>26.754999999999995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3C42-81DD-04D6436F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8868592"/>
        <c:axId val="138990768"/>
      </c:barChart>
      <c:catAx>
        <c:axId val="13886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</a:t>
                </a:r>
                <a:r>
                  <a:rPr lang="en-GB" baseline="0"/>
                  <a:t>Dataset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0768"/>
        <c:crosses val="autoZero"/>
        <c:auto val="1"/>
        <c:lblAlgn val="ctr"/>
        <c:lblOffset val="100"/>
        <c:noMultiLvlLbl val="0"/>
      </c:catAx>
      <c:valAx>
        <c:axId val="138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  <a:r>
                  <a:rPr lang="en-GB" baseline="0"/>
                  <a:t> Score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>
                <a:latin typeface="Arial" panose="020B0604020202020204" pitchFamily="34" charset="0"/>
                <a:cs typeface="Arial" panose="020B0604020202020204" pitchFamily="34" charset="0"/>
              </a:rPr>
              <a:t>Comparison of Model</a:t>
            </a:r>
            <a:r>
              <a:rPr lang="en-GB" sz="2000" baseline="0">
                <a:latin typeface="Arial" panose="020B0604020202020204" pitchFamily="34" charset="0"/>
                <a:cs typeface="Arial" panose="020B0604020202020204" pitchFamily="34" charset="0"/>
              </a:rPr>
              <a:t> Performances</a:t>
            </a:r>
            <a:endParaRPr lang="en-GB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Sheet1!$Y$56</c:f>
              <c:strCache>
                <c:ptCount val="1"/>
                <c:pt idx="0">
                  <c:v>Twitter15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Sheet1!$W$57:$X$68</c:f>
              <c:multiLvlStrCache>
                <c:ptCount val="12"/>
                <c:lvl>
                  <c:pt idx="0">
                    <c:v>In Domain</c:v>
                  </c:pt>
                  <c:pt idx="1">
                    <c:v>Out of Domain</c:v>
                  </c:pt>
                  <c:pt idx="2">
                    <c:v>Decay</c:v>
                  </c:pt>
                  <c:pt idx="3">
                    <c:v>In Domain</c:v>
                  </c:pt>
                  <c:pt idx="4">
                    <c:v>Out of Domain</c:v>
                  </c:pt>
                  <c:pt idx="5">
                    <c:v>Decay</c:v>
                  </c:pt>
                  <c:pt idx="6">
                    <c:v>In Domain</c:v>
                  </c:pt>
                  <c:pt idx="7">
                    <c:v>Out of Domain</c:v>
                  </c:pt>
                  <c:pt idx="8">
                    <c:v>Decay</c:v>
                  </c:pt>
                  <c:pt idx="9">
                    <c:v>In Domain</c:v>
                  </c:pt>
                  <c:pt idx="10">
                    <c:v>Out of Domain</c:v>
                  </c:pt>
                  <c:pt idx="11">
                    <c:v>Decay</c:v>
                  </c:pt>
                </c:lvl>
                <c:lvl>
                  <c:pt idx="0">
                    <c:v>Bi-GCN</c:v>
                  </c:pt>
                  <c:pt idx="3">
                    <c:v>AARD</c:v>
                  </c:pt>
                  <c:pt idx="6">
                    <c:v>PLAN</c:v>
                  </c:pt>
                  <c:pt idx="9">
                    <c:v>Ensemble</c:v>
                  </c:pt>
                </c:lvl>
              </c:multiLvlStrCache>
            </c:multiLvlStrRef>
          </c:cat>
          <c:val>
            <c:numRef>
              <c:f>Sheet1!$Y$57:$Y$68</c:f>
              <c:numCache>
                <c:formatCode>General</c:formatCode>
                <c:ptCount val="12"/>
                <c:pt idx="0">
                  <c:v>86.6</c:v>
                </c:pt>
                <c:pt idx="1">
                  <c:v>54.68</c:v>
                </c:pt>
                <c:pt idx="2">
                  <c:v>0</c:v>
                </c:pt>
                <c:pt idx="3">
                  <c:v>93.06</c:v>
                </c:pt>
                <c:pt idx="4">
                  <c:v>47.519999999999996</c:v>
                </c:pt>
                <c:pt idx="5">
                  <c:v>0</c:v>
                </c:pt>
                <c:pt idx="6">
                  <c:v>94.23</c:v>
                </c:pt>
                <c:pt idx="7">
                  <c:v>62.68</c:v>
                </c:pt>
                <c:pt idx="8">
                  <c:v>0</c:v>
                </c:pt>
                <c:pt idx="9">
                  <c:v>64.959999999999994</c:v>
                </c:pt>
                <c:pt idx="10">
                  <c:v>47.414999999999999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7C47-BFCB-A38A10ACDC3A}"/>
            </c:ext>
          </c:extLst>
        </c:ser>
        <c:ser>
          <c:idx val="1"/>
          <c:order val="1"/>
          <c:tx>
            <c:strRef>
              <c:f>Sheet1!$Z$56</c:f>
              <c:strCache>
                <c:ptCount val="1"/>
                <c:pt idx="0">
                  <c:v>Twitter16</c:v>
                </c:pt>
              </c:strCache>
            </c:strRef>
          </c:tx>
          <c:spPr>
            <a:pattFill prst="pct9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Sheet1!$W$57:$X$68</c:f>
              <c:multiLvlStrCache>
                <c:ptCount val="12"/>
                <c:lvl>
                  <c:pt idx="0">
                    <c:v>In Domain</c:v>
                  </c:pt>
                  <c:pt idx="1">
                    <c:v>Out of Domain</c:v>
                  </c:pt>
                  <c:pt idx="2">
                    <c:v>Decay</c:v>
                  </c:pt>
                  <c:pt idx="3">
                    <c:v>In Domain</c:v>
                  </c:pt>
                  <c:pt idx="4">
                    <c:v>Out of Domain</c:v>
                  </c:pt>
                  <c:pt idx="5">
                    <c:v>Decay</c:v>
                  </c:pt>
                  <c:pt idx="6">
                    <c:v>In Domain</c:v>
                  </c:pt>
                  <c:pt idx="7">
                    <c:v>Out of Domain</c:v>
                  </c:pt>
                  <c:pt idx="8">
                    <c:v>Decay</c:v>
                  </c:pt>
                  <c:pt idx="9">
                    <c:v>In Domain</c:v>
                  </c:pt>
                  <c:pt idx="10">
                    <c:v>Out of Domain</c:v>
                  </c:pt>
                  <c:pt idx="11">
                    <c:v>Decay</c:v>
                  </c:pt>
                </c:lvl>
                <c:lvl>
                  <c:pt idx="0">
                    <c:v>Bi-GCN</c:v>
                  </c:pt>
                  <c:pt idx="3">
                    <c:v>AARD</c:v>
                  </c:pt>
                  <c:pt idx="6">
                    <c:v>PLAN</c:v>
                  </c:pt>
                  <c:pt idx="9">
                    <c:v>Ensemble</c:v>
                  </c:pt>
                </c:lvl>
              </c:multiLvlStrCache>
            </c:multiLvlStrRef>
          </c:cat>
          <c:val>
            <c:numRef>
              <c:f>Sheet1!$Z$57:$Z$68</c:f>
              <c:numCache>
                <c:formatCode>General</c:formatCode>
                <c:ptCount val="12"/>
                <c:pt idx="0">
                  <c:v>93.12</c:v>
                </c:pt>
                <c:pt idx="1">
                  <c:v>71.34</c:v>
                </c:pt>
                <c:pt idx="2">
                  <c:v>0</c:v>
                </c:pt>
                <c:pt idx="3">
                  <c:v>89.73</c:v>
                </c:pt>
                <c:pt idx="4">
                  <c:v>43.2</c:v>
                </c:pt>
                <c:pt idx="5">
                  <c:v>0</c:v>
                </c:pt>
                <c:pt idx="6">
                  <c:v>95.64</c:v>
                </c:pt>
                <c:pt idx="7">
                  <c:v>50.9</c:v>
                </c:pt>
                <c:pt idx="8">
                  <c:v>0</c:v>
                </c:pt>
                <c:pt idx="9">
                  <c:v>74.13</c:v>
                </c:pt>
                <c:pt idx="10">
                  <c:v>55.885000000000005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8-7C47-BFCB-A38A10ACDC3A}"/>
            </c:ext>
          </c:extLst>
        </c:ser>
        <c:ser>
          <c:idx val="2"/>
          <c:order val="2"/>
          <c:tx>
            <c:strRef>
              <c:f>Sheet1!$AA$56</c:f>
              <c:strCache>
                <c:ptCount val="1"/>
                <c:pt idx="0">
                  <c:v>PHEME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Sheet1!$W$57:$X$68</c:f>
              <c:multiLvlStrCache>
                <c:ptCount val="12"/>
                <c:lvl>
                  <c:pt idx="0">
                    <c:v>In Domain</c:v>
                  </c:pt>
                  <c:pt idx="1">
                    <c:v>Out of Domain</c:v>
                  </c:pt>
                  <c:pt idx="2">
                    <c:v>Decay</c:v>
                  </c:pt>
                  <c:pt idx="3">
                    <c:v>In Domain</c:v>
                  </c:pt>
                  <c:pt idx="4">
                    <c:v>Out of Domain</c:v>
                  </c:pt>
                  <c:pt idx="5">
                    <c:v>Decay</c:v>
                  </c:pt>
                  <c:pt idx="6">
                    <c:v>In Domain</c:v>
                  </c:pt>
                  <c:pt idx="7">
                    <c:v>Out of Domain</c:v>
                  </c:pt>
                  <c:pt idx="8">
                    <c:v>Decay</c:v>
                  </c:pt>
                  <c:pt idx="9">
                    <c:v>In Domain</c:v>
                  </c:pt>
                  <c:pt idx="10">
                    <c:v>Out of Domain</c:v>
                  </c:pt>
                  <c:pt idx="11">
                    <c:v>Decay</c:v>
                  </c:pt>
                </c:lvl>
                <c:lvl>
                  <c:pt idx="0">
                    <c:v>Bi-GCN</c:v>
                  </c:pt>
                  <c:pt idx="3">
                    <c:v>AARD</c:v>
                  </c:pt>
                  <c:pt idx="6">
                    <c:v>PLAN</c:v>
                  </c:pt>
                  <c:pt idx="9">
                    <c:v>Ensemble</c:v>
                  </c:pt>
                </c:lvl>
              </c:multiLvlStrCache>
            </c:multiLvlStrRef>
          </c:cat>
          <c:val>
            <c:numRef>
              <c:f>Sheet1!$AA$57:$AA$68</c:f>
              <c:numCache>
                <c:formatCode>General</c:formatCode>
                <c:ptCount val="12"/>
                <c:pt idx="0">
                  <c:v>80.739999999999995</c:v>
                </c:pt>
                <c:pt idx="1">
                  <c:v>53.984999999999999</c:v>
                </c:pt>
                <c:pt idx="2">
                  <c:v>0</c:v>
                </c:pt>
                <c:pt idx="3">
                  <c:v>87.32</c:v>
                </c:pt>
                <c:pt idx="4">
                  <c:v>37.200000000000003</c:v>
                </c:pt>
                <c:pt idx="5">
                  <c:v>0</c:v>
                </c:pt>
                <c:pt idx="6">
                  <c:v>84.9</c:v>
                </c:pt>
                <c:pt idx="7">
                  <c:v>49.06</c:v>
                </c:pt>
                <c:pt idx="8">
                  <c:v>0</c:v>
                </c:pt>
                <c:pt idx="9">
                  <c:v>82.25</c:v>
                </c:pt>
                <c:pt idx="10">
                  <c:v>42.905000000000001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8-7C47-BFCB-A38A10AC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7"/>
        <c:axId val="882235839"/>
        <c:axId val="227106496"/>
      </c:barChart>
      <c:catAx>
        <c:axId val="8822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106496"/>
        <c:crosses val="autoZero"/>
        <c:auto val="1"/>
        <c:lblAlgn val="ctr"/>
        <c:lblOffset val="100"/>
        <c:noMultiLvlLbl val="0"/>
      </c:catAx>
      <c:valAx>
        <c:axId val="227106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latin typeface="Arial" panose="020B0604020202020204" pitchFamily="34" charset="0"/>
                    <a:cs typeface="Arial" panose="020B0604020202020204" pitchFamily="34" charset="0"/>
                  </a:rPr>
                  <a:t>F1 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1227666</xdr:colOff>
      <xdr:row>40</xdr:row>
      <xdr:rowOff>141817</xdr:rowOff>
    </xdr:from>
    <xdr:to>
      <xdr:col>14</xdr:col>
      <xdr:colOff>867833</xdr:colOff>
      <xdr:row>63</xdr:row>
      <xdr:rowOff>107951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7D293B-13C8-6E1E-034D-24DF21DF3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68791</xdr:colOff>
      <xdr:row>5</xdr:row>
      <xdr:rowOff>46564</xdr:rowOff>
    </xdr:from>
    <xdr:to>
      <xdr:col>31</xdr:col>
      <xdr:colOff>814916</xdr:colOff>
      <xdr:row>23</xdr:row>
      <xdr:rowOff>148165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FDBD91-3D5B-99E1-9659-6B61D5141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460371</xdr:colOff>
      <xdr:row>48</xdr:row>
      <xdr:rowOff>46569</xdr:rowOff>
    </xdr:from>
    <xdr:to>
      <xdr:col>40</xdr:col>
      <xdr:colOff>516860</xdr:colOff>
      <xdr:row>78</xdr:row>
      <xdr:rowOff>116417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534141-DD5C-7F85-403A-5DABA479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02BF-DB23-0541-8331-A6FAAB9A49BA}">
  <dimension ref="B1:AA74"/>
  <sheetViews>
    <sheetView tabSelected="1" zoomScale="120" zoomScaleNormal="120" workbookViewId="0">
      <selection activeCell="V12" sqref="V12"/>
    </sheetView>
  </sheetViews>
  <sheetFormatPr baseColWidth="10" defaultRowHeight="16" x14ac:dyDescent="0.2"/>
  <cols>
    <col min="3" max="3" width="17.1640625" customWidth="1"/>
    <col min="4" max="4" width="14.5" customWidth="1"/>
    <col min="5" max="6" width="16.83203125" customWidth="1"/>
    <col min="7" max="7" width="17.6640625" customWidth="1"/>
    <col min="9" max="9" width="12.5" customWidth="1"/>
    <col min="15" max="15" width="17.5" customWidth="1"/>
    <col min="24" max="24" width="12" customWidth="1"/>
    <col min="25" max="25" width="10.83203125" customWidth="1"/>
  </cols>
  <sheetData>
    <row r="1" spans="2:22" x14ac:dyDescent="0.2">
      <c r="C1" s="3" t="s">
        <v>3</v>
      </c>
      <c r="D1" s="3"/>
      <c r="E1" s="3"/>
    </row>
    <row r="2" spans="2:22" x14ac:dyDescent="0.2">
      <c r="B2" t="s">
        <v>11</v>
      </c>
      <c r="C2" t="s">
        <v>0</v>
      </c>
      <c r="D2" s="2" t="s">
        <v>1</v>
      </c>
      <c r="E2" t="s">
        <v>2</v>
      </c>
      <c r="F2" t="s">
        <v>4</v>
      </c>
      <c r="G2" t="s">
        <v>5</v>
      </c>
      <c r="H2" t="s">
        <v>6</v>
      </c>
      <c r="K2" t="s">
        <v>13</v>
      </c>
      <c r="L2" s="2" t="s">
        <v>0</v>
      </c>
      <c r="M2" t="s">
        <v>1</v>
      </c>
      <c r="N2" t="s">
        <v>2</v>
      </c>
      <c r="O2" t="s">
        <v>4</v>
      </c>
      <c r="P2" t="s">
        <v>5</v>
      </c>
      <c r="Q2" t="s">
        <v>6</v>
      </c>
    </row>
    <row r="3" spans="2:22" x14ac:dyDescent="0.2">
      <c r="B3" s="2" t="s">
        <v>0</v>
      </c>
      <c r="C3" s="1">
        <v>93.06</v>
      </c>
      <c r="D3" s="1">
        <v>58.11</v>
      </c>
      <c r="E3" s="1">
        <v>36.93</v>
      </c>
      <c r="F3" s="2">
        <f>AVERAGE(C3:E3)</f>
        <v>62.70000000000001</v>
      </c>
      <c r="G3" s="2">
        <f>AVERAGE(D3:E3)</f>
        <v>47.519999999999996</v>
      </c>
      <c r="H3" s="2">
        <f>C3-G3</f>
        <v>45.540000000000006</v>
      </c>
      <c r="K3" s="2" t="s">
        <v>0</v>
      </c>
      <c r="L3" s="1">
        <v>94.23</v>
      </c>
      <c r="M3" s="1">
        <v>75.61</v>
      </c>
      <c r="N3" s="1">
        <v>49.75</v>
      </c>
      <c r="O3" s="2">
        <f>AVERAGE(L3:N3)</f>
        <v>73.196666666666673</v>
      </c>
      <c r="P3" s="2">
        <f>AVERAGE(M3:N3)</f>
        <v>62.68</v>
      </c>
      <c r="Q3" s="2">
        <f>L3-P3</f>
        <v>31.550000000000004</v>
      </c>
      <c r="V3" t="s">
        <v>15</v>
      </c>
    </row>
    <row r="4" spans="2:22" x14ac:dyDescent="0.2">
      <c r="B4" t="s">
        <v>1</v>
      </c>
      <c r="C4" s="1">
        <v>53.21</v>
      </c>
      <c r="D4" s="1">
        <v>89.73</v>
      </c>
      <c r="E4" s="1">
        <v>33.19</v>
      </c>
      <c r="F4">
        <f>AVERAGE(C4:E4)</f>
        <v>58.71</v>
      </c>
      <c r="G4">
        <f>SUM(C4,E4)/2</f>
        <v>43.2</v>
      </c>
      <c r="H4">
        <f>D4-G4</f>
        <v>46.53</v>
      </c>
      <c r="K4" t="s">
        <v>1</v>
      </c>
      <c r="L4" s="1">
        <v>73.52</v>
      </c>
      <c r="M4" s="1">
        <v>95.64</v>
      </c>
      <c r="N4" s="1">
        <v>28.28</v>
      </c>
      <c r="O4">
        <f>AVERAGE(L4:N4)</f>
        <v>65.813333333333333</v>
      </c>
      <c r="P4">
        <f>SUM(L4,N4)/2</f>
        <v>50.9</v>
      </c>
      <c r="Q4">
        <f>M4-P4</f>
        <v>44.74</v>
      </c>
      <c r="T4" t="s">
        <v>17</v>
      </c>
      <c r="U4" t="s">
        <v>0</v>
      </c>
      <c r="V4">
        <f>$C$12</f>
        <v>86.6</v>
      </c>
    </row>
    <row r="5" spans="2:22" x14ac:dyDescent="0.2">
      <c r="B5" t="s">
        <v>2</v>
      </c>
      <c r="C5" s="1">
        <v>36.56</v>
      </c>
      <c r="D5" s="1">
        <v>37.840000000000003</v>
      </c>
      <c r="E5" s="1">
        <v>87.32</v>
      </c>
      <c r="F5">
        <f>AVERAGE(C5:E5)</f>
        <v>53.906666666666666</v>
      </c>
      <c r="G5">
        <f>AVERAGE(C5:D5)</f>
        <v>37.200000000000003</v>
      </c>
      <c r="H5">
        <f>E5-G5</f>
        <v>50.11999999999999</v>
      </c>
      <c r="K5" t="s">
        <v>2</v>
      </c>
      <c r="L5" s="1">
        <v>52.35</v>
      </c>
      <c r="M5" s="1">
        <v>45.77</v>
      </c>
      <c r="N5" s="1">
        <v>84.9</v>
      </c>
      <c r="O5">
        <f>AVERAGE(L5:N5)</f>
        <v>61.006666666666668</v>
      </c>
      <c r="P5">
        <f>AVERAGE(L5:M5)</f>
        <v>49.06</v>
      </c>
      <c r="Q5">
        <f>N5-P5</f>
        <v>35.840000000000003</v>
      </c>
      <c r="U5" t="s">
        <v>1</v>
      </c>
      <c r="V5">
        <f>$D$13</f>
        <v>93.12</v>
      </c>
    </row>
    <row r="6" spans="2:22" x14ac:dyDescent="0.2">
      <c r="B6" t="s">
        <v>4</v>
      </c>
      <c r="C6">
        <f>AVERAGE(C3:C5)</f>
        <v>60.943333333333335</v>
      </c>
      <c r="D6" s="2">
        <f t="shared" ref="D6:E6" si="0">AVERAGE(D3:D5)</f>
        <v>61.893333333333338</v>
      </c>
      <c r="E6">
        <f t="shared" si="0"/>
        <v>52.48</v>
      </c>
      <c r="K6" t="s">
        <v>4</v>
      </c>
      <c r="L6" s="2">
        <f>AVERAGE(L3:L5)</f>
        <v>73.36666666666666</v>
      </c>
      <c r="M6">
        <f t="shared" ref="M6" si="1">AVERAGE(M3:M5)</f>
        <v>72.34</v>
      </c>
      <c r="N6">
        <f t="shared" ref="N6" si="2">AVERAGE(N3:N5)</f>
        <v>54.31</v>
      </c>
      <c r="U6" t="s">
        <v>2</v>
      </c>
      <c r="V6">
        <f>$E$14</f>
        <v>80.739999999999995</v>
      </c>
    </row>
    <row r="7" spans="2:22" x14ac:dyDescent="0.2">
      <c r="B7" t="s">
        <v>5</v>
      </c>
      <c r="C7">
        <f>AVERAGE(C4:C5)</f>
        <v>44.885000000000005</v>
      </c>
      <c r="D7" s="2">
        <f>SUM(D3,D5)/2</f>
        <v>47.975000000000001</v>
      </c>
      <c r="E7">
        <f>AVERAGE(E3:E4)</f>
        <v>35.06</v>
      </c>
      <c r="K7" t="s">
        <v>5</v>
      </c>
      <c r="L7" s="2">
        <f>AVERAGE(L4:L5)</f>
        <v>62.935000000000002</v>
      </c>
      <c r="M7">
        <f>SUM(M3,M5)/2</f>
        <v>60.69</v>
      </c>
      <c r="N7">
        <f>AVERAGE(N3:N4)</f>
        <v>39.015000000000001</v>
      </c>
    </row>
    <row r="8" spans="2:22" x14ac:dyDescent="0.2">
      <c r="B8" t="s">
        <v>6</v>
      </c>
      <c r="C8">
        <f>C3-C7</f>
        <v>48.174999999999997</v>
      </c>
      <c r="D8" s="2">
        <f>D4-D7</f>
        <v>41.755000000000003</v>
      </c>
      <c r="E8">
        <f>E5-E7</f>
        <v>52.259999999999991</v>
      </c>
      <c r="K8" t="s">
        <v>6</v>
      </c>
      <c r="L8" s="2">
        <f>L3-L7</f>
        <v>31.295000000000002</v>
      </c>
      <c r="M8">
        <f>M4-M7</f>
        <v>34.950000000000003</v>
      </c>
      <c r="N8">
        <f>N5-N7</f>
        <v>45.885000000000005</v>
      </c>
      <c r="T8" t="s">
        <v>18</v>
      </c>
      <c r="U8" t="s">
        <v>0</v>
      </c>
      <c r="V8">
        <f>$G$12</f>
        <v>54.68</v>
      </c>
    </row>
    <row r="9" spans="2:22" x14ac:dyDescent="0.2">
      <c r="U9" t="s">
        <v>1</v>
      </c>
      <c r="V9">
        <f>$G$13</f>
        <v>71.34</v>
      </c>
    </row>
    <row r="10" spans="2:22" x14ac:dyDescent="0.2">
      <c r="C10">
        <f>D4-C4</f>
        <v>36.520000000000003</v>
      </c>
      <c r="E10">
        <f>D4-E4</f>
        <v>56.540000000000006</v>
      </c>
      <c r="L10">
        <f>M4-L4</f>
        <v>22.120000000000005</v>
      </c>
      <c r="N10">
        <f>M4-N4</f>
        <v>67.36</v>
      </c>
      <c r="U10" t="s">
        <v>2</v>
      </c>
      <c r="V10">
        <f>$G$14</f>
        <v>53.984999999999999</v>
      </c>
    </row>
    <row r="11" spans="2:22" x14ac:dyDescent="0.2">
      <c r="B11" t="s">
        <v>12</v>
      </c>
      <c r="C11" s="2" t="s">
        <v>0</v>
      </c>
      <c r="D11" t="s">
        <v>1</v>
      </c>
      <c r="E11" t="s">
        <v>2</v>
      </c>
      <c r="F11" t="s">
        <v>4</v>
      </c>
      <c r="G11" t="s">
        <v>5</v>
      </c>
      <c r="H11" t="s">
        <v>6</v>
      </c>
      <c r="K11" t="s">
        <v>14</v>
      </c>
      <c r="L11" t="s">
        <v>0</v>
      </c>
      <c r="M11" s="2" t="s">
        <v>1</v>
      </c>
      <c r="N11" t="s">
        <v>2</v>
      </c>
      <c r="O11" t="s">
        <v>4</v>
      </c>
      <c r="P11" t="s">
        <v>5</v>
      </c>
      <c r="Q11" t="s">
        <v>6</v>
      </c>
    </row>
    <row r="12" spans="2:22" x14ac:dyDescent="0.2">
      <c r="B12" t="s">
        <v>0</v>
      </c>
      <c r="C12" s="1">
        <v>86.6</v>
      </c>
      <c r="D12" s="1">
        <v>72.91</v>
      </c>
      <c r="E12" s="1">
        <v>36.450000000000003</v>
      </c>
      <c r="F12">
        <f>AVERAGE(C12:E12)</f>
        <v>65.319999999999993</v>
      </c>
      <c r="G12">
        <f>AVERAGE(D12:E12)</f>
        <v>54.68</v>
      </c>
      <c r="H12">
        <f>C12-G12</f>
        <v>31.919999999999995</v>
      </c>
      <c r="K12" t="s">
        <v>0</v>
      </c>
      <c r="L12" s="1">
        <v>64.959999999999994</v>
      </c>
      <c r="M12" s="1">
        <v>58.86</v>
      </c>
      <c r="N12" s="1">
        <v>35.97</v>
      </c>
      <c r="O12">
        <f>AVERAGE(L12:N12)</f>
        <v>53.263333333333328</v>
      </c>
      <c r="P12">
        <f>AVERAGE(M12:N12)</f>
        <v>47.414999999999999</v>
      </c>
      <c r="Q12" s="2">
        <f>L12-P12</f>
        <v>17.544999999999995</v>
      </c>
      <c r="T12" t="s">
        <v>20</v>
      </c>
      <c r="U12" t="s">
        <v>0</v>
      </c>
      <c r="V12">
        <f>$H$12</f>
        <v>31.919999999999995</v>
      </c>
    </row>
    <row r="13" spans="2:22" x14ac:dyDescent="0.2">
      <c r="B13" s="2" t="s">
        <v>1</v>
      </c>
      <c r="C13" s="1">
        <v>83.17</v>
      </c>
      <c r="D13" s="1">
        <v>93.12</v>
      </c>
      <c r="E13" s="1">
        <v>59.51</v>
      </c>
      <c r="F13" s="2">
        <f>AVERAGE(C13:E13)</f>
        <v>78.600000000000009</v>
      </c>
      <c r="G13" s="2">
        <f>SUM(C13,E13)/2</f>
        <v>71.34</v>
      </c>
      <c r="H13" s="2">
        <f>D13-G13</f>
        <v>21.78</v>
      </c>
      <c r="K13" s="2" t="s">
        <v>1</v>
      </c>
      <c r="L13" s="1">
        <v>67.89</v>
      </c>
      <c r="M13" s="1">
        <v>74.13</v>
      </c>
      <c r="N13" s="1">
        <v>43.88</v>
      </c>
      <c r="O13" s="2">
        <f>AVERAGE(L13:N13)</f>
        <v>61.966666666666661</v>
      </c>
      <c r="P13" s="2">
        <f>SUM(L13,N13)/2</f>
        <v>55.885000000000005</v>
      </c>
      <c r="Q13">
        <f>M13-P13</f>
        <v>18.24499999999999</v>
      </c>
      <c r="U13" t="s">
        <v>1</v>
      </c>
      <c r="V13">
        <f>$H$13</f>
        <v>21.78</v>
      </c>
    </row>
    <row r="14" spans="2:22" x14ac:dyDescent="0.2">
      <c r="B14" t="s">
        <v>2</v>
      </c>
      <c r="C14" s="1">
        <v>53.01</v>
      </c>
      <c r="D14" s="1">
        <v>54.96</v>
      </c>
      <c r="E14" s="1">
        <v>80.739999999999995</v>
      </c>
      <c r="F14">
        <f>AVERAGE(C14:E14)</f>
        <v>62.903333333333329</v>
      </c>
      <c r="G14">
        <f>AVERAGE(C14:D14)</f>
        <v>53.984999999999999</v>
      </c>
      <c r="H14">
        <f>E14-G14</f>
        <v>26.754999999999995</v>
      </c>
      <c r="K14" t="s">
        <v>2</v>
      </c>
      <c r="L14" s="1">
        <v>39.31</v>
      </c>
      <c r="M14" s="1">
        <v>46.5</v>
      </c>
      <c r="N14" s="1">
        <v>82.25</v>
      </c>
      <c r="O14">
        <f>AVERAGE(L14:N14)</f>
        <v>56.02</v>
      </c>
      <c r="P14">
        <f>AVERAGE(L14:M14)</f>
        <v>42.905000000000001</v>
      </c>
      <c r="Q14">
        <f>N14-P14</f>
        <v>39.344999999999999</v>
      </c>
      <c r="U14" t="s">
        <v>2</v>
      </c>
      <c r="V14">
        <f>$H$14</f>
        <v>26.754999999999995</v>
      </c>
    </row>
    <row r="15" spans="2:22" x14ac:dyDescent="0.2">
      <c r="B15" t="s">
        <v>4</v>
      </c>
      <c r="C15" s="2">
        <f>AVERAGE(C12:C14)</f>
        <v>74.259999999999991</v>
      </c>
      <c r="D15">
        <f t="shared" ref="D15" si="3">AVERAGE(D12:D14)</f>
        <v>73.663333333333341</v>
      </c>
      <c r="E15">
        <f t="shared" ref="E15" si="4">AVERAGE(E12:E14)</f>
        <v>58.9</v>
      </c>
      <c r="K15" t="s">
        <v>4</v>
      </c>
      <c r="L15">
        <f>AVERAGE(L12:L14)</f>
        <v>57.386666666666663</v>
      </c>
      <c r="M15" s="2">
        <f t="shared" ref="M15" si="5">AVERAGE(M12:M14)</f>
        <v>59.830000000000005</v>
      </c>
      <c r="N15">
        <f t="shared" ref="N15" si="6">AVERAGE(N12:N14)</f>
        <v>54.033333333333331</v>
      </c>
    </row>
    <row r="16" spans="2:22" x14ac:dyDescent="0.2">
      <c r="B16" t="s">
        <v>5</v>
      </c>
      <c r="C16" s="2">
        <f>AVERAGE(C13:C14)</f>
        <v>68.09</v>
      </c>
      <c r="D16">
        <f>SUM(D12,D14)/2</f>
        <v>63.935000000000002</v>
      </c>
      <c r="E16">
        <f>AVERAGE(E12:E13)</f>
        <v>47.980000000000004</v>
      </c>
      <c r="K16" t="s">
        <v>5</v>
      </c>
      <c r="L16" s="2">
        <f>AVERAGE(L13:L14)</f>
        <v>53.6</v>
      </c>
      <c r="M16">
        <f>SUM(M12,M14)/2</f>
        <v>52.68</v>
      </c>
      <c r="N16">
        <f>AVERAGE(N12:N13)</f>
        <v>39.924999999999997</v>
      </c>
    </row>
    <row r="17" spans="2:22" x14ac:dyDescent="0.2">
      <c r="B17" t="s">
        <v>6</v>
      </c>
      <c r="C17" s="2">
        <f>C12-C16</f>
        <v>18.509999999999991</v>
      </c>
      <c r="D17">
        <f>D13-D16</f>
        <v>29.185000000000002</v>
      </c>
      <c r="E17">
        <f>E14-E16</f>
        <v>32.759999999999991</v>
      </c>
      <c r="K17" t="s">
        <v>6</v>
      </c>
      <c r="L17" s="2">
        <f>L12-L16</f>
        <v>11.359999999999992</v>
      </c>
      <c r="M17">
        <f>M13-M16</f>
        <v>21.449999999999996</v>
      </c>
      <c r="N17">
        <f>N14-N16</f>
        <v>42.325000000000003</v>
      </c>
      <c r="V17" t="s">
        <v>11</v>
      </c>
    </row>
    <row r="18" spans="2:22" x14ac:dyDescent="0.2">
      <c r="T18" t="s">
        <v>17</v>
      </c>
      <c r="U18" t="s">
        <v>0</v>
      </c>
      <c r="V18">
        <f>$C$3</f>
        <v>93.06</v>
      </c>
    </row>
    <row r="19" spans="2:22" x14ac:dyDescent="0.2">
      <c r="C19">
        <f>D13-C13</f>
        <v>9.9500000000000028</v>
      </c>
      <c r="E19">
        <f>D13-E13</f>
        <v>33.610000000000007</v>
      </c>
      <c r="N19">
        <f>M13-N13</f>
        <v>30.249999999999993</v>
      </c>
      <c r="U19" t="s">
        <v>1</v>
      </c>
      <c r="V19">
        <f>$D$4</f>
        <v>89.73</v>
      </c>
    </row>
    <row r="20" spans="2:22" x14ac:dyDescent="0.2">
      <c r="U20" t="s">
        <v>2</v>
      </c>
      <c r="V20">
        <f>$E$5</f>
        <v>87.32</v>
      </c>
    </row>
    <row r="21" spans="2:22" x14ac:dyDescent="0.2">
      <c r="T21" t="s">
        <v>18</v>
      </c>
      <c r="U21" t="s">
        <v>0</v>
      </c>
      <c r="V21">
        <f>$G$3</f>
        <v>47.519999999999996</v>
      </c>
    </row>
    <row r="22" spans="2:22" x14ac:dyDescent="0.2">
      <c r="U22" t="s">
        <v>1</v>
      </c>
      <c r="V22">
        <f>$G$4</f>
        <v>43.2</v>
      </c>
    </row>
    <row r="23" spans="2:22" x14ac:dyDescent="0.2">
      <c r="U23" t="s">
        <v>2</v>
      </c>
      <c r="V23">
        <f>$G$5</f>
        <v>37.200000000000003</v>
      </c>
    </row>
    <row r="24" spans="2:22" x14ac:dyDescent="0.2">
      <c r="C24" t="s">
        <v>7</v>
      </c>
      <c r="D24" t="s">
        <v>8</v>
      </c>
      <c r="E24" s="2" t="s">
        <v>9</v>
      </c>
      <c r="F24" t="s">
        <v>10</v>
      </c>
      <c r="J24" t="s">
        <v>15</v>
      </c>
      <c r="K24" t="s">
        <v>11</v>
      </c>
      <c r="L24" t="s">
        <v>13</v>
      </c>
      <c r="M24" t="s">
        <v>16</v>
      </c>
      <c r="T24" t="s">
        <v>20</v>
      </c>
      <c r="U24" t="s">
        <v>0</v>
      </c>
      <c r="V24">
        <f>$H$3</f>
        <v>45.540000000000006</v>
      </c>
    </row>
    <row r="25" spans="2:22" x14ac:dyDescent="0.2">
      <c r="B25" t="s">
        <v>0</v>
      </c>
      <c r="C25">
        <f>SUM(C4,C5,C13,C14,L4,L5,L13,L14)/8</f>
        <v>57.377499999999998</v>
      </c>
      <c r="D25">
        <f>SUM(D3,E3,D12,E12,M3,N3,M12,N12)/8</f>
        <v>53.073750000000004</v>
      </c>
      <c r="E25" s="2">
        <f>SUM(H3,H12,Q3,Q12)/4</f>
        <v>31.638750000000002</v>
      </c>
      <c r="F25">
        <f>SUM(C8,C17,L8,L17)/4</f>
        <v>27.334999999999994</v>
      </c>
      <c r="H25" t="s">
        <v>0</v>
      </c>
      <c r="I25" t="s">
        <v>17</v>
      </c>
      <c r="J25">
        <f>$C$12</f>
        <v>86.6</v>
      </c>
      <c r="K25">
        <f>$C$3</f>
        <v>93.06</v>
      </c>
      <c r="L25">
        <f>$L$3</f>
        <v>94.23</v>
      </c>
      <c r="M25">
        <f>$L$12</f>
        <v>64.959999999999994</v>
      </c>
      <c r="U25" t="s">
        <v>1</v>
      </c>
      <c r="V25">
        <f>$H$4</f>
        <v>46.53</v>
      </c>
    </row>
    <row r="26" spans="2:22" x14ac:dyDescent="0.2">
      <c r="B26" t="s">
        <v>1</v>
      </c>
      <c r="C26">
        <f>SUM(D3,D5,D12,D14,M3,M5,M12,M14)/8</f>
        <v>56.32</v>
      </c>
      <c r="D26">
        <f>SUM(C4,E4,C13,E13,L4,N4,L13,N13)/8</f>
        <v>55.331249999999997</v>
      </c>
      <c r="E26" s="2">
        <f>SUM(H4,H13,Q4,Q13)/4</f>
        <v>32.823750000000004</v>
      </c>
      <c r="F26">
        <f>SUM(D8,D17,M8,M17)/4</f>
        <v>31.835000000000001</v>
      </c>
      <c r="I26" t="s">
        <v>18</v>
      </c>
      <c r="J26">
        <f>$G$12</f>
        <v>54.68</v>
      </c>
      <c r="K26">
        <f>$G$3</f>
        <v>47.519999999999996</v>
      </c>
      <c r="L26">
        <f>$P$3</f>
        <v>62.68</v>
      </c>
      <c r="M26">
        <f>$P$12</f>
        <v>47.414999999999999</v>
      </c>
      <c r="U26" t="s">
        <v>2</v>
      </c>
      <c r="V26">
        <f>$H$5</f>
        <v>50.11999999999999</v>
      </c>
    </row>
    <row r="27" spans="2:22" x14ac:dyDescent="0.2">
      <c r="B27" t="s">
        <v>2</v>
      </c>
      <c r="C27">
        <f>SUM(E3,E4,E12,E13,N3,N4,N12,N13)/8</f>
        <v>40.495000000000005</v>
      </c>
      <c r="D27">
        <f>SUM(C5,D5,C14,D14,L5,M5,L14,M14)/8</f>
        <v>45.787500000000001</v>
      </c>
      <c r="E27" s="2">
        <f>SUM(H5,H14,Q5,Q14)/4</f>
        <v>38.015000000000001</v>
      </c>
      <c r="F27">
        <f>SUM(E8,E17,N8,N17)/4</f>
        <v>43.30749999999999</v>
      </c>
      <c r="I27" t="s">
        <v>19</v>
      </c>
      <c r="J27">
        <f>$H$12</f>
        <v>31.919999999999995</v>
      </c>
      <c r="K27">
        <f>$H$3</f>
        <v>45.540000000000006</v>
      </c>
      <c r="L27">
        <f>$Q$3</f>
        <v>31.550000000000004</v>
      </c>
      <c r="M27">
        <f>$Q$12</f>
        <v>17.544999999999995</v>
      </c>
    </row>
    <row r="28" spans="2:22" x14ac:dyDescent="0.2">
      <c r="H28" t="s">
        <v>1</v>
      </c>
      <c r="I28" t="s">
        <v>17</v>
      </c>
      <c r="J28">
        <f>$D$13</f>
        <v>93.12</v>
      </c>
      <c r="K28">
        <f>$D$4</f>
        <v>89.73</v>
      </c>
      <c r="L28">
        <f>$M$4</f>
        <v>95.64</v>
      </c>
      <c r="M28">
        <f>$M$13</f>
        <v>74.13</v>
      </c>
      <c r="V28" t="s">
        <v>13</v>
      </c>
    </row>
    <row r="29" spans="2:22" x14ac:dyDescent="0.2">
      <c r="I29" t="s">
        <v>18</v>
      </c>
      <c r="J29">
        <f>$G$13</f>
        <v>71.34</v>
      </c>
      <c r="K29">
        <f>$G$4</f>
        <v>43.2</v>
      </c>
      <c r="L29">
        <f>$P$4</f>
        <v>50.9</v>
      </c>
      <c r="M29">
        <f>$P$13</f>
        <v>55.885000000000005</v>
      </c>
      <c r="T29" t="s">
        <v>17</v>
      </c>
      <c r="U29" t="s">
        <v>0</v>
      </c>
      <c r="V29">
        <f>$L$3</f>
        <v>94.23</v>
      </c>
    </row>
    <row r="30" spans="2:22" x14ac:dyDescent="0.2">
      <c r="I30" t="s">
        <v>19</v>
      </c>
      <c r="J30">
        <f>$H$13</f>
        <v>21.78</v>
      </c>
      <c r="K30">
        <f>$H$4</f>
        <v>46.53</v>
      </c>
      <c r="L30">
        <f>$Q$4</f>
        <v>44.74</v>
      </c>
      <c r="M30">
        <f>$Q$13</f>
        <v>18.24499999999999</v>
      </c>
      <c r="U30" t="s">
        <v>1</v>
      </c>
      <c r="V30">
        <f>$M$4</f>
        <v>95.64</v>
      </c>
    </row>
    <row r="31" spans="2:22" x14ac:dyDescent="0.2">
      <c r="H31" t="s">
        <v>2</v>
      </c>
      <c r="I31" t="s">
        <v>17</v>
      </c>
      <c r="J31">
        <f>$E$14</f>
        <v>80.739999999999995</v>
      </c>
      <c r="K31">
        <f>$E$5</f>
        <v>87.32</v>
      </c>
      <c r="L31">
        <f>$N$5</f>
        <v>84.9</v>
      </c>
      <c r="M31">
        <f>$N$14</f>
        <v>82.25</v>
      </c>
      <c r="U31" t="s">
        <v>2</v>
      </c>
      <c r="V31">
        <f>$N$5</f>
        <v>84.9</v>
      </c>
    </row>
    <row r="32" spans="2:22" x14ac:dyDescent="0.2">
      <c r="I32" t="s">
        <v>18</v>
      </c>
      <c r="J32">
        <f>$G$14</f>
        <v>53.984999999999999</v>
      </c>
      <c r="K32">
        <f>$G$5</f>
        <v>37.200000000000003</v>
      </c>
      <c r="L32">
        <f>$P$5</f>
        <v>49.06</v>
      </c>
      <c r="M32">
        <f>$P$14</f>
        <v>42.905000000000001</v>
      </c>
      <c r="T32" t="s">
        <v>18</v>
      </c>
      <c r="U32" t="s">
        <v>0</v>
      </c>
      <c r="V32">
        <f>$P$3</f>
        <v>62.68</v>
      </c>
    </row>
    <row r="33" spans="9:22" x14ac:dyDescent="0.2">
      <c r="I33" t="s">
        <v>19</v>
      </c>
      <c r="J33">
        <f>$H$14</f>
        <v>26.754999999999995</v>
      </c>
      <c r="K33">
        <f>$H$5</f>
        <v>50.11999999999999</v>
      </c>
      <c r="L33">
        <f>$Q$5</f>
        <v>35.840000000000003</v>
      </c>
      <c r="M33">
        <f>$Q$14</f>
        <v>39.344999999999999</v>
      </c>
      <c r="U33" t="s">
        <v>1</v>
      </c>
      <c r="V33">
        <f>$P$4</f>
        <v>50.9</v>
      </c>
    </row>
    <row r="34" spans="9:22" x14ac:dyDescent="0.2">
      <c r="U34" t="s">
        <v>2</v>
      </c>
      <c r="V34">
        <f>$P$5</f>
        <v>49.06</v>
      </c>
    </row>
    <row r="35" spans="9:22" x14ac:dyDescent="0.2">
      <c r="P35" t="s">
        <v>21</v>
      </c>
      <c r="T35" t="s">
        <v>20</v>
      </c>
      <c r="U35" t="s">
        <v>0</v>
      </c>
      <c r="V35">
        <f>$Q$3</f>
        <v>31.550000000000004</v>
      </c>
    </row>
    <row r="36" spans="9:22" x14ac:dyDescent="0.2">
      <c r="O36" t="s">
        <v>0</v>
      </c>
      <c r="P36">
        <f>$E25</f>
        <v>31.638750000000002</v>
      </c>
      <c r="U36" t="s">
        <v>1</v>
      </c>
      <c r="V36">
        <f>$Q$4</f>
        <v>44.74</v>
      </c>
    </row>
    <row r="37" spans="9:22" x14ac:dyDescent="0.2">
      <c r="O37" t="s">
        <v>1</v>
      </c>
      <c r="P37">
        <f t="shared" ref="P37:P38" si="7">$E26</f>
        <v>32.823750000000004</v>
      </c>
      <c r="U37" t="s">
        <v>2</v>
      </c>
      <c r="V37">
        <f>$Q$5</f>
        <v>35.840000000000003</v>
      </c>
    </row>
    <row r="38" spans="9:22" x14ac:dyDescent="0.2">
      <c r="O38" t="s">
        <v>2</v>
      </c>
      <c r="P38">
        <f t="shared" si="7"/>
        <v>38.015000000000001</v>
      </c>
    </row>
    <row r="40" spans="9:22" x14ac:dyDescent="0.2">
      <c r="V40" t="s">
        <v>16</v>
      </c>
    </row>
    <row r="41" spans="9:22" x14ac:dyDescent="0.2">
      <c r="T41" t="s">
        <v>17</v>
      </c>
      <c r="U41" t="s">
        <v>0</v>
      </c>
      <c r="V41">
        <f>$L$12</f>
        <v>64.959999999999994</v>
      </c>
    </row>
    <row r="42" spans="9:22" x14ac:dyDescent="0.2">
      <c r="U42" t="s">
        <v>1</v>
      </c>
      <c r="V42">
        <f>$M$13</f>
        <v>74.13</v>
      </c>
    </row>
    <row r="43" spans="9:22" x14ac:dyDescent="0.2">
      <c r="U43" t="s">
        <v>2</v>
      </c>
      <c r="V43">
        <f>$N$14</f>
        <v>82.25</v>
      </c>
    </row>
    <row r="44" spans="9:22" x14ac:dyDescent="0.2">
      <c r="T44" t="s">
        <v>18</v>
      </c>
      <c r="U44" t="s">
        <v>0</v>
      </c>
      <c r="V44">
        <f>$P$12</f>
        <v>47.414999999999999</v>
      </c>
    </row>
    <row r="45" spans="9:22" x14ac:dyDescent="0.2">
      <c r="U45" t="s">
        <v>1</v>
      </c>
      <c r="V45">
        <f>$P$13</f>
        <v>55.885000000000005</v>
      </c>
    </row>
    <row r="46" spans="9:22" x14ac:dyDescent="0.2">
      <c r="U46" t="s">
        <v>2</v>
      </c>
      <c r="V46">
        <f>$P$14</f>
        <v>42.905000000000001</v>
      </c>
    </row>
    <row r="47" spans="9:22" x14ac:dyDescent="0.2">
      <c r="T47" t="s">
        <v>20</v>
      </c>
      <c r="U47" t="s">
        <v>0</v>
      </c>
      <c r="V47">
        <f>$Q$12</f>
        <v>17.544999999999995</v>
      </c>
    </row>
    <row r="48" spans="9:22" x14ac:dyDescent="0.2">
      <c r="U48" t="s">
        <v>1</v>
      </c>
      <c r="V48">
        <f>$Q$13</f>
        <v>18.24499999999999</v>
      </c>
    </row>
    <row r="49" spans="16:27" x14ac:dyDescent="0.2">
      <c r="U49" t="s">
        <v>2</v>
      </c>
      <c r="V49">
        <f>$Q$14</f>
        <v>39.344999999999999</v>
      </c>
    </row>
    <row r="56" spans="16:27" x14ac:dyDescent="0.2">
      <c r="R56" t="s">
        <v>15</v>
      </c>
      <c r="S56" t="s">
        <v>11</v>
      </c>
      <c r="T56" t="s">
        <v>13</v>
      </c>
      <c r="U56" t="s">
        <v>16</v>
      </c>
      <c r="Y56" t="s">
        <v>0</v>
      </c>
      <c r="Z56" t="s">
        <v>1</v>
      </c>
      <c r="AA56" t="s">
        <v>2</v>
      </c>
    </row>
    <row r="57" spans="16:27" x14ac:dyDescent="0.2">
      <c r="P57" t="s">
        <v>17</v>
      </c>
      <c r="Q57" t="s">
        <v>0</v>
      </c>
      <c r="R57">
        <f>$C$12</f>
        <v>86.6</v>
      </c>
      <c r="S57">
        <f>$C$3</f>
        <v>93.06</v>
      </c>
      <c r="T57">
        <f>$L$3</f>
        <v>94.23</v>
      </c>
      <c r="U57">
        <f>$L$12</f>
        <v>64.959999999999994</v>
      </c>
      <c r="W57" t="s">
        <v>15</v>
      </c>
      <c r="X57" t="s">
        <v>17</v>
      </c>
      <c r="Y57">
        <f>$C$12</f>
        <v>86.6</v>
      </c>
      <c r="Z57">
        <f>$D$13</f>
        <v>93.12</v>
      </c>
      <c r="AA57">
        <f>$E$14</f>
        <v>80.739999999999995</v>
      </c>
    </row>
    <row r="58" spans="16:27" x14ac:dyDescent="0.2">
      <c r="Q58" t="s">
        <v>1</v>
      </c>
      <c r="R58">
        <f>$D$13</f>
        <v>93.12</v>
      </c>
      <c r="S58">
        <f>$D$4</f>
        <v>89.73</v>
      </c>
      <c r="T58">
        <f>$M$4</f>
        <v>95.64</v>
      </c>
      <c r="U58">
        <f>$M$13</f>
        <v>74.13</v>
      </c>
      <c r="X58" t="s">
        <v>18</v>
      </c>
      <c r="Y58">
        <f>$G$12</f>
        <v>54.68</v>
      </c>
      <c r="Z58">
        <f>$G$13</f>
        <v>71.34</v>
      </c>
      <c r="AA58">
        <f>$G$14</f>
        <v>53.984999999999999</v>
      </c>
    </row>
    <row r="59" spans="16:27" x14ac:dyDescent="0.2">
      <c r="Q59" t="s">
        <v>2</v>
      </c>
      <c r="R59">
        <f>$E$14</f>
        <v>80.739999999999995</v>
      </c>
      <c r="S59">
        <f>$E$5</f>
        <v>87.32</v>
      </c>
      <c r="T59">
        <f>$N$5</f>
        <v>84.9</v>
      </c>
      <c r="U59">
        <f>$N$14</f>
        <v>82.25</v>
      </c>
      <c r="X59" t="s">
        <v>22</v>
      </c>
      <c r="Y59">
        <v>0</v>
      </c>
      <c r="Z59">
        <v>0</v>
      </c>
      <c r="AA59">
        <v>0</v>
      </c>
    </row>
    <row r="60" spans="16:27" x14ac:dyDescent="0.2">
      <c r="W60" t="s">
        <v>11</v>
      </c>
      <c r="X60" t="s">
        <v>17</v>
      </c>
      <c r="Y60">
        <f>$C$3</f>
        <v>93.06</v>
      </c>
      <c r="Z60">
        <f>$D$4</f>
        <v>89.73</v>
      </c>
      <c r="AA60">
        <f>$E$5</f>
        <v>87.32</v>
      </c>
    </row>
    <row r="61" spans="16:27" x14ac:dyDescent="0.2">
      <c r="P61" t="s">
        <v>18</v>
      </c>
      <c r="Q61" t="s">
        <v>0</v>
      </c>
      <c r="R61">
        <f>$G$12</f>
        <v>54.68</v>
      </c>
      <c r="S61">
        <f>$G$3</f>
        <v>47.519999999999996</v>
      </c>
      <c r="T61">
        <f>$P$3</f>
        <v>62.68</v>
      </c>
      <c r="U61">
        <f>$P$12</f>
        <v>47.414999999999999</v>
      </c>
      <c r="X61" t="s">
        <v>18</v>
      </c>
      <c r="Y61">
        <f>$G$3</f>
        <v>47.519999999999996</v>
      </c>
      <c r="Z61">
        <f>$G$4</f>
        <v>43.2</v>
      </c>
      <c r="AA61">
        <f>$G$5</f>
        <v>37.200000000000003</v>
      </c>
    </row>
    <row r="62" spans="16:27" x14ac:dyDescent="0.2">
      <c r="Q62" t="s">
        <v>1</v>
      </c>
      <c r="R62">
        <f>$G$13</f>
        <v>71.34</v>
      </c>
      <c r="S62">
        <f>$G$4</f>
        <v>43.2</v>
      </c>
      <c r="T62">
        <f>$P$4</f>
        <v>50.9</v>
      </c>
      <c r="U62">
        <f>$P$13</f>
        <v>55.885000000000005</v>
      </c>
      <c r="X62" t="s">
        <v>22</v>
      </c>
      <c r="Y62">
        <v>0</v>
      </c>
      <c r="Z62">
        <v>0</v>
      </c>
      <c r="AA62">
        <v>0</v>
      </c>
    </row>
    <row r="63" spans="16:27" x14ac:dyDescent="0.2">
      <c r="Q63" t="s">
        <v>2</v>
      </c>
      <c r="R63">
        <f>$G$14</f>
        <v>53.984999999999999</v>
      </c>
      <c r="S63">
        <f>$G$5</f>
        <v>37.200000000000003</v>
      </c>
      <c r="T63">
        <f>$P$5</f>
        <v>49.06</v>
      </c>
      <c r="U63">
        <f>$P$14</f>
        <v>42.905000000000001</v>
      </c>
      <c r="W63" t="s">
        <v>13</v>
      </c>
      <c r="X63" t="s">
        <v>17</v>
      </c>
      <c r="Y63">
        <f>$L$3</f>
        <v>94.23</v>
      </c>
      <c r="Z63">
        <f>$M$4</f>
        <v>95.64</v>
      </c>
      <c r="AA63">
        <f>$N$5</f>
        <v>84.9</v>
      </c>
    </row>
    <row r="64" spans="16:27" x14ac:dyDescent="0.2">
      <c r="X64" t="s">
        <v>18</v>
      </c>
      <c r="Y64">
        <f>$P$3</f>
        <v>62.68</v>
      </c>
      <c r="Z64">
        <f>$P$4</f>
        <v>50.9</v>
      </c>
      <c r="AA64">
        <f>$P$5</f>
        <v>49.06</v>
      </c>
    </row>
    <row r="65" spans="2:27" x14ac:dyDescent="0.2">
      <c r="P65" t="s">
        <v>20</v>
      </c>
      <c r="Q65" t="s">
        <v>0</v>
      </c>
      <c r="R65">
        <f>$H$12</f>
        <v>31.919999999999995</v>
      </c>
      <c r="S65">
        <f>$H$3</f>
        <v>45.540000000000006</v>
      </c>
      <c r="T65">
        <f>$Q$3</f>
        <v>31.550000000000004</v>
      </c>
      <c r="U65">
        <f>$Q$12</f>
        <v>17.544999999999995</v>
      </c>
      <c r="X65" t="s">
        <v>22</v>
      </c>
      <c r="Y65">
        <v>0</v>
      </c>
      <c r="Z65">
        <v>0</v>
      </c>
      <c r="AA65">
        <v>0</v>
      </c>
    </row>
    <row r="66" spans="2:27" x14ac:dyDescent="0.2">
      <c r="Q66" t="s">
        <v>1</v>
      </c>
      <c r="R66">
        <f>$H$13</f>
        <v>21.78</v>
      </c>
      <c r="S66">
        <f>$H$4</f>
        <v>46.53</v>
      </c>
      <c r="T66">
        <f>$Q$4</f>
        <v>44.74</v>
      </c>
      <c r="U66">
        <f>$Q$13</f>
        <v>18.24499999999999</v>
      </c>
      <c r="W66" t="s">
        <v>16</v>
      </c>
      <c r="X66" t="s">
        <v>17</v>
      </c>
      <c r="Y66">
        <f>$L$12</f>
        <v>64.959999999999994</v>
      </c>
      <c r="Z66">
        <f>$M$13</f>
        <v>74.13</v>
      </c>
      <c r="AA66">
        <f>$N$14</f>
        <v>82.25</v>
      </c>
    </row>
    <row r="67" spans="2:27" x14ac:dyDescent="0.2">
      <c r="Q67" t="s">
        <v>2</v>
      </c>
      <c r="R67">
        <f>$H$14</f>
        <v>26.754999999999995</v>
      </c>
      <c r="S67">
        <f>$H$5</f>
        <v>50.11999999999999</v>
      </c>
      <c r="T67">
        <f>$Q$5</f>
        <v>35.840000000000003</v>
      </c>
      <c r="U67">
        <f>$Q$14</f>
        <v>39.344999999999999</v>
      </c>
      <c r="X67" t="s">
        <v>18</v>
      </c>
      <c r="Y67">
        <f>$P$12</f>
        <v>47.414999999999999</v>
      </c>
      <c r="Z67">
        <f>$P$13</f>
        <v>55.885000000000005</v>
      </c>
      <c r="AA67">
        <f>$P$14</f>
        <v>42.905000000000001</v>
      </c>
    </row>
    <row r="68" spans="2:27" x14ac:dyDescent="0.2">
      <c r="X68" t="s">
        <v>22</v>
      </c>
      <c r="Y68">
        <v>0</v>
      </c>
      <c r="Z68">
        <v>0</v>
      </c>
      <c r="AA68">
        <v>0</v>
      </c>
    </row>
    <row r="70" spans="2:27" x14ac:dyDescent="0.2">
      <c r="C70" t="s">
        <v>24</v>
      </c>
    </row>
    <row r="71" spans="2:27" x14ac:dyDescent="0.2">
      <c r="C71" t="s">
        <v>23</v>
      </c>
      <c r="D71" t="s">
        <v>27</v>
      </c>
      <c r="E71" t="s">
        <v>28</v>
      </c>
      <c r="F71" t="s">
        <v>26</v>
      </c>
      <c r="G71" t="s">
        <v>25</v>
      </c>
    </row>
    <row r="72" spans="2:27" x14ac:dyDescent="0.2">
      <c r="B72" t="s">
        <v>0</v>
      </c>
      <c r="C72">
        <v>1490</v>
      </c>
      <c r="D72">
        <v>14115</v>
      </c>
      <c r="E72">
        <f>D72/C72</f>
        <v>9.473154362416107</v>
      </c>
      <c r="F72">
        <v>3686</v>
      </c>
      <c r="G72">
        <f>F72/C72</f>
        <v>2.4738255033557048</v>
      </c>
    </row>
    <row r="73" spans="2:27" x14ac:dyDescent="0.2">
      <c r="B73" t="s">
        <v>1</v>
      </c>
      <c r="C73">
        <v>817</v>
      </c>
      <c r="D73">
        <v>7511</v>
      </c>
      <c r="E73">
        <f t="shared" ref="E73:E74" si="8">D73/C73</f>
        <v>9.1933904528763772</v>
      </c>
      <c r="F73">
        <v>2432</v>
      </c>
      <c r="G73">
        <f>F73/C73</f>
        <v>2.9767441860465116</v>
      </c>
    </row>
    <row r="74" spans="2:27" x14ac:dyDescent="0.2">
      <c r="B74" t="s">
        <v>2</v>
      </c>
      <c r="C74">
        <v>2402</v>
      </c>
      <c r="D74">
        <v>39133</v>
      </c>
      <c r="E74">
        <f t="shared" si="8"/>
        <v>16.291840133222316</v>
      </c>
      <c r="F74">
        <v>8926</v>
      </c>
      <c r="G74">
        <f>F74/C74</f>
        <v>3.7160699417152374</v>
      </c>
    </row>
  </sheetData>
  <mergeCells count="1">
    <mergeCell ref="C1:E1"/>
  </mergeCells>
  <conditionalFormatting sqref="C72:C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E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E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F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:G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N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N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N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Q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Jiemin Ai (22707798)</dc:creator>
  <cp:lastModifiedBy>Jiemin Ai (22707798)</cp:lastModifiedBy>
  <dcterms:created xsi:type="dcterms:W3CDTF">2023-09-29T05:56:37Z</dcterms:created>
  <dcterms:modified xsi:type="dcterms:W3CDTF">2023-10-18T03:49:41Z</dcterms:modified>
</cp:coreProperties>
</file>