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enli/Documents/BC/Tim_van_Opijnen/7_2021_Spring/2021.04.06 ROS RNS Induction Test/"/>
    </mc:Choice>
  </mc:AlternateContent>
  <xr:revisionPtr revIDLastSave="0" documentId="13_ncr:1_{607902DB-884A-534E-974F-3BEB77522899}" xr6:coauthVersionLast="46" xr6:coauthVersionMax="46" xr10:uidLastSave="{00000000-0000-0000-0000-000000000000}"/>
  <bookViews>
    <workbookView xWindow="-3180" yWindow="-19780" windowWidth="28800" windowHeight="17500" xr2:uid="{33249113-6E05-F643-BDD1-AC208B22790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2" i="1" l="1"/>
  <c r="AM13" i="1"/>
  <c r="AM15" i="1"/>
  <c r="AM16" i="1"/>
  <c r="AM17" i="1"/>
  <c r="AM19" i="1"/>
  <c r="AM20" i="1"/>
  <c r="AM21" i="1"/>
  <c r="AM23" i="1"/>
  <c r="AM24" i="1"/>
  <c r="AM25" i="1"/>
  <c r="AM11" i="1"/>
  <c r="U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2" i="1"/>
  <c r="U15" i="1"/>
  <c r="U16" i="1"/>
  <c r="U14" i="1"/>
  <c r="U8" i="1"/>
  <c r="U6" i="1"/>
  <c r="U2" i="1"/>
  <c r="U3" i="1"/>
  <c r="U4" i="1"/>
  <c r="P3" i="1"/>
  <c r="P4" i="1"/>
  <c r="P6" i="1"/>
  <c r="P7" i="1"/>
  <c r="P8" i="1"/>
  <c r="P10" i="1"/>
  <c r="P11" i="1"/>
  <c r="P12" i="1"/>
  <c r="P14" i="1"/>
  <c r="P15" i="1"/>
  <c r="P16" i="1"/>
  <c r="P2" i="1"/>
  <c r="F147" i="2"/>
  <c r="D146" i="2"/>
  <c r="D140" i="2" s="1"/>
  <c r="F140" i="2" s="1"/>
  <c r="D145" i="2"/>
  <c r="D148" i="2" s="1"/>
  <c r="F148" i="2" s="1"/>
  <c r="F144" i="2"/>
  <c r="F141" i="2"/>
  <c r="D139" i="2"/>
  <c r="F139" i="2" s="1"/>
  <c r="F138" i="2"/>
  <c r="F133" i="2"/>
  <c r="D132" i="2"/>
  <c r="D126" i="2" s="1"/>
  <c r="F126" i="2" s="1"/>
  <c r="D131" i="2"/>
  <c r="D134" i="2" s="1"/>
  <c r="F134" i="2" s="1"/>
  <c r="F130" i="2"/>
  <c r="D128" i="2"/>
  <c r="F128" i="2" s="1"/>
  <c r="F127" i="2"/>
  <c r="D125" i="2"/>
  <c r="F125" i="2" s="1"/>
  <c r="F124" i="2"/>
  <c r="F119" i="2"/>
  <c r="D118" i="2"/>
  <c r="D112" i="2" s="1"/>
  <c r="F112" i="2" s="1"/>
  <c r="D117" i="2"/>
  <c r="D114" i="2" s="1"/>
  <c r="F114" i="2" s="1"/>
  <c r="F116" i="2"/>
  <c r="F113" i="2"/>
  <c r="D111" i="2"/>
  <c r="F111" i="2" s="1"/>
  <c r="F110" i="2"/>
  <c r="F105" i="2"/>
  <c r="D104" i="2"/>
  <c r="D98" i="2" s="1"/>
  <c r="F98" i="2" s="1"/>
  <c r="D103" i="2"/>
  <c r="D106" i="2" s="1"/>
  <c r="F106" i="2" s="1"/>
  <c r="F102" i="2"/>
  <c r="F99" i="2"/>
  <c r="F96" i="2"/>
  <c r="F91" i="2"/>
  <c r="D90" i="2"/>
  <c r="D93" i="2" s="1"/>
  <c r="F93" i="2" s="1"/>
  <c r="D89" i="2"/>
  <c r="D92" i="2" s="1"/>
  <c r="F92" i="2" s="1"/>
  <c r="F88" i="2"/>
  <c r="F85" i="2"/>
  <c r="F82" i="2"/>
  <c r="F77" i="2"/>
  <c r="D76" i="2"/>
  <c r="D70" i="2" s="1"/>
  <c r="F70" i="2" s="1"/>
  <c r="D75" i="2"/>
  <c r="D78" i="2" s="1"/>
  <c r="F78" i="2" s="1"/>
  <c r="F74" i="2"/>
  <c r="D72" i="2"/>
  <c r="F72" i="2" s="1"/>
  <c r="F71" i="2"/>
  <c r="F68" i="2"/>
  <c r="F63" i="2"/>
  <c r="D62" i="2"/>
  <c r="D56" i="2" s="1"/>
  <c r="F56" i="2" s="1"/>
  <c r="D61" i="2"/>
  <c r="D58" i="2" s="1"/>
  <c r="F58" i="2" s="1"/>
  <c r="F60" i="2"/>
  <c r="F57" i="2"/>
  <c r="F54" i="2"/>
  <c r="F49" i="2"/>
  <c r="D48" i="2"/>
  <c r="D51" i="2" s="1"/>
  <c r="F51" i="2" s="1"/>
  <c r="D47" i="2"/>
  <c r="D50" i="2" s="1"/>
  <c r="F50" i="2" s="1"/>
  <c r="F46" i="2"/>
  <c r="F43" i="2"/>
  <c r="F40" i="2"/>
  <c r="F35" i="2"/>
  <c r="D34" i="2"/>
  <c r="D28" i="2" s="1"/>
  <c r="F28" i="2" s="1"/>
  <c r="D33" i="2"/>
  <c r="D36" i="2" s="1"/>
  <c r="F36" i="2" s="1"/>
  <c r="F32" i="2"/>
  <c r="F29" i="2"/>
  <c r="F26" i="2"/>
  <c r="D24" i="2"/>
  <c r="F24" i="2" s="1"/>
  <c r="F23" i="2"/>
  <c r="D22" i="2"/>
  <c r="D16" i="2" s="1"/>
  <c r="F16" i="2" s="1"/>
  <c r="D21" i="2"/>
  <c r="D15" i="2" s="1"/>
  <c r="F15" i="2" s="1"/>
  <c r="F20" i="2"/>
  <c r="D18" i="2"/>
  <c r="F18" i="2" s="1"/>
  <c r="F17" i="2"/>
  <c r="F14" i="2"/>
  <c r="D12" i="2"/>
  <c r="F12" i="2" s="1"/>
  <c r="F11" i="2"/>
  <c r="D10" i="2"/>
  <c r="D4" i="2" s="1"/>
  <c r="F4" i="2" s="1"/>
  <c r="D9" i="2"/>
  <c r="F9" i="2" s="1"/>
  <c r="F8" i="2"/>
  <c r="D6" i="2"/>
  <c r="F6" i="2" s="1"/>
  <c r="F5" i="2"/>
  <c r="D3" i="2"/>
  <c r="F3" i="2" s="1"/>
  <c r="F2" i="2"/>
  <c r="F26" i="1"/>
  <c r="F37" i="1"/>
  <c r="F35" i="1"/>
  <c r="F32" i="1"/>
  <c r="F29" i="1"/>
  <c r="F14" i="1"/>
  <c r="F23" i="1"/>
  <c r="F22" i="1"/>
  <c r="F21" i="1"/>
  <c r="F20" i="1"/>
  <c r="F17" i="1"/>
  <c r="D34" i="1"/>
  <c r="D37" i="1" s="1"/>
  <c r="D33" i="1"/>
  <c r="D36" i="1" s="1"/>
  <c r="F36" i="1" s="1"/>
  <c r="D22" i="1"/>
  <c r="D25" i="1" s="1"/>
  <c r="F25" i="1" s="1"/>
  <c r="D21" i="1"/>
  <c r="D24" i="1" s="1"/>
  <c r="F24" i="1" s="1"/>
  <c r="D19" i="1"/>
  <c r="F19" i="1" s="1"/>
  <c r="D18" i="1"/>
  <c r="F18" i="1" s="1"/>
  <c r="F5" i="1"/>
  <c r="F8" i="1"/>
  <c r="F11" i="1"/>
  <c r="F2" i="1"/>
  <c r="D10" i="1"/>
  <c r="F10" i="1" s="1"/>
  <c r="D9" i="1"/>
  <c r="D3" i="1" s="1"/>
  <c r="F3" i="1" s="1"/>
  <c r="F117" i="2" l="1"/>
  <c r="D27" i="1"/>
  <c r="F27" i="1" s="1"/>
  <c r="D28" i="1"/>
  <c r="F28" i="1" s="1"/>
  <c r="F34" i="1"/>
  <c r="D31" i="2"/>
  <c r="F31" i="2" s="1"/>
  <c r="D15" i="1"/>
  <c r="F15" i="1" s="1"/>
  <c r="D30" i="1"/>
  <c r="F30" i="1" s="1"/>
  <c r="D16" i="1"/>
  <c r="F16" i="1" s="1"/>
  <c r="D31" i="1"/>
  <c r="F31" i="1" s="1"/>
  <c r="D142" i="2"/>
  <c r="F142" i="2" s="1"/>
  <c r="F131" i="2"/>
  <c r="D120" i="2"/>
  <c r="F120" i="2" s="1"/>
  <c r="F145" i="2"/>
  <c r="F33" i="1"/>
  <c r="D97" i="2"/>
  <c r="F97" i="2" s="1"/>
  <c r="F103" i="2"/>
  <c r="D100" i="2"/>
  <c r="F100" i="2" s="1"/>
  <c r="D83" i="2"/>
  <c r="F83" i="2" s="1"/>
  <c r="F146" i="2"/>
  <c r="D143" i="2"/>
  <c r="F143" i="2" s="1"/>
  <c r="D149" i="2"/>
  <c r="F149" i="2" s="1"/>
  <c r="D135" i="2"/>
  <c r="F135" i="2" s="1"/>
  <c r="F132" i="2"/>
  <c r="D129" i="2"/>
  <c r="F129" i="2" s="1"/>
  <c r="F118" i="2"/>
  <c r="D115" i="2"/>
  <c r="F115" i="2" s="1"/>
  <c r="D121" i="2"/>
  <c r="F121" i="2" s="1"/>
  <c r="F104" i="2"/>
  <c r="D101" i="2"/>
  <c r="F101" i="2" s="1"/>
  <c r="D107" i="2"/>
  <c r="F107" i="2" s="1"/>
  <c r="D86" i="2"/>
  <c r="F86" i="2" s="1"/>
  <c r="F90" i="2"/>
  <c r="D84" i="2"/>
  <c r="F84" i="2" s="1"/>
  <c r="F89" i="2"/>
  <c r="D87" i="2"/>
  <c r="F87" i="2" s="1"/>
  <c r="D45" i="2"/>
  <c r="F45" i="2" s="1"/>
  <c r="F48" i="2"/>
  <c r="F61" i="2"/>
  <c r="D41" i="2"/>
  <c r="F41" i="2" s="1"/>
  <c r="D42" i="2"/>
  <c r="F42" i="2" s="1"/>
  <c r="F75" i="2"/>
  <c r="D55" i="2"/>
  <c r="F55" i="2" s="1"/>
  <c r="D64" i="2"/>
  <c r="F64" i="2" s="1"/>
  <c r="D69" i="2"/>
  <c r="F69" i="2" s="1"/>
  <c r="F76" i="2"/>
  <c r="D73" i="2"/>
  <c r="F73" i="2" s="1"/>
  <c r="D79" i="2"/>
  <c r="F79" i="2" s="1"/>
  <c r="F62" i="2"/>
  <c r="D59" i="2"/>
  <c r="F59" i="2" s="1"/>
  <c r="D65" i="2"/>
  <c r="F65" i="2" s="1"/>
  <c r="F47" i="2"/>
  <c r="D44" i="2"/>
  <c r="F44" i="2" s="1"/>
  <c r="F21" i="2"/>
  <c r="D27" i="2"/>
  <c r="F27" i="2" s="1"/>
  <c r="F34" i="2"/>
  <c r="F33" i="2"/>
  <c r="D30" i="2"/>
  <c r="F30" i="2" s="1"/>
  <c r="D37" i="2"/>
  <c r="F37" i="2" s="1"/>
  <c r="D19" i="2"/>
  <c r="F19" i="2" s="1"/>
  <c r="F22" i="2"/>
  <c r="D25" i="2"/>
  <c r="F25" i="2" s="1"/>
  <c r="F10" i="2"/>
  <c r="D7" i="2"/>
  <c r="F7" i="2" s="1"/>
  <c r="D13" i="2"/>
  <c r="F13" i="2" s="1"/>
  <c r="F9" i="1"/>
  <c r="D6" i="1"/>
  <c r="F6" i="1" s="1"/>
  <c r="D7" i="1"/>
  <c r="F7" i="1" s="1"/>
  <c r="D12" i="1"/>
  <c r="F12" i="1" s="1"/>
  <c r="D13" i="1"/>
  <c r="F13" i="1" s="1"/>
  <c r="D4" i="1"/>
  <c r="F4" i="1" s="1"/>
</calcChain>
</file>

<file path=xl/sharedStrings.xml><?xml version="1.0" encoding="utf-8"?>
<sst xmlns="http://schemas.openxmlformats.org/spreadsheetml/2006/main" count="396" uniqueCount="64">
  <si>
    <t>Green/Red</t>
  </si>
  <si>
    <t>LI_1_L.tif</t>
  </si>
  <si>
    <t>LI_2_L.tif</t>
  </si>
  <si>
    <t>LI_3_L.tif</t>
  </si>
  <si>
    <t>PMA_1_L.tif</t>
  </si>
  <si>
    <t>PMA_2_L.tif</t>
  </si>
  <si>
    <t>PMA_3_L.tif</t>
  </si>
  <si>
    <t>P_1_L.tif</t>
  </si>
  <si>
    <t>P_2_L.tif</t>
  </si>
  <si>
    <t>P_3_L.tif</t>
  </si>
  <si>
    <t>T4_1_L.tif</t>
  </si>
  <si>
    <t>T4_2_L.tif</t>
  </si>
  <si>
    <t>T4_3_L.tif</t>
  </si>
  <si>
    <t>LI_1_s.tif</t>
  </si>
  <si>
    <t>LI_2_s.tif</t>
  </si>
  <si>
    <t>LI_3_s.tif</t>
  </si>
  <si>
    <t>PMA_1_s.tif</t>
  </si>
  <si>
    <t>PMA_2_s.tif</t>
  </si>
  <si>
    <t>PMA_3_s.tif</t>
  </si>
  <si>
    <t>P_1_s.tif</t>
  </si>
  <si>
    <t>P_2_s.tif</t>
  </si>
  <si>
    <t>P_3_s.tif</t>
  </si>
  <si>
    <t>T4_1_s.tif</t>
  </si>
  <si>
    <t>T4_2_s.tif</t>
  </si>
  <si>
    <t>T4_3_s.tif</t>
  </si>
  <si>
    <t>LI_1_1000X.tif</t>
  </si>
  <si>
    <t>LI_2_1000X.tif</t>
  </si>
  <si>
    <t>LI_3_1000X.tif</t>
  </si>
  <si>
    <t>PMA_1_1000X.tif</t>
  </si>
  <si>
    <t>PMA_2_1000X.tif</t>
  </si>
  <si>
    <t>PMA_3_1000X.tif</t>
  </si>
  <si>
    <t>P_1_1000X.tif</t>
  </si>
  <si>
    <t>P_2_1000X.tif</t>
  </si>
  <si>
    <t>P_3_1000X.tif</t>
  </si>
  <si>
    <t>T4_1_1000X.tif</t>
  </si>
  <si>
    <t>T4_2_1000X.tif</t>
  </si>
  <si>
    <t>T4_3_1000X.tif</t>
  </si>
  <si>
    <t>Red Value</t>
  </si>
  <si>
    <t>Green Count</t>
  </si>
  <si>
    <t>more red at t2,t3 even in plain, maybe due to increased concentration of cells, need to normalize for this effect</t>
  </si>
  <si>
    <t>x</t>
  </si>
  <si>
    <t>only problem is here, wiredly large green number</t>
  </si>
  <si>
    <t>No Cutoff</t>
  </si>
  <si>
    <t>Cutoff (G500 R500)</t>
  </si>
  <si>
    <t>Cutoff (G5000 R500)</t>
  </si>
  <si>
    <t>Cutoff (G5000 R0)</t>
  </si>
  <si>
    <t>Cutoff (G5000 R100)</t>
  </si>
  <si>
    <t>Cutoff (G5000 R300)</t>
  </si>
  <si>
    <t xml:space="preserve">Cutoff (G500 R500) </t>
  </si>
  <si>
    <t xml:space="preserve">Max(G5000 R5000) </t>
  </si>
  <si>
    <t>all count as 1</t>
  </si>
  <si>
    <t>sum(ln(intensity))</t>
  </si>
  <si>
    <t xml:space="preserve">reverse the graph </t>
  </si>
  <si>
    <t>to Red/Green</t>
  </si>
  <si>
    <t>0h</t>
  </si>
  <si>
    <t>1h</t>
  </si>
  <si>
    <t>2h</t>
  </si>
  <si>
    <t>Plain</t>
  </si>
  <si>
    <t>PMA</t>
  </si>
  <si>
    <t>TIGR4</t>
  </si>
  <si>
    <t>0min</t>
  </si>
  <si>
    <t>60min</t>
  </si>
  <si>
    <t>120min</t>
  </si>
  <si>
    <t xml:space="preserve">LPS,IFN-γ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</si>
</sst>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Sheet1!$N$2:$N$16</c:f>
              <c:strCache>
                <c:ptCount val="15"/>
                <c:pt idx="0">
                  <c:v>LI_1_L.tif</c:v>
                </c:pt>
                <c:pt idx="1">
                  <c:v>LI_2_L.tif</c:v>
                </c:pt>
                <c:pt idx="2">
                  <c:v>LI_3_L.tif</c:v>
                </c:pt>
                <c:pt idx="4">
                  <c:v>PMA_1_L.tif</c:v>
                </c:pt>
                <c:pt idx="5">
                  <c:v>PMA_2_L.tif</c:v>
                </c:pt>
                <c:pt idx="6">
                  <c:v>PMA_3_L.tif</c:v>
                </c:pt>
                <c:pt idx="8">
                  <c:v>P_1_L.tif</c:v>
                </c:pt>
                <c:pt idx="9">
                  <c:v>P_2_L.tif</c:v>
                </c:pt>
                <c:pt idx="10">
                  <c:v>P_3_L.tif</c:v>
                </c:pt>
                <c:pt idx="12">
                  <c:v>T4_1_L.tif</c:v>
                </c:pt>
                <c:pt idx="13">
                  <c:v>T4_2_L.tif</c:v>
                </c:pt>
                <c:pt idx="14">
                  <c:v>T4_3_L.tif</c:v>
                </c:pt>
              </c:strCache>
            </c:str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67.717041594040495</c:v>
                </c:pt>
                <c:pt idx="1">
                  <c:v>123.13903971209605</c:v>
                </c:pt>
                <c:pt idx="2">
                  <c:v>115.28915963769336</c:v>
                </c:pt>
                <c:pt idx="4">
                  <c:v>199.02996363739001</c:v>
                </c:pt>
                <c:pt idx="5">
                  <c:v>1966.2374829805344</c:v>
                </c:pt>
                <c:pt idx="6">
                  <c:v>586.30234107615127</c:v>
                </c:pt>
                <c:pt idx="8">
                  <c:v>213.33197815330701</c:v>
                </c:pt>
                <c:pt idx="9">
                  <c:v>213.33197815330701</c:v>
                </c:pt>
                <c:pt idx="10">
                  <c:v>213.33197815330701</c:v>
                </c:pt>
                <c:pt idx="12">
                  <c:v>412.47623607441301</c:v>
                </c:pt>
                <c:pt idx="13">
                  <c:v>317.72443175115114</c:v>
                </c:pt>
                <c:pt idx="14">
                  <c:v>226.78006448297796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E-EF43-A050-24AD814B5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352415"/>
        <c:axId val="1057167279"/>
      </c:barChart>
      <c:catAx>
        <c:axId val="107035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67279"/>
        <c:crosses val="autoZero"/>
        <c:auto val="1"/>
        <c:lblAlgn val="ctr"/>
        <c:lblOffset val="100"/>
        <c:noMultiLvlLbl val="0"/>
      </c:catAx>
      <c:valAx>
        <c:axId val="10571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5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Sheet1!$T$2:$T$16</c:f>
              <c:strCache>
                <c:ptCount val="15"/>
                <c:pt idx="0">
                  <c:v>LI_1_L.tif</c:v>
                </c:pt>
                <c:pt idx="1">
                  <c:v>LI_2_L.tif</c:v>
                </c:pt>
                <c:pt idx="2">
                  <c:v>LI_3_L.tif</c:v>
                </c:pt>
                <c:pt idx="4">
                  <c:v>PMA_1_L.tif</c:v>
                </c:pt>
                <c:pt idx="5">
                  <c:v>PMA_2_L.tif</c:v>
                </c:pt>
                <c:pt idx="6">
                  <c:v>PMA_3_L.tif</c:v>
                </c:pt>
                <c:pt idx="8">
                  <c:v>P_1_L.tif</c:v>
                </c:pt>
                <c:pt idx="9">
                  <c:v>P_2_L.tif</c:v>
                </c:pt>
                <c:pt idx="10">
                  <c:v>P_3_L.tif</c:v>
                </c:pt>
                <c:pt idx="12">
                  <c:v>T4_1_L.tif</c:v>
                </c:pt>
                <c:pt idx="13">
                  <c:v>T4_2_L.tif</c:v>
                </c:pt>
                <c:pt idx="14">
                  <c:v>T4_3_L.tif</c:v>
                </c:pt>
              </c:strCache>
            </c:str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0.99999999400506134</c:v>
                </c:pt>
                <c:pt idx="1">
                  <c:v>1.8184350065393589</c:v>
                </c:pt>
                <c:pt idx="2">
                  <c:v>1.7025132261047868</c:v>
                </c:pt>
                <c:pt idx="4">
                  <c:v>1.0000000182755904</c:v>
                </c:pt>
                <c:pt idx="5">
                  <c:v>9.879103040469559</c:v>
                </c:pt>
                <c:pt idx="6">
                  <c:v>2.9457994217360608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0.99999999048287724</c:v>
                </c:pt>
                <c:pt idx="13">
                  <c:v>0.77028541510936754</c:v>
                </c:pt>
                <c:pt idx="14">
                  <c:v>0.54980152185972686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C-8847-A7D4-7A1C8BB99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221439"/>
        <c:axId val="154124928"/>
      </c:barChart>
      <c:catAx>
        <c:axId val="105722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4928"/>
        <c:crosses val="autoZero"/>
        <c:auto val="1"/>
        <c:lblAlgn val="ctr"/>
        <c:lblOffset val="100"/>
        <c:noMultiLvlLbl val="0"/>
      </c:catAx>
      <c:valAx>
        <c:axId val="1541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2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Sheet1!$X$2:$X$16</c:f>
              <c:strCache>
                <c:ptCount val="15"/>
                <c:pt idx="0">
                  <c:v>LI_1_L.tif</c:v>
                </c:pt>
                <c:pt idx="1">
                  <c:v>LI_2_L.tif</c:v>
                </c:pt>
                <c:pt idx="2">
                  <c:v>LI_3_L.tif</c:v>
                </c:pt>
                <c:pt idx="4">
                  <c:v>PMA_1_L.tif</c:v>
                </c:pt>
                <c:pt idx="5">
                  <c:v>PMA_2_L.tif</c:v>
                </c:pt>
                <c:pt idx="6">
                  <c:v>PMA_3_L.tif</c:v>
                </c:pt>
                <c:pt idx="8">
                  <c:v>P_1_L.tif</c:v>
                </c:pt>
                <c:pt idx="9">
                  <c:v>P_2_L.tif</c:v>
                </c:pt>
                <c:pt idx="10">
                  <c:v>P_3_L.tif</c:v>
                </c:pt>
                <c:pt idx="12">
                  <c:v>T4_1_L.tif</c:v>
                </c:pt>
                <c:pt idx="13">
                  <c:v>T4_2_L.tif</c:v>
                </c:pt>
                <c:pt idx="14">
                  <c:v>T4_3_L.tif</c:v>
                </c:pt>
              </c:strCache>
            </c:strRef>
          </c:cat>
          <c:val>
            <c:numRef>
              <c:f>Sheet1!$Y$2:$Y$16</c:f>
              <c:numCache>
                <c:formatCode>General</c:formatCode>
                <c:ptCount val="15"/>
                <c:pt idx="0">
                  <c:v>4.2153378704577635</c:v>
                </c:pt>
                <c:pt idx="1">
                  <c:v>4.8133141211100874</c:v>
                </c:pt>
                <c:pt idx="2">
                  <c:v>4.7474434041012294</c:v>
                </c:pt>
                <c:pt idx="3">
                  <c:v>0</c:v>
                </c:pt>
                <c:pt idx="4">
                  <c:v>5.2934553844319714</c:v>
                </c:pt>
                <c:pt idx="5">
                  <c:v>7.5838770884173412</c:v>
                </c:pt>
                <c:pt idx="6">
                  <c:v>6.3738355969285134</c:v>
                </c:pt>
                <c:pt idx="7">
                  <c:v>0</c:v>
                </c:pt>
                <c:pt idx="8">
                  <c:v>5.3628495352590582</c:v>
                </c:pt>
                <c:pt idx="9">
                  <c:v>5.3628495352590582</c:v>
                </c:pt>
                <c:pt idx="10">
                  <c:v>5.3628495352590582</c:v>
                </c:pt>
                <c:pt idx="11">
                  <c:v>0</c:v>
                </c:pt>
                <c:pt idx="12">
                  <c:v>6.0221785945986692</c:v>
                </c:pt>
                <c:pt idx="13">
                  <c:v>5.7611844402738166</c:v>
                </c:pt>
                <c:pt idx="14">
                  <c:v>5.4239806688852088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D-464A-82E3-D760B9B69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919407"/>
        <c:axId val="138526256"/>
      </c:barChart>
      <c:catAx>
        <c:axId val="105791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6256"/>
        <c:crosses val="autoZero"/>
        <c:auto val="1"/>
        <c:lblAlgn val="ctr"/>
        <c:lblOffset val="100"/>
        <c:noMultiLvlLbl val="0"/>
      </c:catAx>
      <c:valAx>
        <c:axId val="1385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1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syto9 / Lysotracker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Sheet1!$P$35:$P$48</c:f>
              <c:strCache>
                <c:ptCount val="14"/>
                <c:pt idx="0">
                  <c:v>LI_1_L.tif</c:v>
                </c:pt>
                <c:pt idx="1">
                  <c:v>LI_3_L.tif</c:v>
                </c:pt>
                <c:pt idx="4">
                  <c:v>PMA_1_L.tif</c:v>
                </c:pt>
                <c:pt idx="5">
                  <c:v>PMA_3_L.tif</c:v>
                </c:pt>
                <c:pt idx="8">
                  <c:v>T4_1_L.tif</c:v>
                </c:pt>
                <c:pt idx="9">
                  <c:v>T4_3_L.tif</c:v>
                </c:pt>
                <c:pt idx="12">
                  <c:v>P_1_L.tif</c:v>
                </c:pt>
                <c:pt idx="13">
                  <c:v>P_3_L.tif</c:v>
                </c:pt>
              </c:strCache>
            </c:strRef>
          </c:cat>
          <c:val>
            <c:numRef>
              <c:f>Sheet1!$Q$35:$Q$48</c:f>
              <c:numCache>
                <c:formatCode>General</c:formatCode>
                <c:ptCount val="14"/>
                <c:pt idx="0">
                  <c:v>67.717041594040495</c:v>
                </c:pt>
                <c:pt idx="1">
                  <c:v>115.28915963769336</c:v>
                </c:pt>
                <c:pt idx="4">
                  <c:v>199.02996363739001</c:v>
                </c:pt>
                <c:pt idx="5">
                  <c:v>586.30234107615127</c:v>
                </c:pt>
                <c:pt idx="8">
                  <c:v>412.47623607441301</c:v>
                </c:pt>
                <c:pt idx="9">
                  <c:v>226.78006448297796</c:v>
                </c:pt>
                <c:pt idx="12">
                  <c:v>213.33197815330701</c:v>
                </c:pt>
                <c:pt idx="13">
                  <c:v>213.33197815330701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7-D64A-85D6-23F4ADAD0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81792"/>
        <c:axId val="153569648"/>
      </c:barChart>
      <c:catAx>
        <c:axId val="1391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9648"/>
        <c:crosses val="autoZero"/>
        <c:auto val="1"/>
        <c:lblAlgn val="ctr"/>
        <c:lblOffset val="100"/>
        <c:noMultiLvlLbl val="0"/>
      </c:catAx>
      <c:valAx>
        <c:axId val="1535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Intensity / Green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Sheet1!$AL$11:$AL$25</c:f>
              <c:strCache>
                <c:ptCount val="15"/>
                <c:pt idx="0">
                  <c:v>LI_1_L.tif</c:v>
                </c:pt>
                <c:pt idx="1">
                  <c:v>LI_2_L.tif</c:v>
                </c:pt>
                <c:pt idx="2">
                  <c:v>LI_3_L.tif</c:v>
                </c:pt>
                <c:pt idx="4">
                  <c:v>PMA_1_L.tif</c:v>
                </c:pt>
                <c:pt idx="5">
                  <c:v>PMA_2_L.tif</c:v>
                </c:pt>
                <c:pt idx="6">
                  <c:v>PMA_3_L.tif</c:v>
                </c:pt>
                <c:pt idx="8">
                  <c:v>P_1_L.tif</c:v>
                </c:pt>
                <c:pt idx="9">
                  <c:v>P_2_L.tif</c:v>
                </c:pt>
                <c:pt idx="10">
                  <c:v>P_3_L.tif</c:v>
                </c:pt>
                <c:pt idx="12">
                  <c:v>T4_1_L.tif</c:v>
                </c:pt>
                <c:pt idx="13">
                  <c:v>T4_2_L.tif</c:v>
                </c:pt>
                <c:pt idx="14">
                  <c:v>T4_3_L.tif</c:v>
                </c:pt>
              </c:strCache>
            </c:strRef>
          </c:cat>
          <c:val>
            <c:numRef>
              <c:f>Sheet1!$AM$11:$AM$25</c:f>
              <c:numCache>
                <c:formatCode>General</c:formatCode>
                <c:ptCount val="15"/>
                <c:pt idx="0">
                  <c:v>1.4767331479052771E-2</c:v>
                </c:pt>
                <c:pt idx="1">
                  <c:v>8.1209014000599607E-3</c:v>
                </c:pt>
                <c:pt idx="2">
                  <c:v>8.6738423902350467E-3</c:v>
                </c:pt>
                <c:pt idx="4">
                  <c:v>5.0243691036485662E-3</c:v>
                </c:pt>
                <c:pt idx="5">
                  <c:v>5.085855643867308E-4</c:v>
                </c:pt>
                <c:pt idx="6">
                  <c:v>1.7056046512871012E-3</c:v>
                </c:pt>
                <c:pt idx="8">
                  <c:v>4.6875297770940317E-3</c:v>
                </c:pt>
                <c:pt idx="9">
                  <c:v>4.6875297770940317E-3</c:v>
                </c:pt>
                <c:pt idx="10">
                  <c:v>4.6875297770940317E-3</c:v>
                </c:pt>
                <c:pt idx="12">
                  <c:v>2.4243820917227202E-3</c:v>
                </c:pt>
                <c:pt idx="13">
                  <c:v>3.147381504432817E-3</c:v>
                </c:pt>
                <c:pt idx="14">
                  <c:v>4.4095586720986216E-3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1-F947-B900-23AA6B8A5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01410016"/>
        <c:axId val="1701281952"/>
      </c:barChart>
      <c:catAx>
        <c:axId val="17014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281952"/>
        <c:crosses val="autoZero"/>
        <c:auto val="1"/>
        <c:lblAlgn val="ctr"/>
        <c:lblOffset val="100"/>
        <c:noMultiLvlLbl val="0"/>
      </c:catAx>
      <c:valAx>
        <c:axId val="17012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1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Lysosomal</a:t>
            </a:r>
            <a:r>
              <a:rPr lang="en-US" baseline="0"/>
              <a:t> Acidity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0">
              <a:solidFill>
                <a:schemeClr val="tx1">
                  <a:lumMod val="15000"/>
                  <a:lumOff val="8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Sheet1!$AR$11:$AR$25</c:f>
              <c:strCache>
                <c:ptCount val="15"/>
                <c:pt idx="0">
                  <c:v>0h</c:v>
                </c:pt>
                <c:pt idx="1">
                  <c:v>1h</c:v>
                </c:pt>
                <c:pt idx="2">
                  <c:v>2h</c:v>
                </c:pt>
                <c:pt idx="4">
                  <c:v>0h</c:v>
                </c:pt>
                <c:pt idx="5">
                  <c:v>1h</c:v>
                </c:pt>
                <c:pt idx="6">
                  <c:v>2h</c:v>
                </c:pt>
                <c:pt idx="8">
                  <c:v>0h</c:v>
                </c:pt>
                <c:pt idx="9">
                  <c:v>1h</c:v>
                </c:pt>
                <c:pt idx="10">
                  <c:v>2h</c:v>
                </c:pt>
                <c:pt idx="12">
                  <c:v>0h</c:v>
                </c:pt>
                <c:pt idx="13">
                  <c:v>1h</c:v>
                </c:pt>
                <c:pt idx="14">
                  <c:v>2h</c:v>
                </c:pt>
              </c:strCache>
            </c:strRef>
          </c:cat>
          <c:val>
            <c:numRef>
              <c:f>Sheet1!$AS$11:$AS$25</c:f>
              <c:numCache>
                <c:formatCode>General</c:formatCode>
                <c:ptCount val="15"/>
                <c:pt idx="0">
                  <c:v>4.6875297770940317E-3</c:v>
                </c:pt>
                <c:pt idx="1">
                  <c:v>4.6875297770940317E-3</c:v>
                </c:pt>
                <c:pt idx="2">
                  <c:v>4.6875297770940317E-3</c:v>
                </c:pt>
                <c:pt idx="4">
                  <c:v>1.4767331479052771E-2</c:v>
                </c:pt>
                <c:pt idx="5">
                  <c:v>8.1209014000599607E-3</c:v>
                </c:pt>
                <c:pt idx="6">
                  <c:v>8.6738423902350467E-3</c:v>
                </c:pt>
                <c:pt idx="8">
                  <c:v>5.0243691036485662E-3</c:v>
                </c:pt>
                <c:pt idx="9">
                  <c:v>5.085855643867308E-4</c:v>
                </c:pt>
                <c:pt idx="10">
                  <c:v>1.7056046512871012E-3</c:v>
                </c:pt>
                <c:pt idx="12">
                  <c:v>2.4243820917227202E-3</c:v>
                </c:pt>
                <c:pt idx="13">
                  <c:v>3.147381504432817E-3</c:v>
                </c:pt>
                <c:pt idx="14">
                  <c:v>4.4095586720986216E-3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8-8249-AB2F-191259DC3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15"/>
        <c:axId val="1701410016"/>
        <c:axId val="1701281952"/>
      </c:barChart>
      <c:catAx>
        <c:axId val="17014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281952"/>
        <c:crosses val="autoZero"/>
        <c:auto val="1"/>
        <c:lblAlgn val="ctr"/>
        <c:lblOffset val="100"/>
        <c:noMultiLvlLbl val="0"/>
      </c:catAx>
      <c:valAx>
        <c:axId val="17012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1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Lysosomal</a:t>
            </a:r>
            <a:r>
              <a:rPr lang="en-US" b="1" baseline="0"/>
              <a:t> Acidity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Sheet1!$BB$10</c:f>
              <c:strCache>
                <c:ptCount val="1"/>
                <c:pt idx="0">
                  <c:v>0min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Sheet1!$BA$11:$BA$14</c:f>
              <c:strCache>
                <c:ptCount val="4"/>
                <c:pt idx="0">
                  <c:v>Plain</c:v>
                </c:pt>
                <c:pt idx="1">
                  <c:v>LPS,IFN-γ </c:v>
                </c:pt>
                <c:pt idx="2">
                  <c:v>PMA</c:v>
                </c:pt>
                <c:pt idx="3">
                  <c:v>TIGR4</c:v>
                </c:pt>
              </c:strCache>
            </c:strRef>
          </c:cat>
          <c:val>
            <c:numRef>
              <c:f>Sheet1!$BB$11:$BB$14</c:f>
              <c:numCache>
                <c:formatCode>General</c:formatCode>
                <c:ptCount val="4"/>
                <c:pt idx="0">
                  <c:v>4.6875297770940317E-3</c:v>
                </c:pt>
                <c:pt idx="1">
                  <c:v>1.4767331479052771E-2</c:v>
                </c:pt>
                <c:pt idx="2">
                  <c:v>5.0243691036485662E-3</c:v>
                </c:pt>
                <c:pt idx="3">
                  <c:v>2.4243820917227202E-3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3-E443-8F04-B6A7322FD99C}"/>
            </c:ext>
          </c:extLst>
        </c:ser>
        <c:ser>
          <c:idx val="1"/>
          <c:order val="1"/>
          <c:tx>
            <c:strRef>
              <c:f>Sheet1!$BC$10</c:f>
              <c:strCache>
                <c:ptCount val="1"/>
                <c:pt idx="0">
                  <c:v>60min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Sheet1!$BA$11:$BA$14</c:f>
              <c:strCache>
                <c:ptCount val="4"/>
                <c:pt idx="0">
                  <c:v>Plain</c:v>
                </c:pt>
                <c:pt idx="1">
                  <c:v>LPS,IFN-γ </c:v>
                </c:pt>
                <c:pt idx="2">
                  <c:v>PMA</c:v>
                </c:pt>
                <c:pt idx="3">
                  <c:v>TIGR4</c:v>
                </c:pt>
              </c:strCache>
            </c:strRef>
          </c:cat>
          <c:val>
            <c:numRef>
              <c:f>Sheet1!$BC$11:$BC$14</c:f>
              <c:numCache>
                <c:formatCode>General</c:formatCode>
                <c:ptCount val="4"/>
                <c:pt idx="0">
                  <c:v>4.6875297770940317E-3</c:v>
                </c:pt>
                <c:pt idx="1">
                  <c:v>8.1209014000599607E-3</c:v>
                </c:pt>
                <c:pt idx="2">
                  <c:v>5.085855643867308E-4</c:v>
                </c:pt>
                <c:pt idx="3">
                  <c:v>3.147381504432817E-3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3-E443-8F04-B6A7322FD99C}"/>
            </c:ext>
          </c:extLst>
        </c:ser>
        <c:ser>
          <c:idx val="2"/>
          <c:order val="2"/>
          <c:tx>
            <c:strRef>
              <c:f>Sheet1!$BD$10</c:f>
              <c:strCache>
                <c:ptCount val="1"/>
                <c:pt idx="0">
                  <c:v>120min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Sheet1!$BA$11:$BA$14</c:f>
              <c:strCache>
                <c:ptCount val="4"/>
                <c:pt idx="0">
                  <c:v>Plain</c:v>
                </c:pt>
                <c:pt idx="1">
                  <c:v>LPS,IFN-γ </c:v>
                </c:pt>
                <c:pt idx="2">
                  <c:v>PMA</c:v>
                </c:pt>
                <c:pt idx="3">
                  <c:v>TIGR4</c:v>
                </c:pt>
              </c:strCache>
            </c:strRef>
          </c:cat>
          <c:val>
            <c:numRef>
              <c:f>Sheet1!$BD$11:$BD$14</c:f>
              <c:numCache>
                <c:formatCode>General</c:formatCode>
                <c:ptCount val="4"/>
                <c:pt idx="0">
                  <c:v>4.6875297770940317E-3</c:v>
                </c:pt>
                <c:pt idx="1">
                  <c:v>8.6738423902350467E-3</c:v>
                </c:pt>
                <c:pt idx="2">
                  <c:v>1.7056046512871012E-3</c:v>
                </c:pt>
                <c:pt idx="3">
                  <c:v>4.4095586720986216E-3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3-E443-8F04-B6A7322FD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0"/>
        <c:axId val="1857956560"/>
        <c:axId val="1280768623"/>
      </c:barChart>
      <c:catAx>
        <c:axId val="185795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768623"/>
        <c:crosses val="autoZero"/>
        <c:auto val="1"/>
        <c:lblAlgn val="ctr"/>
        <c:lblOffset val="100"/>
        <c:noMultiLvlLbl val="0"/>
      </c:catAx>
      <c:valAx>
        <c:axId val="12807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807720</xdr:colOff>
      <xdr:row>18</xdr:row>
      <xdr:rowOff>182880</xdr:rowOff>
    </xdr:from>
    <xdr:to>
      <xdr:col>17</xdr:col>
      <xdr:colOff>441960</xdr:colOff>
      <xdr:row>32</xdr:row>
      <xdr:rowOff>81280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74D914-403E-2F4F-AE75-B65BC05D6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635000</xdr:colOff>
      <xdr:row>18</xdr:row>
      <xdr:rowOff>111760</xdr:rowOff>
    </xdr:from>
    <xdr:to>
      <xdr:col>23</xdr:col>
      <xdr:colOff>269240</xdr:colOff>
      <xdr:row>32</xdr:row>
      <xdr:rowOff>10160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765208-8A35-254E-B335-B4220F8F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513080</xdr:colOff>
      <xdr:row>16</xdr:row>
      <xdr:rowOff>91440</xdr:rowOff>
    </xdr:from>
    <xdr:to>
      <xdr:col>30</xdr:col>
      <xdr:colOff>386080</xdr:colOff>
      <xdr:row>32</xdr:row>
      <xdr:rowOff>172720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34A4E5-D434-FD4A-A2C5-5672E08FB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462280</xdr:colOff>
      <xdr:row>48</xdr:row>
      <xdr:rowOff>142240</xdr:rowOff>
    </xdr:from>
    <xdr:to>
      <xdr:col>23</xdr:col>
      <xdr:colOff>314960</xdr:colOff>
      <xdr:row>71</xdr:row>
      <xdr:rowOff>111760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7617DA-29BC-494B-951D-0FD86F975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628650</xdr:colOff>
      <xdr:row>27</xdr:row>
      <xdr:rowOff>76200</xdr:rowOff>
    </xdr:from>
    <xdr:to>
      <xdr:col>40</xdr:col>
      <xdr:colOff>533400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49D10-8A45-EB47-8023-6991259C9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342900</xdr:colOff>
      <xdr:row>26</xdr:row>
      <xdr:rowOff>88900</xdr:rowOff>
    </xdr:from>
    <xdr:to>
      <xdr:col>49</xdr:col>
      <xdr:colOff>247650</xdr:colOff>
      <xdr:row>43</xdr:row>
      <xdr:rowOff>109220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41C774-266F-C94D-A75D-759BFE965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292100</xdr:colOff>
      <xdr:row>21</xdr:row>
      <xdr:rowOff>38100</xdr:rowOff>
    </xdr:from>
    <xdr:to>
      <xdr:col>58</xdr:col>
      <xdr:colOff>774700</xdr:colOff>
      <xdr:row>42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F5ADA5-0F62-3B4C-A2AE-02958653A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E13C-AE14-BD4E-97D3-3D371C6054BE}">
  <dimension ref="A1:BD129"/>
  <sheetViews>
    <sheetView tabSelected="1" topLeftCell="AR9" workbookViewId="0">
      <selection activeCell="AZ19" sqref="AZ19"/>
    </sheetView>
  </sheetViews>
  <sheetFormatPr baseColWidth="10" defaultRowHeight="16" x14ac:dyDescent="0.2"/>
  <cols>
    <col min="1" max="1" width="16.6640625" customWidth="1"/>
    <col min="2" max="2" width="18.1640625" customWidth="1"/>
  </cols>
  <sheetData>
    <row r="1" spans="1:56" s="1" customFormat="1" ht="17" customHeight="1" x14ac:dyDescent="0.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56" x14ac:dyDescent="0.2">
      <c r="A2" s="2" t="s">
        <v>1</v>
      </c>
      <c r="B2" s="2">
        <v>67.717041594040495</v>
      </c>
      <c r="C2" s="2"/>
      <c r="D2" s="2">
        <v>1</v>
      </c>
      <c r="E2" s="2"/>
      <c r="F2" s="2">
        <f>B2*D2</f>
        <v>67.717041594040495</v>
      </c>
      <c r="G2" s="2"/>
      <c r="H2" s="2"/>
      <c r="N2" s="2" t="s">
        <v>1</v>
      </c>
      <c r="O2" s="2">
        <v>67.717041594040495</v>
      </c>
      <c r="P2">
        <f>LOG(O2)</f>
        <v>1.8306979764976112</v>
      </c>
      <c r="Q2" s="2" t="s">
        <v>1</v>
      </c>
      <c r="R2">
        <v>1.8306979764976112</v>
      </c>
      <c r="T2" s="2" t="s">
        <v>1</v>
      </c>
      <c r="U2">
        <f>O2/67.717042</f>
        <v>0.99999999400506134</v>
      </c>
      <c r="X2" s="2" t="s">
        <v>1</v>
      </c>
      <c r="Y2">
        <f>LN(O2)</f>
        <v>4.2153378704577635</v>
      </c>
    </row>
    <row r="3" spans="1:56" x14ac:dyDescent="0.2">
      <c r="A3" s="2" t="s">
        <v>2</v>
      </c>
      <c r="B3" s="2">
        <v>29.0053801861647</v>
      </c>
      <c r="C3" s="2"/>
      <c r="D3" s="2">
        <f>D9</f>
        <v>4.2453861635929266</v>
      </c>
      <c r="E3" s="2"/>
      <c r="F3" s="2">
        <f t="shared" ref="F3:F37" si="0">B3*D3</f>
        <v>123.13903971209605</v>
      </c>
      <c r="G3" s="2"/>
      <c r="H3" s="2"/>
      <c r="N3" s="2" t="s">
        <v>2</v>
      </c>
      <c r="O3" s="2">
        <v>123.13903971209605</v>
      </c>
      <c r="P3">
        <f t="shared" ref="P3:P16" si="1">LOG(O3)</f>
        <v>2.0903957624651115</v>
      </c>
      <c r="Q3" s="2" t="s">
        <v>2</v>
      </c>
      <c r="R3">
        <v>2.0903957624651115</v>
      </c>
      <c r="T3" s="2" t="s">
        <v>2</v>
      </c>
      <c r="U3">
        <f t="shared" ref="U3:U4" si="2">O3/67.717042</f>
        <v>1.8184350065393589</v>
      </c>
      <c r="X3" s="2" t="s">
        <v>2</v>
      </c>
      <c r="Y3">
        <f t="shared" ref="Y3:Y16" si="3">LN(O3)</f>
        <v>4.8133141211100874</v>
      </c>
    </row>
    <row r="4" spans="1:56" x14ac:dyDescent="0.2">
      <c r="A4" s="2" t="s">
        <v>3</v>
      </c>
      <c r="B4" s="2">
        <v>28.898044944410699</v>
      </c>
      <c r="C4" s="2"/>
      <c r="D4" s="2">
        <f>D10</f>
        <v>3.9895141646941052</v>
      </c>
      <c r="E4" s="2"/>
      <c r="F4" s="2">
        <f t="shared" si="0"/>
        <v>115.28915963769336</v>
      </c>
      <c r="G4" s="2"/>
      <c r="H4" s="2"/>
      <c r="N4" s="2" t="s">
        <v>3</v>
      </c>
      <c r="O4" s="2">
        <v>115.28915963769336</v>
      </c>
      <c r="P4">
        <f t="shared" si="1"/>
        <v>2.0617884735491536</v>
      </c>
      <c r="Q4" s="2" t="s">
        <v>3</v>
      </c>
      <c r="R4">
        <v>2.0617884735491536</v>
      </c>
      <c r="T4" s="2" t="s">
        <v>3</v>
      </c>
      <c r="U4">
        <f t="shared" si="2"/>
        <v>1.7025132261047868</v>
      </c>
      <c r="X4" s="2" t="s">
        <v>3</v>
      </c>
      <c r="Y4">
        <f t="shared" si="3"/>
        <v>4.7474434041012294</v>
      </c>
    </row>
    <row r="5" spans="1:56" x14ac:dyDescent="0.2">
      <c r="A5" s="2" t="s">
        <v>4</v>
      </c>
      <c r="B5" s="2">
        <v>199.02996363739001</v>
      </c>
      <c r="C5" s="2"/>
      <c r="D5" s="2">
        <v>1</v>
      </c>
      <c r="E5" s="2"/>
      <c r="F5" s="2">
        <f t="shared" si="0"/>
        <v>199.02996363739001</v>
      </c>
      <c r="G5" s="2"/>
      <c r="H5" s="2"/>
      <c r="N5" s="2"/>
      <c r="O5" s="2"/>
      <c r="Q5" s="2"/>
      <c r="T5" s="2"/>
      <c r="X5" s="2"/>
      <c r="Y5" t="e">
        <f t="shared" si="3"/>
        <v>#NUM!</v>
      </c>
    </row>
    <row r="6" spans="1:56" x14ac:dyDescent="0.2">
      <c r="A6" s="2" t="s">
        <v>5</v>
      </c>
      <c r="B6" s="2">
        <v>463.14690989534898</v>
      </c>
      <c r="C6" s="2"/>
      <c r="D6" s="2">
        <f>D9</f>
        <v>4.2453861635929266</v>
      </c>
      <c r="E6" s="2"/>
      <c r="F6" s="2">
        <f t="shared" si="0"/>
        <v>1966.2374829805344</v>
      </c>
      <c r="G6" s="2"/>
      <c r="H6" s="2" t="s">
        <v>41</v>
      </c>
      <c r="N6" s="2" t="s">
        <v>4</v>
      </c>
      <c r="O6" s="2">
        <v>199.02996363739001</v>
      </c>
      <c r="P6">
        <f t="shared" si="1"/>
        <v>2.2989184636598621</v>
      </c>
      <c r="Q6" s="2" t="s">
        <v>4</v>
      </c>
      <c r="R6">
        <v>2.2989184636598621</v>
      </c>
      <c r="T6" s="2" t="s">
        <v>4</v>
      </c>
      <c r="U6">
        <f>O6/199.02996</f>
        <v>1.0000000182755904</v>
      </c>
      <c r="X6" s="2" t="s">
        <v>4</v>
      </c>
      <c r="Y6">
        <f t="shared" si="3"/>
        <v>5.2934553844319714</v>
      </c>
    </row>
    <row r="7" spans="1:56" x14ac:dyDescent="0.2">
      <c r="A7" s="2" t="s">
        <v>6</v>
      </c>
      <c r="B7" s="2">
        <v>146.960837052475</v>
      </c>
      <c r="C7" s="2"/>
      <c r="D7" s="2">
        <f>D10</f>
        <v>3.9895141646941052</v>
      </c>
      <c r="E7" s="2"/>
      <c r="F7" s="2">
        <f t="shared" si="0"/>
        <v>586.30234107615127</v>
      </c>
      <c r="G7" s="2"/>
      <c r="H7" s="2"/>
      <c r="N7" s="2" t="s">
        <v>5</v>
      </c>
      <c r="O7" s="2">
        <v>1966.2374829805344</v>
      </c>
      <c r="P7">
        <f t="shared" si="1"/>
        <v>3.2936359709321512</v>
      </c>
      <c r="Q7" s="2" t="s">
        <v>5</v>
      </c>
      <c r="R7">
        <v>3.2936359709321512</v>
      </c>
      <c r="T7" s="2" t="s">
        <v>5</v>
      </c>
      <c r="U7">
        <f t="shared" ref="U7:U8" si="4">O7/199.02996</f>
        <v>9.879103040469559</v>
      </c>
      <c r="X7" s="2" t="s">
        <v>5</v>
      </c>
      <c r="Y7">
        <f t="shared" si="3"/>
        <v>7.5838770884173412</v>
      </c>
    </row>
    <row r="8" spans="1:56" x14ac:dyDescent="0.2">
      <c r="A8" s="2" t="s">
        <v>7</v>
      </c>
      <c r="B8" s="2">
        <v>213.33197815330701</v>
      </c>
      <c r="C8" s="2"/>
      <c r="D8" s="2">
        <v>1</v>
      </c>
      <c r="E8" s="2"/>
      <c r="F8" s="2">
        <f t="shared" si="0"/>
        <v>213.33197815330701</v>
      </c>
      <c r="G8" s="2"/>
      <c r="H8" s="2"/>
      <c r="N8" s="2" t="s">
        <v>6</v>
      </c>
      <c r="O8" s="2">
        <v>586.30234107615127</v>
      </c>
      <c r="P8">
        <f t="shared" si="1"/>
        <v>2.7681216283045726</v>
      </c>
      <c r="Q8" s="2" t="s">
        <v>6</v>
      </c>
      <c r="R8">
        <v>2.7681216283045726</v>
      </c>
      <c r="T8" s="2" t="s">
        <v>6</v>
      </c>
      <c r="U8">
        <f t="shared" si="4"/>
        <v>2.9457994217360608</v>
      </c>
      <c r="X8" s="2" t="s">
        <v>6</v>
      </c>
      <c r="Y8">
        <f t="shared" si="3"/>
        <v>6.3738355969285134</v>
      </c>
    </row>
    <row r="9" spans="1:56" x14ac:dyDescent="0.2">
      <c r="A9" s="2" t="s">
        <v>8</v>
      </c>
      <c r="B9" s="2">
        <v>50.250311734365603</v>
      </c>
      <c r="C9" s="4" t="s">
        <v>40</v>
      </c>
      <c r="D9" s="2">
        <f>B8/B9</f>
        <v>4.2453861635929266</v>
      </c>
      <c r="E9" s="2" t="s">
        <v>39</v>
      </c>
      <c r="F9" s="2">
        <f t="shared" si="0"/>
        <v>213.33197815330701</v>
      </c>
      <c r="G9" s="2"/>
      <c r="H9" s="2"/>
      <c r="N9" s="2"/>
      <c r="O9" s="2"/>
      <c r="Q9" s="2"/>
      <c r="T9" s="2"/>
      <c r="X9" s="2"/>
      <c r="Y9" t="e">
        <f t="shared" si="3"/>
        <v>#NUM!</v>
      </c>
    </row>
    <row r="10" spans="1:56" x14ac:dyDescent="0.2">
      <c r="A10" s="2" t="s">
        <v>9</v>
      </c>
      <c r="B10" s="2">
        <v>53.473172257721302</v>
      </c>
      <c r="C10" s="4" t="s">
        <v>40</v>
      </c>
      <c r="D10" s="2">
        <f>B8/B10</f>
        <v>3.9895141646941052</v>
      </c>
      <c r="E10" s="2"/>
      <c r="F10" s="2">
        <f t="shared" si="0"/>
        <v>213.33197815330701</v>
      </c>
      <c r="G10" s="2"/>
      <c r="H10" s="2"/>
      <c r="N10" s="2" t="s">
        <v>7</v>
      </c>
      <c r="O10" s="2">
        <v>213.33197815330701</v>
      </c>
      <c r="P10">
        <f t="shared" si="1"/>
        <v>2.3290559604404275</v>
      </c>
      <c r="Q10" s="2" t="s">
        <v>7</v>
      </c>
      <c r="R10">
        <v>2.3290559604404275</v>
      </c>
      <c r="T10" s="2" t="s">
        <v>7</v>
      </c>
      <c r="U10">
        <v>1</v>
      </c>
      <c r="X10" s="2" t="s">
        <v>7</v>
      </c>
      <c r="Y10">
        <f t="shared" si="3"/>
        <v>5.3628495352590582</v>
      </c>
      <c r="BB10" s="2" t="s">
        <v>60</v>
      </c>
      <c r="BC10" s="2" t="s">
        <v>61</v>
      </c>
      <c r="BD10" s="2" t="s">
        <v>62</v>
      </c>
    </row>
    <row r="11" spans="1:56" x14ac:dyDescent="0.2">
      <c r="A11" s="2" t="s">
        <v>10</v>
      </c>
      <c r="B11" s="2">
        <v>412.47623607441301</v>
      </c>
      <c r="C11" s="2"/>
      <c r="D11" s="2">
        <v>1</v>
      </c>
      <c r="E11" s="2"/>
      <c r="F11" s="2">
        <f t="shared" si="0"/>
        <v>412.47623607441301</v>
      </c>
      <c r="G11" s="2"/>
      <c r="H11" s="2"/>
      <c r="N11" s="2" t="s">
        <v>8</v>
      </c>
      <c r="O11" s="2">
        <v>213.33197815330701</v>
      </c>
      <c r="P11">
        <f t="shared" si="1"/>
        <v>2.3290559604404275</v>
      </c>
      <c r="Q11" s="2" t="s">
        <v>8</v>
      </c>
      <c r="R11">
        <v>2.3290559604404275</v>
      </c>
      <c r="T11" s="2" t="s">
        <v>8</v>
      </c>
      <c r="U11">
        <v>1</v>
      </c>
      <c r="X11" s="2" t="s">
        <v>8</v>
      </c>
      <c r="Y11">
        <f t="shared" si="3"/>
        <v>5.3628495352590582</v>
      </c>
      <c r="AI11" s="2" t="s">
        <v>1</v>
      </c>
      <c r="AJ11" s="2">
        <v>67.717041594040495</v>
      </c>
      <c r="AL11" s="2" t="s">
        <v>1</v>
      </c>
      <c r="AM11">
        <f>1/AJ11</f>
        <v>1.4767331479052771E-2</v>
      </c>
      <c r="AR11" s="2" t="s">
        <v>54</v>
      </c>
      <c r="AS11">
        <v>4.6875297770940317E-3</v>
      </c>
      <c r="BA11" s="2" t="s">
        <v>57</v>
      </c>
      <c r="BB11">
        <v>4.6875297770940317E-3</v>
      </c>
      <c r="BC11">
        <v>4.6875297770940317E-3</v>
      </c>
      <c r="BD11">
        <v>4.6875297770940317E-3</v>
      </c>
    </row>
    <row r="12" spans="1:56" x14ac:dyDescent="0.2">
      <c r="A12" s="2" t="s">
        <v>11</v>
      </c>
      <c r="B12" s="2">
        <v>74.839936700188602</v>
      </c>
      <c r="C12" s="2"/>
      <c r="D12" s="2">
        <f>D9</f>
        <v>4.2453861635929266</v>
      </c>
      <c r="E12" s="2"/>
      <c r="F12" s="2">
        <f t="shared" si="0"/>
        <v>317.72443175115114</v>
      </c>
      <c r="G12" s="2"/>
      <c r="H12" s="2"/>
      <c r="N12" s="2" t="s">
        <v>9</v>
      </c>
      <c r="O12" s="2">
        <v>213.33197815330701</v>
      </c>
      <c r="P12">
        <f t="shared" si="1"/>
        <v>2.3290559604404275</v>
      </c>
      <c r="Q12" s="2" t="s">
        <v>9</v>
      </c>
      <c r="R12">
        <v>2.3290559604404275</v>
      </c>
      <c r="T12" s="2" t="s">
        <v>9</v>
      </c>
      <c r="U12">
        <v>1</v>
      </c>
      <c r="X12" s="2" t="s">
        <v>9</v>
      </c>
      <c r="Y12">
        <f t="shared" si="3"/>
        <v>5.3628495352590582</v>
      </c>
      <c r="AI12" s="2" t="s">
        <v>2</v>
      </c>
      <c r="AJ12" s="2">
        <v>123.13903971209605</v>
      </c>
      <c r="AL12" s="2" t="s">
        <v>2</v>
      </c>
      <c r="AM12">
        <f t="shared" ref="AM12:AM25" si="5">1/AJ12</f>
        <v>8.1209014000599607E-3</v>
      </c>
      <c r="AR12" s="2" t="s">
        <v>55</v>
      </c>
      <c r="AS12">
        <v>4.6875297770940317E-3</v>
      </c>
      <c r="BA12" s="2" t="s">
        <v>63</v>
      </c>
      <c r="BB12">
        <v>1.4767331479052771E-2</v>
      </c>
      <c r="BC12">
        <v>8.1209014000599607E-3</v>
      </c>
      <c r="BD12">
        <v>8.6738423902350467E-3</v>
      </c>
    </row>
    <row r="13" spans="1:56" x14ac:dyDescent="0.2">
      <c r="A13" s="2" t="s">
        <v>12</v>
      </c>
      <c r="B13" s="2">
        <v>56.844030405984597</v>
      </c>
      <c r="C13" s="2"/>
      <c r="D13" s="2">
        <f>D10</f>
        <v>3.9895141646941052</v>
      </c>
      <c r="E13" s="2"/>
      <c r="F13" s="2">
        <f t="shared" si="0"/>
        <v>226.78006448297796</v>
      </c>
      <c r="G13" s="2"/>
      <c r="H13" s="2"/>
      <c r="N13" s="2"/>
      <c r="O13" s="2"/>
      <c r="Q13" s="2"/>
      <c r="T13" s="2"/>
      <c r="X13" s="2"/>
      <c r="Y13" t="e">
        <f t="shared" si="3"/>
        <v>#NUM!</v>
      </c>
      <c r="AI13" s="2" t="s">
        <v>3</v>
      </c>
      <c r="AJ13" s="2">
        <v>115.28915963769336</v>
      </c>
      <c r="AL13" s="2" t="s">
        <v>3</v>
      </c>
      <c r="AM13">
        <f t="shared" si="5"/>
        <v>8.6738423902350467E-3</v>
      </c>
      <c r="AR13" s="2" t="s">
        <v>56</v>
      </c>
      <c r="AS13">
        <v>4.6875297770940317E-3</v>
      </c>
      <c r="BA13" s="2" t="s">
        <v>58</v>
      </c>
      <c r="BB13">
        <v>5.0243691036485662E-3</v>
      </c>
      <c r="BC13">
        <v>5.085855643867308E-4</v>
      </c>
      <c r="BD13">
        <v>1.7056046512871012E-3</v>
      </c>
    </row>
    <row r="14" spans="1:56" x14ac:dyDescent="0.2">
      <c r="A14" t="s">
        <v>13</v>
      </c>
      <c r="B14">
        <v>54.562211708087297</v>
      </c>
      <c r="D14" s="3">
        <v>1</v>
      </c>
      <c r="F14">
        <f>B14*D14</f>
        <v>54.562211708087297</v>
      </c>
      <c r="N14" s="2" t="s">
        <v>10</v>
      </c>
      <c r="O14" s="2">
        <v>412.47623607441301</v>
      </c>
      <c r="P14">
        <f t="shared" si="1"/>
        <v>2.6153989326700824</v>
      </c>
      <c r="Q14" s="2" t="s">
        <v>10</v>
      </c>
      <c r="R14">
        <v>2.6153989326700824</v>
      </c>
      <c r="T14" s="2" t="s">
        <v>10</v>
      </c>
      <c r="U14">
        <f>O14/412.47624</f>
        <v>0.99999999048287724</v>
      </c>
      <c r="X14" s="2" t="s">
        <v>10</v>
      </c>
      <c r="Y14">
        <f t="shared" si="3"/>
        <v>6.0221785945986692</v>
      </c>
      <c r="AI14" s="2"/>
      <c r="AJ14" s="2"/>
      <c r="AL14" s="2"/>
      <c r="AR14" s="2"/>
      <c r="BA14" s="2" t="s">
        <v>59</v>
      </c>
      <c r="BB14">
        <v>2.4243820917227202E-3</v>
      </c>
      <c r="BC14">
        <v>3.147381504432817E-3</v>
      </c>
      <c r="BD14">
        <v>4.4095586720986216E-3</v>
      </c>
    </row>
    <row r="15" spans="1:56" x14ac:dyDescent="0.2">
      <c r="A15" t="s">
        <v>14</v>
      </c>
      <c r="B15">
        <v>32.904220533711303</v>
      </c>
      <c r="D15" s="3">
        <f>D21</f>
        <v>7.9623226519077575</v>
      </c>
      <c r="F15">
        <f t="shared" si="0"/>
        <v>261.99402049893786</v>
      </c>
      <c r="N15" s="2" t="s">
        <v>11</v>
      </c>
      <c r="O15" s="2">
        <v>317.72443175115114</v>
      </c>
      <c r="P15">
        <f t="shared" si="1"/>
        <v>2.502050611637793</v>
      </c>
      <c r="Q15" s="2" t="s">
        <v>11</v>
      </c>
      <c r="R15">
        <v>2.502050611637793</v>
      </c>
      <c r="T15" s="2" t="s">
        <v>11</v>
      </c>
      <c r="U15">
        <f t="shared" ref="U15:U16" si="6">O15/412.47624</f>
        <v>0.77028541510936754</v>
      </c>
      <c r="X15" s="2" t="s">
        <v>11</v>
      </c>
      <c r="Y15">
        <f t="shared" si="3"/>
        <v>5.7611844402738166</v>
      </c>
      <c r="AI15" s="2" t="s">
        <v>4</v>
      </c>
      <c r="AJ15" s="2">
        <v>199.02996363739001</v>
      </c>
      <c r="AL15" s="2" t="s">
        <v>4</v>
      </c>
      <c r="AM15">
        <f t="shared" si="5"/>
        <v>5.0243691036485662E-3</v>
      </c>
      <c r="AR15" s="2" t="s">
        <v>54</v>
      </c>
      <c r="AS15">
        <v>1.4767331479052771E-2</v>
      </c>
      <c r="BA15" s="2"/>
    </row>
    <row r="16" spans="1:56" x14ac:dyDescent="0.2">
      <c r="A16" t="s">
        <v>15</v>
      </c>
      <c r="B16">
        <v>45.590497687471903</v>
      </c>
      <c r="D16" s="3">
        <f>D22</f>
        <v>5.1931581722108229</v>
      </c>
      <c r="F16">
        <f t="shared" si="0"/>
        <v>236.75866564085334</v>
      </c>
      <c r="N16" s="2" t="s">
        <v>12</v>
      </c>
      <c r="O16" s="2">
        <v>226.78006448297796</v>
      </c>
      <c r="P16">
        <f t="shared" si="1"/>
        <v>2.355604874446755</v>
      </c>
      <c r="Q16" s="2" t="s">
        <v>12</v>
      </c>
      <c r="R16">
        <v>2.355604874446755</v>
      </c>
      <c r="T16" s="2" t="s">
        <v>12</v>
      </c>
      <c r="U16">
        <f t="shared" si="6"/>
        <v>0.54980152185972686</v>
      </c>
      <c r="X16" s="2" t="s">
        <v>12</v>
      </c>
      <c r="Y16">
        <f t="shared" si="3"/>
        <v>5.4239806688852088</v>
      </c>
      <c r="AI16" s="2" t="s">
        <v>5</v>
      </c>
      <c r="AJ16" s="2">
        <v>1966.2374829805344</v>
      </c>
      <c r="AL16" s="2" t="s">
        <v>5</v>
      </c>
      <c r="AM16">
        <f t="shared" si="5"/>
        <v>5.085855643867308E-4</v>
      </c>
      <c r="AR16" s="2" t="s">
        <v>55</v>
      </c>
      <c r="AS16">
        <v>8.1209014000599607E-3</v>
      </c>
      <c r="BA16" s="2"/>
    </row>
    <row r="17" spans="1:53" x14ac:dyDescent="0.2">
      <c r="A17" t="s">
        <v>16</v>
      </c>
      <c r="B17">
        <v>93.516867844619895</v>
      </c>
      <c r="D17">
        <v>1</v>
      </c>
      <c r="F17">
        <f t="shared" si="0"/>
        <v>93.516867844619895</v>
      </c>
      <c r="AI17" s="2" t="s">
        <v>6</v>
      </c>
      <c r="AJ17" s="2">
        <v>586.30234107615127</v>
      </c>
      <c r="AL17" s="2" t="s">
        <v>6</v>
      </c>
      <c r="AM17">
        <f t="shared" si="5"/>
        <v>1.7056046512871012E-3</v>
      </c>
      <c r="AR17" s="2" t="s">
        <v>56</v>
      </c>
      <c r="AS17">
        <v>8.6738423902350467E-3</v>
      </c>
      <c r="BA17" s="2"/>
    </row>
    <row r="18" spans="1:53" x14ac:dyDescent="0.2">
      <c r="A18" t="s">
        <v>17</v>
      </c>
      <c r="B18">
        <v>436.23746171128198</v>
      </c>
      <c r="D18" s="3">
        <f>D21</f>
        <v>7.9623226519077575</v>
      </c>
      <c r="F18">
        <f t="shared" si="0"/>
        <v>3473.4634229944836</v>
      </c>
      <c r="AI18" s="2"/>
      <c r="AJ18" s="2"/>
      <c r="AL18" s="2"/>
      <c r="AR18" s="2"/>
      <c r="BA18" s="2"/>
    </row>
    <row r="19" spans="1:53" x14ac:dyDescent="0.2">
      <c r="A19" t="s">
        <v>18</v>
      </c>
      <c r="B19">
        <v>99.705433177858893</v>
      </c>
      <c r="D19" s="3">
        <f>D22</f>
        <v>5.1931581722108229</v>
      </c>
      <c r="F19">
        <f t="shared" si="0"/>
        <v>517.78608512141807</v>
      </c>
      <c r="AI19" s="2" t="s">
        <v>7</v>
      </c>
      <c r="AJ19" s="2">
        <v>213.33197815330701</v>
      </c>
      <c r="AL19" s="2" t="s">
        <v>7</v>
      </c>
      <c r="AM19">
        <f t="shared" si="5"/>
        <v>4.6875297770940317E-3</v>
      </c>
      <c r="AR19" s="2" t="s">
        <v>54</v>
      </c>
      <c r="AS19">
        <v>5.0243691036485662E-3</v>
      </c>
      <c r="BA19" s="2"/>
    </row>
    <row r="20" spans="1:53" x14ac:dyDescent="0.2">
      <c r="A20" t="s">
        <v>19</v>
      </c>
      <c r="B20">
        <v>256.74714050300202</v>
      </c>
      <c r="D20" s="3">
        <v>1</v>
      </c>
      <c r="F20">
        <f t="shared" si="0"/>
        <v>256.74714050300202</v>
      </c>
      <c r="AI20" s="2" t="s">
        <v>8</v>
      </c>
      <c r="AJ20" s="2">
        <v>213.33197815330701</v>
      </c>
      <c r="AL20" s="2" t="s">
        <v>8</v>
      </c>
      <c r="AM20">
        <f t="shared" si="5"/>
        <v>4.6875297770940317E-3</v>
      </c>
      <c r="AR20" s="2" t="s">
        <v>55</v>
      </c>
      <c r="AS20">
        <v>5.085855643867308E-4</v>
      </c>
      <c r="BA20" s="2"/>
    </row>
    <row r="21" spans="1:53" x14ac:dyDescent="0.2">
      <c r="A21" t="s">
        <v>20</v>
      </c>
      <c r="B21">
        <v>32.2452570345772</v>
      </c>
      <c r="D21">
        <f>B20/B21</f>
        <v>7.9623226519077575</v>
      </c>
      <c r="F21">
        <f t="shared" si="0"/>
        <v>256.74714050300202</v>
      </c>
      <c r="AI21" s="2" t="s">
        <v>9</v>
      </c>
      <c r="AJ21" s="2">
        <v>213.33197815330701</v>
      </c>
      <c r="AL21" s="2" t="s">
        <v>9</v>
      </c>
      <c r="AM21">
        <f t="shared" si="5"/>
        <v>4.6875297770940317E-3</v>
      </c>
      <c r="AR21" s="2" t="s">
        <v>56</v>
      </c>
      <c r="AS21">
        <v>1.7056046512871012E-3</v>
      </c>
      <c r="BA21" s="2"/>
    </row>
    <row r="22" spans="1:53" x14ac:dyDescent="0.2">
      <c r="A22" t="s">
        <v>21</v>
      </c>
      <c r="B22">
        <v>49.439499431556897</v>
      </c>
      <c r="D22">
        <f>B20/B22</f>
        <v>5.1931581722108229</v>
      </c>
      <c r="F22">
        <f t="shared" si="0"/>
        <v>256.74714050300202</v>
      </c>
      <c r="AI22" s="2"/>
      <c r="AJ22" s="2"/>
      <c r="AL22" s="2"/>
      <c r="AR22" s="2"/>
      <c r="BA22" s="2"/>
    </row>
    <row r="23" spans="1:53" x14ac:dyDescent="0.2">
      <c r="A23" t="s">
        <v>22</v>
      </c>
      <c r="B23">
        <v>451.56042502040799</v>
      </c>
      <c r="D23">
        <v>1</v>
      </c>
      <c r="F23">
        <f t="shared" si="0"/>
        <v>451.56042502040799</v>
      </c>
      <c r="AI23" s="2" t="s">
        <v>10</v>
      </c>
      <c r="AJ23" s="2">
        <v>412.47623607441301</v>
      </c>
      <c r="AL23" s="2" t="s">
        <v>10</v>
      </c>
      <c r="AM23">
        <f t="shared" si="5"/>
        <v>2.4243820917227202E-3</v>
      </c>
      <c r="AR23" s="2" t="s">
        <v>54</v>
      </c>
      <c r="AS23">
        <v>2.4243820917227202E-3</v>
      </c>
      <c r="BA23" s="2"/>
    </row>
    <row r="24" spans="1:53" x14ac:dyDescent="0.2">
      <c r="A24" t="s">
        <v>23</v>
      </c>
      <c r="B24">
        <v>64.550120989053497</v>
      </c>
      <c r="D24" s="3">
        <f>D21</f>
        <v>7.9623226519077575</v>
      </c>
      <c r="F24">
        <f t="shared" si="0"/>
        <v>513.96889053452708</v>
      </c>
      <c r="AI24" s="2" t="s">
        <v>11</v>
      </c>
      <c r="AJ24" s="2">
        <v>317.72443175115114</v>
      </c>
      <c r="AL24" s="2" t="s">
        <v>11</v>
      </c>
      <c r="AM24">
        <f t="shared" si="5"/>
        <v>3.147381504432817E-3</v>
      </c>
      <c r="AR24" s="2" t="s">
        <v>55</v>
      </c>
      <c r="AS24">
        <v>3.147381504432817E-3</v>
      </c>
      <c r="BA24" s="2"/>
    </row>
    <row r="25" spans="1:53" x14ac:dyDescent="0.2">
      <c r="A25" t="s">
        <v>24</v>
      </c>
      <c r="B25">
        <v>82.569569246180606</v>
      </c>
      <c r="D25" s="3">
        <f>D22</f>
        <v>5.1931581722108229</v>
      </c>
      <c r="F25">
        <f t="shared" si="0"/>
        <v>428.79683330673026</v>
      </c>
      <c r="AI25" s="2" t="s">
        <v>12</v>
      </c>
      <c r="AJ25" s="2">
        <v>226.78006448297796</v>
      </c>
      <c r="AL25" s="2" t="s">
        <v>12</v>
      </c>
      <c r="AM25">
        <f t="shared" si="5"/>
        <v>4.4095586720986216E-3</v>
      </c>
      <c r="AR25" s="2" t="s">
        <v>56</v>
      </c>
      <c r="AS25">
        <v>4.4095586720986216E-3</v>
      </c>
      <c r="BA25" s="2"/>
    </row>
    <row r="26" spans="1:53" x14ac:dyDescent="0.2">
      <c r="A26" t="s">
        <v>25</v>
      </c>
      <c r="B26">
        <v>267.85057921666203</v>
      </c>
      <c r="D26" s="3">
        <v>1</v>
      </c>
      <c r="F26" s="5">
        <f>B26*D26</f>
        <v>267.85057921666203</v>
      </c>
      <c r="K26" t="s">
        <v>52</v>
      </c>
    </row>
    <row r="27" spans="1:53" x14ac:dyDescent="0.2">
      <c r="A27" t="s">
        <v>26</v>
      </c>
      <c r="B27">
        <v>184.646212399013</v>
      </c>
      <c r="D27" s="3">
        <f>D33</f>
        <v>1.8617382804705549</v>
      </c>
      <c r="F27" s="5">
        <f t="shared" si="0"/>
        <v>343.76292196713933</v>
      </c>
      <c r="K27" t="s">
        <v>53</v>
      </c>
    </row>
    <row r="28" spans="1:53" x14ac:dyDescent="0.2">
      <c r="A28" t="s">
        <v>27</v>
      </c>
      <c r="B28">
        <v>83.235766987375499</v>
      </c>
      <c r="D28" s="3">
        <f>D34</f>
        <v>0.85848508567398818</v>
      </c>
      <c r="F28" s="5">
        <f t="shared" si="0"/>
        <v>71.456664553297173</v>
      </c>
    </row>
    <row r="29" spans="1:53" x14ac:dyDescent="0.2">
      <c r="A29" t="s">
        <v>28</v>
      </c>
      <c r="B29">
        <v>1864.7795852463801</v>
      </c>
      <c r="D29">
        <v>1</v>
      </c>
      <c r="F29" s="5">
        <f t="shared" si="0"/>
        <v>1864.7795852463801</v>
      </c>
    </row>
    <row r="30" spans="1:53" x14ac:dyDescent="0.2">
      <c r="A30" t="s">
        <v>29</v>
      </c>
      <c r="B30">
        <v>193.93038059260499</v>
      </c>
      <c r="D30" s="3">
        <f>D33</f>
        <v>1.8617382804705549</v>
      </c>
      <c r="F30" s="5">
        <f t="shared" si="0"/>
        <v>361.04761329547671</v>
      </c>
    </row>
    <row r="31" spans="1:53" x14ac:dyDescent="0.2">
      <c r="A31" t="s">
        <v>30</v>
      </c>
      <c r="B31">
        <v>334.406362543157</v>
      </c>
      <c r="D31" s="3">
        <f>D34</f>
        <v>0.85848508567398818</v>
      </c>
      <c r="F31" s="5">
        <f t="shared" si="0"/>
        <v>287.08287479778892</v>
      </c>
    </row>
    <row r="32" spans="1:53" x14ac:dyDescent="0.2">
      <c r="A32" t="s">
        <v>31</v>
      </c>
      <c r="B32">
        <v>414.52747205095602</v>
      </c>
      <c r="D32" s="3">
        <v>1</v>
      </c>
      <c r="F32" s="5">
        <f t="shared" si="0"/>
        <v>414.52747205095602</v>
      </c>
    </row>
    <row r="33" spans="1:17" x14ac:dyDescent="0.2">
      <c r="A33" t="s">
        <v>32</v>
      </c>
      <c r="B33">
        <v>222.656146892024</v>
      </c>
      <c r="D33">
        <f>B32/B33</f>
        <v>1.8617382804705549</v>
      </c>
      <c r="F33" s="5">
        <f t="shared" si="0"/>
        <v>414.52747205095602</v>
      </c>
    </row>
    <row r="34" spans="1:17" x14ac:dyDescent="0.2">
      <c r="A34" t="s">
        <v>33</v>
      </c>
      <c r="B34">
        <v>482.859258673684</v>
      </c>
      <c r="D34">
        <f>B32/B34</f>
        <v>0.85848508567398818</v>
      </c>
      <c r="F34" s="5">
        <f t="shared" si="0"/>
        <v>414.52747205095602</v>
      </c>
    </row>
    <row r="35" spans="1:17" x14ac:dyDescent="0.2">
      <c r="A35" t="s">
        <v>34</v>
      </c>
      <c r="B35">
        <v>980.94616458665496</v>
      </c>
      <c r="D35">
        <v>1</v>
      </c>
      <c r="F35" s="5">
        <f t="shared" si="0"/>
        <v>980.94616458665496</v>
      </c>
      <c r="P35" s="2" t="s">
        <v>1</v>
      </c>
      <c r="Q35" s="2">
        <v>67.717041594040495</v>
      </c>
    </row>
    <row r="36" spans="1:17" x14ac:dyDescent="0.2">
      <c r="A36" t="s">
        <v>35</v>
      </c>
      <c r="B36">
        <v>303.43412765343902</v>
      </c>
      <c r="D36" s="3">
        <f>D33</f>
        <v>1.8617382804705549</v>
      </c>
      <c r="F36" s="5">
        <f t="shared" si="0"/>
        <v>564.91493105359643</v>
      </c>
      <c r="P36" s="2" t="s">
        <v>3</v>
      </c>
      <c r="Q36" s="2">
        <v>115.28915963769336</v>
      </c>
    </row>
    <row r="37" spans="1:17" x14ac:dyDescent="0.2">
      <c r="A37" t="s">
        <v>36</v>
      </c>
      <c r="B37">
        <v>721.690201386784</v>
      </c>
      <c r="D37" s="3">
        <f>D34</f>
        <v>0.85848508567398818</v>
      </c>
      <c r="F37" s="5">
        <f t="shared" si="0"/>
        <v>619.56027436761099</v>
      </c>
    </row>
    <row r="38" spans="1:17" x14ac:dyDescent="0.2">
      <c r="P38" s="2"/>
      <c r="Q38" s="2"/>
    </row>
    <row r="39" spans="1:17" x14ac:dyDescent="0.2">
      <c r="P39" s="2" t="s">
        <v>4</v>
      </c>
      <c r="Q39" s="2">
        <v>199.02996363739001</v>
      </c>
    </row>
    <row r="40" spans="1:17" x14ac:dyDescent="0.2">
      <c r="P40" s="2" t="s">
        <v>6</v>
      </c>
      <c r="Q40" s="2">
        <v>586.30234107615127</v>
      </c>
    </row>
    <row r="42" spans="1:17" x14ac:dyDescent="0.2">
      <c r="P42" s="2"/>
      <c r="Q42" s="2"/>
    </row>
    <row r="43" spans="1:17" x14ac:dyDescent="0.2">
      <c r="M43" s="2"/>
      <c r="N43" s="2"/>
      <c r="P43" s="2" t="s">
        <v>10</v>
      </c>
      <c r="Q43" s="2">
        <v>412.47623607441301</v>
      </c>
    </row>
    <row r="44" spans="1:17" x14ac:dyDescent="0.2">
      <c r="M44" s="2"/>
      <c r="N44" s="2"/>
      <c r="P44" s="2" t="s">
        <v>12</v>
      </c>
      <c r="Q44" s="2">
        <v>226.78006448297796</v>
      </c>
    </row>
    <row r="46" spans="1:17" x14ac:dyDescent="0.2">
      <c r="P46" s="2"/>
      <c r="Q46" s="2"/>
    </row>
    <row r="47" spans="1:17" x14ac:dyDescent="0.2">
      <c r="P47" s="2" t="s">
        <v>7</v>
      </c>
      <c r="Q47" s="2">
        <v>213.33197815330701</v>
      </c>
    </row>
    <row r="48" spans="1:17" x14ac:dyDescent="0.2">
      <c r="P48" s="2" t="s">
        <v>9</v>
      </c>
      <c r="Q48" s="2">
        <v>213.33197815330701</v>
      </c>
    </row>
    <row r="49" spans="1:17" x14ac:dyDescent="0.2">
      <c r="P49" s="2"/>
      <c r="Q49" s="2"/>
    </row>
    <row r="50" spans="1:17" s="1" customFormat="1" ht="17" customHeight="1" x14ac:dyDescent="0.2">
      <c r="A50" s="9" t="s">
        <v>37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7" x14ac:dyDescent="0.2">
      <c r="A51" s="2" t="s">
        <v>1</v>
      </c>
      <c r="B51" s="2">
        <v>1350559340</v>
      </c>
    </row>
    <row r="52" spans="1:17" x14ac:dyDescent="0.2">
      <c r="A52" s="2" t="s">
        <v>2</v>
      </c>
      <c r="B52" s="2">
        <v>1839570360</v>
      </c>
    </row>
    <row r="53" spans="1:17" x14ac:dyDescent="0.2">
      <c r="A53" s="2" t="s">
        <v>3</v>
      </c>
      <c r="B53" s="2">
        <v>888366658</v>
      </c>
    </row>
    <row r="54" spans="1:17" x14ac:dyDescent="0.2">
      <c r="A54" s="2" t="s">
        <v>4</v>
      </c>
      <c r="B54" s="2">
        <v>15162278</v>
      </c>
    </row>
    <row r="55" spans="1:17" x14ac:dyDescent="0.2">
      <c r="A55" s="2" t="s">
        <v>5</v>
      </c>
      <c r="B55" s="2">
        <v>26532726</v>
      </c>
    </row>
    <row r="56" spans="1:17" x14ac:dyDescent="0.2">
      <c r="A56" s="2" t="s">
        <v>6</v>
      </c>
      <c r="B56" s="2">
        <v>81737719</v>
      </c>
    </row>
    <row r="57" spans="1:17" x14ac:dyDescent="0.2">
      <c r="A57" s="2" t="s">
        <v>7</v>
      </c>
      <c r="B57" s="2">
        <v>142846704</v>
      </c>
    </row>
    <row r="58" spans="1:17" x14ac:dyDescent="0.2">
      <c r="A58" s="2" t="s">
        <v>8</v>
      </c>
      <c r="B58" s="2">
        <v>621874010</v>
      </c>
    </row>
    <row r="59" spans="1:17" x14ac:dyDescent="0.2">
      <c r="A59" s="2" t="s">
        <v>9</v>
      </c>
      <c r="B59" s="2">
        <v>624502775</v>
      </c>
    </row>
    <row r="60" spans="1:17" x14ac:dyDescent="0.2">
      <c r="A60" s="2" t="s">
        <v>10</v>
      </c>
      <c r="B60" s="2">
        <v>149496218</v>
      </c>
    </row>
    <row r="61" spans="1:17" x14ac:dyDescent="0.2">
      <c r="A61" s="2" t="s">
        <v>11</v>
      </c>
      <c r="B61" s="2">
        <v>402375923</v>
      </c>
    </row>
    <row r="62" spans="1:17" x14ac:dyDescent="0.2">
      <c r="A62" s="2" t="s">
        <v>12</v>
      </c>
      <c r="B62" s="2">
        <v>298583588</v>
      </c>
    </row>
    <row r="63" spans="1:17" x14ac:dyDescent="0.2">
      <c r="A63" t="s">
        <v>13</v>
      </c>
      <c r="B63">
        <v>456702024</v>
      </c>
    </row>
    <row r="64" spans="1:17" x14ac:dyDescent="0.2">
      <c r="A64" t="s">
        <v>14</v>
      </c>
      <c r="B64">
        <v>387876300</v>
      </c>
    </row>
    <row r="65" spans="1:2" x14ac:dyDescent="0.2">
      <c r="A65" t="s">
        <v>15</v>
      </c>
      <c r="B65">
        <v>226133038</v>
      </c>
    </row>
    <row r="66" spans="1:2" x14ac:dyDescent="0.2">
      <c r="A66" t="s">
        <v>16</v>
      </c>
      <c r="B66">
        <v>26980922</v>
      </c>
    </row>
    <row r="67" spans="1:2" x14ac:dyDescent="0.2">
      <c r="A67" t="s">
        <v>17</v>
      </c>
      <c r="B67">
        <v>15893716</v>
      </c>
    </row>
    <row r="68" spans="1:2" x14ac:dyDescent="0.2">
      <c r="A68" t="s">
        <v>18</v>
      </c>
      <c r="B68">
        <v>33990807</v>
      </c>
    </row>
    <row r="69" spans="1:2" x14ac:dyDescent="0.2">
      <c r="A69" t="s">
        <v>19</v>
      </c>
      <c r="B69">
        <v>35026440</v>
      </c>
    </row>
    <row r="70" spans="1:2" x14ac:dyDescent="0.2">
      <c r="A70" t="s">
        <v>20</v>
      </c>
      <c r="B70">
        <v>333539697</v>
      </c>
    </row>
    <row r="71" spans="1:2" x14ac:dyDescent="0.2">
      <c r="A71" t="s">
        <v>21</v>
      </c>
      <c r="B71">
        <v>120035773</v>
      </c>
    </row>
    <row r="72" spans="1:2" x14ac:dyDescent="0.2">
      <c r="A72" t="s">
        <v>22</v>
      </c>
      <c r="B72">
        <v>32625351</v>
      </c>
    </row>
    <row r="73" spans="1:2" x14ac:dyDescent="0.2">
      <c r="A73" t="s">
        <v>23</v>
      </c>
      <c r="B73">
        <v>121532069</v>
      </c>
    </row>
    <row r="74" spans="1:2" x14ac:dyDescent="0.2">
      <c r="A74" t="s">
        <v>24</v>
      </c>
      <c r="B74">
        <v>102876952</v>
      </c>
    </row>
    <row r="75" spans="1:2" x14ac:dyDescent="0.2">
      <c r="A75" t="s">
        <v>25</v>
      </c>
      <c r="B75">
        <v>292696431</v>
      </c>
    </row>
    <row r="76" spans="1:2" x14ac:dyDescent="0.2">
      <c r="A76" t="s">
        <v>26</v>
      </c>
      <c r="B76">
        <v>370485488</v>
      </c>
    </row>
    <row r="77" spans="1:2" x14ac:dyDescent="0.2">
      <c r="A77" t="s">
        <v>27</v>
      </c>
      <c r="B77">
        <v>435374728</v>
      </c>
    </row>
    <row r="78" spans="1:2" x14ac:dyDescent="0.2">
      <c r="A78" t="s">
        <v>28</v>
      </c>
      <c r="B78">
        <v>6627501</v>
      </c>
    </row>
    <row r="79" spans="1:2" x14ac:dyDescent="0.2">
      <c r="A79" t="s">
        <v>29</v>
      </c>
      <c r="B79">
        <v>833926159</v>
      </c>
    </row>
    <row r="80" spans="1:2" x14ac:dyDescent="0.2">
      <c r="A80" t="s">
        <v>30</v>
      </c>
      <c r="B80">
        <v>157106675</v>
      </c>
    </row>
    <row r="81" spans="1:14" x14ac:dyDescent="0.2">
      <c r="A81" t="s">
        <v>31</v>
      </c>
      <c r="B81">
        <v>70820850</v>
      </c>
    </row>
    <row r="82" spans="1:14" x14ac:dyDescent="0.2">
      <c r="A82" t="s">
        <v>32</v>
      </c>
      <c r="B82">
        <v>379191995</v>
      </c>
    </row>
    <row r="83" spans="1:14" x14ac:dyDescent="0.2">
      <c r="A83" t="s">
        <v>33</v>
      </c>
      <c r="B83">
        <v>58808974</v>
      </c>
    </row>
    <row r="84" spans="1:14" x14ac:dyDescent="0.2">
      <c r="A84" t="s">
        <v>34</v>
      </c>
      <c r="B84">
        <v>69298437</v>
      </c>
    </row>
    <row r="85" spans="1:14" x14ac:dyDescent="0.2">
      <c r="A85" t="s">
        <v>35</v>
      </c>
      <c r="B85">
        <v>185862348</v>
      </c>
    </row>
    <row r="86" spans="1:14" x14ac:dyDescent="0.2">
      <c r="A86" t="s">
        <v>36</v>
      </c>
      <c r="B86">
        <v>48174909</v>
      </c>
    </row>
    <row r="93" spans="1:14" s="1" customFormat="1" ht="17" customHeight="1" x14ac:dyDescent="0.2">
      <c r="A93" s="9" t="s">
        <v>38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</row>
    <row r="94" spans="1:14" x14ac:dyDescent="0.2">
      <c r="A94" t="s">
        <v>1</v>
      </c>
    </row>
    <row r="95" spans="1:14" x14ac:dyDescent="0.2">
      <c r="A95" t="s">
        <v>2</v>
      </c>
    </row>
    <row r="96" spans="1:14" x14ac:dyDescent="0.2">
      <c r="A96" t="s">
        <v>3</v>
      </c>
    </row>
    <row r="97" spans="1:1" x14ac:dyDescent="0.2">
      <c r="A97" t="s">
        <v>4</v>
      </c>
    </row>
    <row r="98" spans="1:1" x14ac:dyDescent="0.2">
      <c r="A98" t="s">
        <v>5</v>
      </c>
    </row>
    <row r="99" spans="1:1" x14ac:dyDescent="0.2">
      <c r="A99" t="s">
        <v>6</v>
      </c>
    </row>
    <row r="100" spans="1:1" x14ac:dyDescent="0.2">
      <c r="A100" t="s">
        <v>7</v>
      </c>
    </row>
    <row r="101" spans="1:1" x14ac:dyDescent="0.2">
      <c r="A101" t="s">
        <v>8</v>
      </c>
    </row>
    <row r="102" spans="1:1" x14ac:dyDescent="0.2">
      <c r="A102" t="s">
        <v>9</v>
      </c>
    </row>
    <row r="103" spans="1:1" x14ac:dyDescent="0.2">
      <c r="A103" t="s">
        <v>10</v>
      </c>
    </row>
    <row r="104" spans="1:1" x14ac:dyDescent="0.2">
      <c r="A104" t="s">
        <v>11</v>
      </c>
    </row>
    <row r="105" spans="1:1" x14ac:dyDescent="0.2">
      <c r="A105" t="s">
        <v>12</v>
      </c>
    </row>
    <row r="106" spans="1:1" x14ac:dyDescent="0.2">
      <c r="A106" t="s">
        <v>13</v>
      </c>
    </row>
    <row r="107" spans="1:1" x14ac:dyDescent="0.2">
      <c r="A107" t="s">
        <v>14</v>
      </c>
    </row>
    <row r="108" spans="1:1" x14ac:dyDescent="0.2">
      <c r="A108" t="s">
        <v>15</v>
      </c>
    </row>
    <row r="109" spans="1:1" x14ac:dyDescent="0.2">
      <c r="A109" t="s">
        <v>16</v>
      </c>
    </row>
    <row r="110" spans="1:1" x14ac:dyDescent="0.2">
      <c r="A110" t="s">
        <v>17</v>
      </c>
    </row>
    <row r="111" spans="1:1" x14ac:dyDescent="0.2">
      <c r="A111" t="s">
        <v>18</v>
      </c>
    </row>
    <row r="112" spans="1:1" x14ac:dyDescent="0.2">
      <c r="A112" t="s">
        <v>19</v>
      </c>
    </row>
    <row r="113" spans="1:1" x14ac:dyDescent="0.2">
      <c r="A113" t="s">
        <v>20</v>
      </c>
    </row>
    <row r="114" spans="1:1" x14ac:dyDescent="0.2">
      <c r="A114" t="s">
        <v>21</v>
      </c>
    </row>
    <row r="115" spans="1:1" x14ac:dyDescent="0.2">
      <c r="A115" t="s">
        <v>22</v>
      </c>
    </row>
    <row r="116" spans="1:1" x14ac:dyDescent="0.2">
      <c r="A116" t="s">
        <v>23</v>
      </c>
    </row>
    <row r="117" spans="1:1" x14ac:dyDescent="0.2">
      <c r="A117" t="s">
        <v>24</v>
      </c>
    </row>
    <row r="118" spans="1:1" x14ac:dyDescent="0.2">
      <c r="A118" t="s">
        <v>25</v>
      </c>
    </row>
    <row r="119" spans="1:1" x14ac:dyDescent="0.2">
      <c r="A119" t="s">
        <v>26</v>
      </c>
    </row>
    <row r="120" spans="1:1" x14ac:dyDescent="0.2">
      <c r="A120" t="s">
        <v>27</v>
      </c>
    </row>
    <row r="121" spans="1:1" x14ac:dyDescent="0.2">
      <c r="A121" t="s">
        <v>28</v>
      </c>
    </row>
    <row r="122" spans="1:1" x14ac:dyDescent="0.2">
      <c r="A122" t="s">
        <v>29</v>
      </c>
    </row>
    <row r="123" spans="1:1" x14ac:dyDescent="0.2">
      <c r="A123" t="s">
        <v>30</v>
      </c>
    </row>
    <row r="124" spans="1:1" x14ac:dyDescent="0.2">
      <c r="A124" t="s">
        <v>31</v>
      </c>
    </row>
    <row r="125" spans="1:1" x14ac:dyDescent="0.2">
      <c r="A125" t="s">
        <v>32</v>
      </c>
    </row>
    <row r="126" spans="1:1" x14ac:dyDescent="0.2">
      <c r="A126" t="s">
        <v>33</v>
      </c>
    </row>
    <row r="127" spans="1:1" x14ac:dyDescent="0.2">
      <c r="A127" t="s">
        <v>34</v>
      </c>
    </row>
    <row r="128" spans="1:1" x14ac:dyDescent="0.2">
      <c r="A128" t="s">
        <v>35</v>
      </c>
    </row>
    <row r="129" spans="1:1" x14ac:dyDescent="0.2">
      <c r="A129" t="s">
        <v>36</v>
      </c>
    </row>
  </sheetData>
  <mergeCells count="3">
    <mergeCell ref="A1:N1"/>
    <mergeCell ref="A50:N50"/>
    <mergeCell ref="A93:N9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92B53-412A-774F-87F8-065C28298C65}">
  <dimension ref="A1:N149"/>
  <sheetViews>
    <sheetView zoomScale="119" workbookViewId="0">
      <selection activeCell="G16" sqref="G16"/>
    </sheetView>
  </sheetViews>
  <sheetFormatPr baseColWidth="10" defaultRowHeight="16" x14ac:dyDescent="0.2"/>
  <cols>
    <col min="1" max="1" width="16.6640625" customWidth="1"/>
    <col min="2" max="2" width="18.1640625" customWidth="1"/>
    <col min="8" max="8" width="17.5" customWidth="1"/>
  </cols>
  <sheetData>
    <row r="1" spans="1:14" s="1" customFormat="1" ht="17" customHeight="1" x14ac:dyDescent="0.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2">
      <c r="A2" s="2" t="s">
        <v>1</v>
      </c>
      <c r="B2" s="2">
        <v>67.717041594040495</v>
      </c>
      <c r="C2" s="2"/>
      <c r="D2" s="2">
        <v>1</v>
      </c>
      <c r="E2" s="2"/>
      <c r="F2" s="2">
        <f>B2*D2</f>
        <v>67.717041594040495</v>
      </c>
      <c r="G2" s="2"/>
      <c r="H2" s="2" t="s">
        <v>43</v>
      </c>
    </row>
    <row r="3" spans="1:14" x14ac:dyDescent="0.2">
      <c r="A3" s="2" t="s">
        <v>2</v>
      </c>
      <c r="B3" s="2">
        <v>29.0053801861647</v>
      </c>
      <c r="C3" s="2"/>
      <c r="D3" s="2">
        <f>D9</f>
        <v>4.2453861635929266</v>
      </c>
      <c r="E3" s="2"/>
      <c r="F3" s="2">
        <f t="shared" ref="F3:F13" si="0">B3*D3</f>
        <v>123.13903971209605</v>
      </c>
      <c r="G3" s="2"/>
      <c r="H3" s="2"/>
    </row>
    <row r="4" spans="1:14" x14ac:dyDescent="0.2">
      <c r="A4" s="2" t="s">
        <v>3</v>
      </c>
      <c r="B4" s="2">
        <v>28.898044944410699</v>
      </c>
      <c r="C4" s="2"/>
      <c r="D4" s="2">
        <f>D10</f>
        <v>3.9895141646941052</v>
      </c>
      <c r="E4" s="2"/>
      <c r="F4" s="2">
        <f t="shared" si="0"/>
        <v>115.28915963769336</v>
      </c>
      <c r="G4" s="2"/>
      <c r="H4" s="2"/>
    </row>
    <row r="5" spans="1:14" x14ac:dyDescent="0.2">
      <c r="A5" s="2" t="s">
        <v>4</v>
      </c>
      <c r="B5" s="2">
        <v>199.02996363739001</v>
      </c>
      <c r="C5" s="2"/>
      <c r="D5" s="2">
        <v>1</v>
      </c>
      <c r="E5" s="2"/>
      <c r="F5" s="2">
        <f t="shared" si="0"/>
        <v>199.02996363739001</v>
      </c>
      <c r="G5" s="2"/>
      <c r="H5" s="2"/>
    </row>
    <row r="6" spans="1:14" x14ac:dyDescent="0.2">
      <c r="A6" s="2" t="s">
        <v>5</v>
      </c>
      <c r="B6" s="2">
        <v>463.14690989534898</v>
      </c>
      <c r="C6" s="2"/>
      <c r="D6" s="2">
        <f>D9</f>
        <v>4.2453861635929266</v>
      </c>
      <c r="E6" s="2"/>
      <c r="F6" s="2">
        <f t="shared" si="0"/>
        <v>1966.2374829805344</v>
      </c>
      <c r="G6" s="2"/>
      <c r="H6" s="2"/>
    </row>
    <row r="7" spans="1:14" x14ac:dyDescent="0.2">
      <c r="A7" s="2" t="s">
        <v>6</v>
      </c>
      <c r="B7" s="2">
        <v>146.960837052475</v>
      </c>
      <c r="C7" s="2"/>
      <c r="D7" s="2">
        <f>D10</f>
        <v>3.9895141646941052</v>
      </c>
      <c r="E7" s="2"/>
      <c r="F7" s="2">
        <f t="shared" si="0"/>
        <v>586.30234107615127</v>
      </c>
      <c r="G7" s="2"/>
      <c r="H7" s="2"/>
    </row>
    <row r="8" spans="1:14" x14ac:dyDescent="0.2">
      <c r="A8" s="2" t="s">
        <v>7</v>
      </c>
      <c r="B8" s="2">
        <v>213.33197815330701</v>
      </c>
      <c r="C8" s="2"/>
      <c r="D8" s="2">
        <v>1</v>
      </c>
      <c r="E8" s="2"/>
      <c r="F8" s="2">
        <f t="shared" si="0"/>
        <v>213.33197815330701</v>
      </c>
      <c r="G8" s="2"/>
      <c r="H8" s="2"/>
    </row>
    <row r="9" spans="1:14" x14ac:dyDescent="0.2">
      <c r="A9" s="2" t="s">
        <v>8</v>
      </c>
      <c r="B9" s="2">
        <v>50.250311734365603</v>
      </c>
      <c r="C9" s="4" t="s">
        <v>40</v>
      </c>
      <c r="D9" s="2">
        <f>B8/B9</f>
        <v>4.2453861635929266</v>
      </c>
      <c r="E9" s="2" t="s">
        <v>39</v>
      </c>
      <c r="F9" s="2">
        <f t="shared" si="0"/>
        <v>213.33197815330701</v>
      </c>
      <c r="G9" s="2"/>
      <c r="H9" s="2"/>
    </row>
    <row r="10" spans="1:14" x14ac:dyDescent="0.2">
      <c r="A10" s="7" t="s">
        <v>9</v>
      </c>
      <c r="B10" s="2">
        <v>53.473172257721302</v>
      </c>
      <c r="C10" s="8" t="s">
        <v>40</v>
      </c>
      <c r="D10" s="7">
        <f>B8/B10</f>
        <v>3.9895141646941052</v>
      </c>
      <c r="E10" s="7"/>
      <c r="F10" s="7">
        <f t="shared" si="0"/>
        <v>213.33197815330701</v>
      </c>
      <c r="G10" s="2"/>
      <c r="H10" s="2"/>
    </row>
    <row r="11" spans="1:14" x14ac:dyDescent="0.2">
      <c r="A11" s="7" t="s">
        <v>10</v>
      </c>
      <c r="B11" s="2">
        <v>412.47623607441301</v>
      </c>
      <c r="C11" s="7"/>
      <c r="D11" s="7">
        <v>1</v>
      </c>
      <c r="E11" s="7"/>
      <c r="F11" s="7">
        <f t="shared" si="0"/>
        <v>412.47623607441301</v>
      </c>
      <c r="G11" s="2"/>
      <c r="H11" s="2"/>
    </row>
    <row r="12" spans="1:14" x14ac:dyDescent="0.2">
      <c r="A12" s="7" t="s">
        <v>11</v>
      </c>
      <c r="B12" s="2">
        <v>74.839936700188602</v>
      </c>
      <c r="C12" s="7"/>
      <c r="D12" s="7">
        <f>D9</f>
        <v>4.2453861635929266</v>
      </c>
      <c r="E12" s="7"/>
      <c r="F12" s="7">
        <f t="shared" si="0"/>
        <v>317.72443175115114</v>
      </c>
      <c r="G12" s="2"/>
      <c r="H12" s="2"/>
    </row>
    <row r="13" spans="1:14" ht="17" thickBot="1" x14ac:dyDescent="0.25">
      <c r="A13" s="6" t="s">
        <v>12</v>
      </c>
      <c r="B13" s="2">
        <v>56.844030405984597</v>
      </c>
      <c r="C13" s="6"/>
      <c r="D13" s="6">
        <f>D10</f>
        <v>3.9895141646941052</v>
      </c>
      <c r="E13" s="6"/>
      <c r="F13" s="6">
        <f t="shared" si="0"/>
        <v>226.78006448297796</v>
      </c>
      <c r="G13" s="2"/>
      <c r="H13" s="2"/>
    </row>
    <row r="14" spans="1:14" x14ac:dyDescent="0.2">
      <c r="A14" s="2" t="s">
        <v>1</v>
      </c>
      <c r="B14" s="2">
        <v>14.9879796064</v>
      </c>
      <c r="C14" s="2"/>
      <c r="D14" s="2">
        <v>1</v>
      </c>
      <c r="E14" s="2"/>
      <c r="F14" s="2">
        <f>B14*D14</f>
        <v>14.9879796064</v>
      </c>
      <c r="H14" s="2" t="s">
        <v>42</v>
      </c>
    </row>
    <row r="15" spans="1:14" x14ac:dyDescent="0.2">
      <c r="A15" s="2" t="s">
        <v>2</v>
      </c>
      <c r="B15" s="2">
        <v>9.3016613916752906</v>
      </c>
      <c r="C15" s="2"/>
      <c r="D15" s="2">
        <f>D21</f>
        <v>1.1599408330601897</v>
      </c>
      <c r="E15" s="2"/>
      <c r="F15" s="2">
        <f t="shared" ref="F15:F25" si="1">B15*D15</f>
        <v>10.789376863503639</v>
      </c>
    </row>
    <row r="16" spans="1:14" x14ac:dyDescent="0.2">
      <c r="A16" s="2" t="s">
        <v>3</v>
      </c>
      <c r="B16" s="2">
        <v>6.8441832942884897</v>
      </c>
      <c r="C16" s="2"/>
      <c r="D16" s="2">
        <f>D22</f>
        <v>1.1282416380868585</v>
      </c>
      <c r="E16" s="2"/>
      <c r="F16" s="2">
        <f t="shared" si="1"/>
        <v>7.7218925713147568</v>
      </c>
    </row>
    <row r="17" spans="1:8" x14ac:dyDescent="0.2">
      <c r="A17" s="2" t="s">
        <v>4</v>
      </c>
      <c r="B17" s="2">
        <v>2.4378750107285101</v>
      </c>
      <c r="C17" s="2"/>
      <c r="D17" s="2">
        <v>1</v>
      </c>
      <c r="E17" s="2"/>
      <c r="F17" s="2">
        <f t="shared" si="1"/>
        <v>2.4378750107285101</v>
      </c>
    </row>
    <row r="18" spans="1:8" x14ac:dyDescent="0.2">
      <c r="A18" s="2" t="s">
        <v>5</v>
      </c>
      <c r="B18" s="2">
        <v>5.0418248895041398</v>
      </c>
      <c r="C18" s="2"/>
      <c r="D18" s="2">
        <f>D21</f>
        <v>1.1599408330601897</v>
      </c>
      <c r="E18" s="2"/>
      <c r="F18" s="2">
        <f t="shared" si="1"/>
        <v>5.8482185624750311</v>
      </c>
    </row>
    <row r="19" spans="1:8" x14ac:dyDescent="0.2">
      <c r="A19" s="2" t="s">
        <v>6</v>
      </c>
      <c r="B19" s="2">
        <v>4.7924854384121396</v>
      </c>
      <c r="C19" s="2"/>
      <c r="D19" s="2">
        <f>D22</f>
        <v>1.1282416380868585</v>
      </c>
      <c r="E19" s="2"/>
      <c r="F19" s="2">
        <f t="shared" si="1"/>
        <v>5.4070816215415283</v>
      </c>
    </row>
    <row r="20" spans="1:8" x14ac:dyDescent="0.2">
      <c r="A20" s="2" t="s">
        <v>7</v>
      </c>
      <c r="B20" s="2">
        <v>9.5016908997474996</v>
      </c>
      <c r="C20" s="2"/>
      <c r="D20" s="2">
        <v>1</v>
      </c>
      <c r="E20" s="2"/>
      <c r="F20" s="2">
        <f t="shared" si="1"/>
        <v>9.5016908997474996</v>
      </c>
    </row>
    <row r="21" spans="1:8" x14ac:dyDescent="0.2">
      <c r="A21" s="2" t="s">
        <v>8</v>
      </c>
      <c r="B21" s="2">
        <v>8.1915306616802699</v>
      </c>
      <c r="C21" s="4" t="s">
        <v>40</v>
      </c>
      <c r="D21" s="2">
        <f>B20/B21</f>
        <v>1.1599408330601897</v>
      </c>
      <c r="E21" s="2" t="s">
        <v>39</v>
      </c>
      <c r="F21" s="2">
        <f t="shared" si="1"/>
        <v>9.5016908997474996</v>
      </c>
    </row>
    <row r="22" spans="1:8" x14ac:dyDescent="0.2">
      <c r="A22" s="2" t="s">
        <v>9</v>
      </c>
      <c r="B22" s="7">
        <v>8.4216807632267194</v>
      </c>
      <c r="C22" s="4" t="s">
        <v>40</v>
      </c>
      <c r="D22" s="2">
        <f>B20/B22</f>
        <v>1.1282416380868585</v>
      </c>
      <c r="E22" s="2"/>
      <c r="F22" s="2">
        <f t="shared" si="1"/>
        <v>9.5016908997474996</v>
      </c>
    </row>
    <row r="23" spans="1:8" x14ac:dyDescent="0.2">
      <c r="A23" s="2" t="s">
        <v>10</v>
      </c>
      <c r="B23" s="7">
        <v>15.9517426623496</v>
      </c>
      <c r="C23" s="2"/>
      <c r="D23" s="2">
        <v>1</v>
      </c>
      <c r="E23" s="2"/>
      <c r="F23" s="2">
        <f t="shared" si="1"/>
        <v>15.9517426623496</v>
      </c>
    </row>
    <row r="24" spans="1:8" x14ac:dyDescent="0.2">
      <c r="A24" s="2" t="s">
        <v>11</v>
      </c>
      <c r="B24" s="7">
        <v>8.5618528805172396</v>
      </c>
      <c r="C24" s="2"/>
      <c r="D24" s="2">
        <f>D21</f>
        <v>1.1599408330601897</v>
      </c>
      <c r="E24" s="2"/>
      <c r="F24" s="2">
        <f t="shared" si="1"/>
        <v>9.931242762765951</v>
      </c>
    </row>
    <row r="25" spans="1:8" ht="17" thickBot="1" x14ac:dyDescent="0.25">
      <c r="A25" s="6" t="s">
        <v>12</v>
      </c>
      <c r="B25" s="6">
        <v>5.6994148789595904</v>
      </c>
      <c r="C25" s="6"/>
      <c r="D25" s="6">
        <f>D22</f>
        <v>1.1282416380868585</v>
      </c>
      <c r="E25" s="6"/>
      <c r="F25" s="6">
        <f t="shared" si="1"/>
        <v>6.4303171791739828</v>
      </c>
    </row>
    <row r="26" spans="1:8" x14ac:dyDescent="0.2">
      <c r="A26" s="2" t="s">
        <v>1</v>
      </c>
      <c r="B26" s="2">
        <v>56.653481764081498</v>
      </c>
      <c r="C26" s="2"/>
      <c r="D26" s="2">
        <v>1</v>
      </c>
      <c r="E26" s="2"/>
      <c r="F26" s="2">
        <f>B26*D26</f>
        <v>56.653481764081498</v>
      </c>
      <c r="H26" s="2" t="s">
        <v>44</v>
      </c>
    </row>
    <row r="27" spans="1:8" x14ac:dyDescent="0.2">
      <c r="A27" s="2" t="s">
        <v>2</v>
      </c>
      <c r="B27" s="2">
        <v>19.781946937870799</v>
      </c>
      <c r="C27" s="2"/>
      <c r="D27" s="2">
        <f>D33</f>
        <v>4.2101221006668981</v>
      </c>
      <c r="E27" s="2"/>
      <c r="F27" s="2">
        <f t="shared" ref="F27:F37" si="2">B27*D27</f>
        <v>83.284411997349721</v>
      </c>
    </row>
    <row r="28" spans="1:8" x14ac:dyDescent="0.2">
      <c r="A28" s="2" t="s">
        <v>3</v>
      </c>
      <c r="B28" s="2">
        <v>23.023766848755301</v>
      </c>
      <c r="C28" s="2"/>
      <c r="D28" s="2">
        <f>D34</f>
        <v>4.2516544328998203</v>
      </c>
      <c r="E28" s="2"/>
      <c r="F28" s="2">
        <f t="shared" si="2"/>
        <v>97.889100384562397</v>
      </c>
    </row>
    <row r="29" spans="1:8" x14ac:dyDescent="0.2">
      <c r="A29" s="2" t="s">
        <v>4</v>
      </c>
      <c r="B29" s="2">
        <v>153.72406455019399</v>
      </c>
      <c r="C29" s="2"/>
      <c r="D29" s="2">
        <v>1</v>
      </c>
      <c r="E29" s="2"/>
      <c r="F29" s="2">
        <f t="shared" si="2"/>
        <v>153.72406455019399</v>
      </c>
    </row>
    <row r="30" spans="1:8" x14ac:dyDescent="0.2">
      <c r="A30" s="2" t="s">
        <v>5</v>
      </c>
      <c r="B30" s="2">
        <v>340.28008234057802</v>
      </c>
      <c r="C30" s="2"/>
      <c r="D30" s="2">
        <f>D33</f>
        <v>4.2101221006668981</v>
      </c>
      <c r="E30" s="2"/>
      <c r="F30" s="2">
        <f t="shared" si="2"/>
        <v>1432.6206950788194</v>
      </c>
    </row>
    <row r="31" spans="1:8" x14ac:dyDescent="0.2">
      <c r="A31" s="2" t="s">
        <v>6</v>
      </c>
      <c r="B31" s="2">
        <v>100.32725563335001</v>
      </c>
      <c r="C31" s="2"/>
      <c r="D31" s="2">
        <f>D34</f>
        <v>4.2516544328998203</v>
      </c>
      <c r="E31" s="2"/>
      <c r="F31" s="2">
        <f t="shared" si="2"/>
        <v>426.55682115420603</v>
      </c>
    </row>
    <row r="32" spans="1:8" x14ac:dyDescent="0.2">
      <c r="A32" s="2" t="s">
        <v>7</v>
      </c>
      <c r="B32" s="2">
        <v>175.45326998934399</v>
      </c>
      <c r="C32" s="2"/>
      <c r="D32" s="2">
        <v>1</v>
      </c>
      <c r="E32" s="2"/>
      <c r="F32" s="2">
        <f t="shared" si="2"/>
        <v>175.45326998934399</v>
      </c>
    </row>
    <row r="33" spans="1:8" x14ac:dyDescent="0.2">
      <c r="A33" s="2" t="s">
        <v>8</v>
      </c>
      <c r="B33" s="2">
        <v>41.674152386590301</v>
      </c>
      <c r="C33" s="4" t="s">
        <v>40</v>
      </c>
      <c r="D33" s="2">
        <f>B32/B33</f>
        <v>4.2101221006668981</v>
      </c>
      <c r="E33" s="2" t="s">
        <v>39</v>
      </c>
      <c r="F33" s="2">
        <f t="shared" si="2"/>
        <v>175.45326998934397</v>
      </c>
    </row>
    <row r="34" spans="1:8" x14ac:dyDescent="0.2">
      <c r="A34" s="2" t="s">
        <v>9</v>
      </c>
      <c r="B34" s="2">
        <v>41.267057979045802</v>
      </c>
      <c r="C34" s="4" t="s">
        <v>40</v>
      </c>
      <c r="D34" s="2">
        <f>B32/B34</f>
        <v>4.2516544328998203</v>
      </c>
      <c r="E34" s="2"/>
      <c r="F34" s="2">
        <f t="shared" si="2"/>
        <v>175.45326998934399</v>
      </c>
    </row>
    <row r="35" spans="1:8" x14ac:dyDescent="0.2">
      <c r="A35" s="2" t="s">
        <v>10</v>
      </c>
      <c r="B35" s="2">
        <v>354.28826231577301</v>
      </c>
      <c r="C35" s="2"/>
      <c r="D35" s="2">
        <v>1</v>
      </c>
      <c r="E35" s="2"/>
      <c r="F35" s="2">
        <f t="shared" si="2"/>
        <v>354.28826231577301</v>
      </c>
    </row>
    <row r="36" spans="1:8" x14ac:dyDescent="0.2">
      <c r="A36" s="2" t="s">
        <v>11</v>
      </c>
      <c r="B36" s="2">
        <v>65.851602408129096</v>
      </c>
      <c r="C36" s="2"/>
      <c r="D36" s="2">
        <f>D33</f>
        <v>4.2101221006668981</v>
      </c>
      <c r="E36" s="2"/>
      <c r="F36" s="2">
        <f t="shared" si="2"/>
        <v>277.24328666279382</v>
      </c>
    </row>
    <row r="37" spans="1:8" x14ac:dyDescent="0.2">
      <c r="A37" s="2" t="s">
        <v>12</v>
      </c>
      <c r="B37" s="2">
        <v>49.058238338270598</v>
      </c>
      <c r="C37" s="2"/>
      <c r="D37" s="2">
        <f>D34</f>
        <v>4.2516544328998203</v>
      </c>
      <c r="E37" s="2"/>
      <c r="F37" s="2">
        <f t="shared" si="2"/>
        <v>208.5786765011641</v>
      </c>
    </row>
    <row r="40" spans="1:8" x14ac:dyDescent="0.2">
      <c r="A40" s="2" t="s">
        <v>1</v>
      </c>
      <c r="B40" s="2">
        <v>11.825734065598301</v>
      </c>
      <c r="C40" s="2"/>
      <c r="D40" s="2">
        <v>1</v>
      </c>
      <c r="E40" s="2"/>
      <c r="F40" s="2">
        <f>B40*D40</f>
        <v>11.825734065598301</v>
      </c>
      <c r="H40" s="2" t="s">
        <v>45</v>
      </c>
    </row>
    <row r="41" spans="1:8" x14ac:dyDescent="0.2">
      <c r="A41" s="2" t="s">
        <v>2</v>
      </c>
      <c r="B41" s="2">
        <v>5.65463663057891</v>
      </c>
      <c r="C41" s="2"/>
      <c r="D41" s="2">
        <f>D47</f>
        <v>1.1492240849855171</v>
      </c>
      <c r="E41" s="2"/>
      <c r="F41" s="2">
        <f t="shared" ref="F41:F51" si="3">B41*D41</f>
        <v>6.498444607702635</v>
      </c>
    </row>
    <row r="42" spans="1:8" x14ac:dyDescent="0.2">
      <c r="A42" s="2" t="s">
        <v>3</v>
      </c>
      <c r="B42" s="2">
        <v>4.1330907432149999</v>
      </c>
      <c r="C42" s="2"/>
      <c r="D42" s="2">
        <f>D48</f>
        <v>1.1922406368209575</v>
      </c>
      <c r="E42" s="2"/>
      <c r="F42" s="2">
        <f t="shared" si="3"/>
        <v>4.9276387397294563</v>
      </c>
    </row>
    <row r="43" spans="1:8" x14ac:dyDescent="0.2">
      <c r="A43" s="2" t="s">
        <v>4</v>
      </c>
      <c r="B43" s="2">
        <v>0.61016128962092198</v>
      </c>
      <c r="C43" s="2"/>
      <c r="D43" s="2">
        <v>1</v>
      </c>
      <c r="E43" s="2"/>
      <c r="F43" s="2">
        <f t="shared" si="3"/>
        <v>0.61016128962092198</v>
      </c>
    </row>
    <row r="44" spans="1:8" x14ac:dyDescent="0.2">
      <c r="A44" s="2" t="s">
        <v>5</v>
      </c>
      <c r="B44" s="2">
        <v>2.3851966603093402</v>
      </c>
      <c r="C44" s="2"/>
      <c r="D44" s="2">
        <f>D47</f>
        <v>1.1492240849855171</v>
      </c>
      <c r="E44" s="2"/>
      <c r="F44" s="2">
        <f t="shared" si="3"/>
        <v>2.7411254494545125</v>
      </c>
    </row>
    <row r="45" spans="1:8" x14ac:dyDescent="0.2">
      <c r="A45" s="2" t="s">
        <v>6</v>
      </c>
      <c r="B45" s="2">
        <v>2.0771068396710701</v>
      </c>
      <c r="C45" s="2"/>
      <c r="D45" s="2">
        <f>D48</f>
        <v>1.1922406368209575</v>
      </c>
      <c r="E45" s="2"/>
      <c r="F45" s="2">
        <f t="shared" si="3"/>
        <v>2.476411181274603</v>
      </c>
    </row>
    <row r="46" spans="1:8" x14ac:dyDescent="0.2">
      <c r="A46" s="2" t="s">
        <v>7</v>
      </c>
      <c r="B46" s="2">
        <v>6.2413696349365004</v>
      </c>
      <c r="C46" s="2"/>
      <c r="D46" s="2">
        <v>1</v>
      </c>
      <c r="E46" s="2"/>
      <c r="F46" s="2">
        <f t="shared" si="3"/>
        <v>6.2413696349365004</v>
      </c>
    </row>
    <row r="47" spans="1:8" x14ac:dyDescent="0.2">
      <c r="A47" s="2" t="s">
        <v>8</v>
      </c>
      <c r="B47" s="2">
        <v>5.4309422474513802</v>
      </c>
      <c r="C47" s="4" t="s">
        <v>40</v>
      </c>
      <c r="D47" s="2">
        <f>B46/B47</f>
        <v>1.1492240849855171</v>
      </c>
      <c r="E47" s="2" t="s">
        <v>39</v>
      </c>
      <c r="F47" s="2">
        <f t="shared" si="3"/>
        <v>6.2413696349365004</v>
      </c>
    </row>
    <row r="48" spans="1:8" x14ac:dyDescent="0.2">
      <c r="A48" s="2" t="s">
        <v>9</v>
      </c>
      <c r="B48" s="2">
        <v>5.2349915295445397</v>
      </c>
      <c r="C48" s="4" t="s">
        <v>40</v>
      </c>
      <c r="D48" s="2">
        <f>B46/B48</f>
        <v>1.1922406368209575</v>
      </c>
      <c r="E48" s="2"/>
      <c r="F48" s="2">
        <f t="shared" si="3"/>
        <v>6.2413696349365004</v>
      </c>
    </row>
    <row r="49" spans="1:8" x14ac:dyDescent="0.2">
      <c r="A49" s="2" t="s">
        <v>10</v>
      </c>
      <c r="B49" s="2">
        <v>12.1855590951127</v>
      </c>
      <c r="C49" s="2"/>
      <c r="D49" s="2">
        <v>1</v>
      </c>
      <c r="E49" s="2"/>
      <c r="F49" s="2">
        <f t="shared" si="3"/>
        <v>12.1855590951127</v>
      </c>
    </row>
    <row r="50" spans="1:8" ht="16" customHeight="1" x14ac:dyDescent="0.2">
      <c r="A50" s="2" t="s">
        <v>11</v>
      </c>
      <c r="B50" s="2">
        <v>6.08251660915644</v>
      </c>
      <c r="C50" s="2"/>
      <c r="D50" s="2">
        <f>D47</f>
        <v>1.1492240849855171</v>
      </c>
      <c r="E50" s="2"/>
      <c r="F50" s="2">
        <f t="shared" si="3"/>
        <v>6.9901745845670202</v>
      </c>
    </row>
    <row r="51" spans="1:8" x14ac:dyDescent="0.2">
      <c r="A51" s="2" t="s">
        <v>12</v>
      </c>
      <c r="B51" s="2">
        <v>3.5583441720306199</v>
      </c>
      <c r="C51" s="2"/>
      <c r="D51" s="2">
        <f>D48</f>
        <v>1.1922406368209575</v>
      </c>
      <c r="E51" s="2"/>
      <c r="F51" s="2">
        <f t="shared" si="3"/>
        <v>4.2424025216899288</v>
      </c>
    </row>
    <row r="54" spans="1:8" x14ac:dyDescent="0.2">
      <c r="A54" s="2" t="s">
        <v>1</v>
      </c>
      <c r="B54" s="2">
        <v>11.828112345014199</v>
      </c>
      <c r="C54" s="2"/>
      <c r="D54" s="2">
        <v>1</v>
      </c>
      <c r="E54" s="2"/>
      <c r="F54" s="2">
        <f>B54*D54</f>
        <v>11.828112345014199</v>
      </c>
      <c r="H54" s="2" t="s">
        <v>46</v>
      </c>
    </row>
    <row r="55" spans="1:8" x14ac:dyDescent="0.2">
      <c r="A55" s="2" t="s">
        <v>2</v>
      </c>
      <c r="B55" s="2">
        <v>5.6564932766843397</v>
      </c>
      <c r="C55" s="2"/>
      <c r="D55" s="2">
        <f>D61</f>
        <v>1.1529774511065827</v>
      </c>
      <c r="E55" s="2"/>
      <c r="F55" s="2">
        <f t="shared" ref="F55:F65" si="4">B55*D55</f>
        <v>6.5218092003530321</v>
      </c>
    </row>
    <row r="56" spans="1:8" x14ac:dyDescent="0.2">
      <c r="A56" s="2" t="s">
        <v>3</v>
      </c>
      <c r="B56" s="2">
        <v>4.1380140519999697</v>
      </c>
      <c r="C56" s="2"/>
      <c r="D56" s="2">
        <f>D62</f>
        <v>1.1963690157726823</v>
      </c>
      <c r="E56" s="2"/>
      <c r="F56" s="2">
        <f t="shared" si="4"/>
        <v>4.9505917986447328</v>
      </c>
    </row>
    <row r="57" spans="1:8" x14ac:dyDescent="0.2">
      <c r="A57" s="2" t="s">
        <v>4</v>
      </c>
      <c r="B57" s="2">
        <v>0.61206757819089996</v>
      </c>
      <c r="C57" s="2"/>
      <c r="D57" s="2">
        <v>1</v>
      </c>
      <c r="E57" s="2"/>
      <c r="F57" s="2">
        <f t="shared" si="4"/>
        <v>0.61206757819089996</v>
      </c>
    </row>
    <row r="58" spans="1:8" x14ac:dyDescent="0.2">
      <c r="A58" s="2" t="s">
        <v>5</v>
      </c>
      <c r="B58" s="2">
        <v>2.40318190252923</v>
      </c>
      <c r="C58" s="2"/>
      <c r="D58" s="2">
        <f>D61</f>
        <v>1.1529774511065827</v>
      </c>
      <c r="E58" s="2"/>
      <c r="F58" s="2">
        <f t="shared" si="4"/>
        <v>2.7708145445236196</v>
      </c>
    </row>
    <row r="59" spans="1:8" x14ac:dyDescent="0.2">
      <c r="A59" s="2" t="s">
        <v>6</v>
      </c>
      <c r="B59" s="2">
        <v>2.08500182891731</v>
      </c>
      <c r="C59" s="2"/>
      <c r="D59" s="2">
        <f>D62</f>
        <v>1.1963690157726823</v>
      </c>
      <c r="E59" s="2"/>
      <c r="F59" s="2">
        <f t="shared" si="4"/>
        <v>2.4944315859460446</v>
      </c>
    </row>
    <row r="60" spans="1:8" x14ac:dyDescent="0.2">
      <c r="A60" s="2" t="s">
        <v>7</v>
      </c>
      <c r="B60" s="2">
        <v>6.2675409076186996</v>
      </c>
      <c r="C60" s="2"/>
      <c r="D60" s="2">
        <v>1</v>
      </c>
      <c r="E60" s="2"/>
      <c r="F60" s="2">
        <f t="shared" si="4"/>
        <v>6.2675409076186996</v>
      </c>
    </row>
    <row r="61" spans="1:8" x14ac:dyDescent="0.2">
      <c r="A61" s="2" t="s">
        <v>8</v>
      </c>
      <c r="B61" s="2">
        <v>5.4359613898809203</v>
      </c>
      <c r="C61" s="4" t="s">
        <v>40</v>
      </c>
      <c r="D61" s="2">
        <f>B60/B61</f>
        <v>1.1529774511065827</v>
      </c>
      <c r="E61" s="2" t="s">
        <v>39</v>
      </c>
      <c r="F61" s="2">
        <f t="shared" si="4"/>
        <v>6.2675409076186996</v>
      </c>
    </row>
    <row r="62" spans="1:8" x14ac:dyDescent="0.2">
      <c r="A62" s="2" t="s">
        <v>9</v>
      </c>
      <c r="B62" s="2">
        <v>5.2388024305116003</v>
      </c>
      <c r="C62" s="4" t="s">
        <v>40</v>
      </c>
      <c r="D62" s="2">
        <f>B60/B62</f>
        <v>1.1963690157726823</v>
      </c>
      <c r="E62" s="2"/>
      <c r="F62" s="2">
        <f t="shared" si="4"/>
        <v>6.2675409076186988</v>
      </c>
    </row>
    <row r="63" spans="1:8" x14ac:dyDescent="0.2">
      <c r="A63" s="2" t="s">
        <v>10</v>
      </c>
      <c r="B63" s="2">
        <v>12.2070400532027</v>
      </c>
      <c r="C63" s="2"/>
      <c r="D63" s="2">
        <v>1</v>
      </c>
      <c r="E63" s="2"/>
      <c r="F63" s="2">
        <f t="shared" si="4"/>
        <v>12.2070400532027</v>
      </c>
    </row>
    <row r="64" spans="1:8" x14ac:dyDescent="0.2">
      <c r="A64" s="2" t="s">
        <v>11</v>
      </c>
      <c r="B64" s="2">
        <v>6.0962658503523102</v>
      </c>
      <c r="C64" s="2"/>
      <c r="D64" s="2">
        <f>D61</f>
        <v>1.1529774511065827</v>
      </c>
      <c r="E64" s="2"/>
      <c r="F64" s="2">
        <f t="shared" si="4"/>
        <v>7.0288570614073107</v>
      </c>
    </row>
    <row r="65" spans="1:8" x14ac:dyDescent="0.2">
      <c r="A65" s="2" t="s">
        <v>12</v>
      </c>
      <c r="B65" s="2">
        <v>3.5699678722080299</v>
      </c>
      <c r="C65" s="2"/>
      <c r="D65" s="2">
        <f>D62</f>
        <v>1.1963690157726823</v>
      </c>
      <c r="E65" s="2"/>
      <c r="F65" s="2">
        <f t="shared" si="4"/>
        <v>4.2709989496136176</v>
      </c>
    </row>
    <row r="68" spans="1:8" x14ac:dyDescent="0.2">
      <c r="A68" s="2" t="s">
        <v>1</v>
      </c>
      <c r="B68" s="2">
        <v>35.188568182744199</v>
      </c>
      <c r="C68" s="2"/>
      <c r="D68" s="2">
        <v>1</v>
      </c>
      <c r="E68" s="2"/>
      <c r="F68" s="2">
        <f>B68*D68</f>
        <v>35.188568182744199</v>
      </c>
      <c r="H68" s="2" t="s">
        <v>47</v>
      </c>
    </row>
    <row r="69" spans="1:8" x14ac:dyDescent="0.2">
      <c r="A69" s="2" t="s">
        <v>2</v>
      </c>
      <c r="B69" s="2">
        <v>16.046727425212602</v>
      </c>
      <c r="C69" s="2"/>
      <c r="D69" s="2">
        <f>D75</f>
        <v>3.1154363802707326</v>
      </c>
      <c r="E69" s="2"/>
      <c r="F69" s="2">
        <f t="shared" ref="F69:F79" si="5">B69*D69</f>
        <v>49.992558404795439</v>
      </c>
    </row>
    <row r="70" spans="1:8" x14ac:dyDescent="0.2">
      <c r="A70" s="2" t="s">
        <v>3</v>
      </c>
      <c r="B70" s="2">
        <v>19.337461785389898</v>
      </c>
      <c r="C70" s="2"/>
      <c r="D70" s="2">
        <f>D76</f>
        <v>3.2911981066787637</v>
      </c>
      <c r="E70" s="2"/>
      <c r="F70" s="2">
        <f t="shared" si="5"/>
        <v>63.643417616048175</v>
      </c>
    </row>
    <row r="71" spans="1:8" x14ac:dyDescent="0.2">
      <c r="A71" s="2" t="s">
        <v>4</v>
      </c>
      <c r="B71" s="2">
        <v>95.867308083443106</v>
      </c>
      <c r="C71" s="2"/>
      <c r="D71" s="2">
        <v>1</v>
      </c>
      <c r="E71" s="2"/>
      <c r="F71" s="2">
        <f t="shared" si="5"/>
        <v>95.867308083443106</v>
      </c>
    </row>
    <row r="72" spans="1:8" x14ac:dyDescent="0.2">
      <c r="A72" s="2" t="s">
        <v>5</v>
      </c>
      <c r="B72" s="2">
        <v>142.65567148272001</v>
      </c>
      <c r="C72" s="2"/>
      <c r="D72" s="2">
        <f>D75</f>
        <v>3.1154363802707326</v>
      </c>
      <c r="E72" s="2"/>
      <c r="F72" s="2">
        <f t="shared" si="5"/>
        <v>444.434668789216</v>
      </c>
    </row>
    <row r="73" spans="1:8" x14ac:dyDescent="0.2">
      <c r="A73" s="2" t="s">
        <v>6</v>
      </c>
      <c r="B73" s="2">
        <v>52.1694019954571</v>
      </c>
      <c r="C73" s="2"/>
      <c r="D73" s="2">
        <f>D76</f>
        <v>3.2911981066787637</v>
      </c>
      <c r="E73" s="2"/>
      <c r="F73" s="2">
        <f t="shared" si="5"/>
        <v>171.69983707401173</v>
      </c>
    </row>
    <row r="74" spans="1:8" x14ac:dyDescent="0.2">
      <c r="A74" s="2" t="s">
        <v>7</v>
      </c>
      <c r="B74" s="2">
        <v>101.021229055386</v>
      </c>
      <c r="C74" s="2"/>
      <c r="D74" s="2">
        <v>1</v>
      </c>
      <c r="E74" s="2"/>
      <c r="F74" s="2">
        <f t="shared" si="5"/>
        <v>101.021229055386</v>
      </c>
    </row>
    <row r="75" spans="1:8" x14ac:dyDescent="0.2">
      <c r="A75" s="2" t="s">
        <v>8</v>
      </c>
      <c r="B75" s="2">
        <v>32.426028563808202</v>
      </c>
      <c r="C75" s="4" t="s">
        <v>40</v>
      </c>
      <c r="D75" s="2">
        <f>B74/B75</f>
        <v>3.1154363802707326</v>
      </c>
      <c r="E75" s="2" t="s">
        <v>39</v>
      </c>
      <c r="F75" s="2">
        <f t="shared" si="5"/>
        <v>101.021229055386</v>
      </c>
    </row>
    <row r="76" spans="1:8" x14ac:dyDescent="0.2">
      <c r="A76" s="2" t="s">
        <v>9</v>
      </c>
      <c r="B76" s="2">
        <v>30.6943628979324</v>
      </c>
      <c r="C76" s="4" t="s">
        <v>40</v>
      </c>
      <c r="D76" s="2">
        <f>B74/B76</f>
        <v>3.2911981066787637</v>
      </c>
      <c r="E76" s="2"/>
      <c r="F76" s="2">
        <f t="shared" si="5"/>
        <v>101.021229055386</v>
      </c>
    </row>
    <row r="77" spans="1:8" x14ac:dyDescent="0.2">
      <c r="A77" s="2" t="s">
        <v>10</v>
      </c>
      <c r="B77" s="2">
        <v>151.43074870609999</v>
      </c>
      <c r="C77" s="2"/>
      <c r="D77" s="2">
        <v>1</v>
      </c>
      <c r="E77" s="2"/>
      <c r="F77" s="2">
        <f t="shared" si="5"/>
        <v>151.43074870609999</v>
      </c>
    </row>
    <row r="78" spans="1:8" x14ac:dyDescent="0.2">
      <c r="A78" s="2" t="s">
        <v>11</v>
      </c>
      <c r="B78" s="2">
        <v>47.754191783427999</v>
      </c>
      <c r="C78" s="2"/>
      <c r="D78" s="2">
        <f>D75</f>
        <v>3.1154363802707326</v>
      </c>
      <c r="E78" s="2"/>
      <c r="F78" s="2">
        <f t="shared" si="5"/>
        <v>148.77514639251729</v>
      </c>
    </row>
    <row r="79" spans="1:8" x14ac:dyDescent="0.2">
      <c r="A79" s="2" t="s">
        <v>12</v>
      </c>
      <c r="B79" s="2">
        <v>38.652563342864099</v>
      </c>
      <c r="C79" s="2"/>
      <c r="D79" s="2">
        <f>D76</f>
        <v>3.2911981066787637</v>
      </c>
      <c r="E79" s="2"/>
      <c r="F79" s="2">
        <f t="shared" si="5"/>
        <v>127.21324329231531</v>
      </c>
    </row>
    <row r="82" spans="1:8" x14ac:dyDescent="0.2">
      <c r="A82" s="2" t="s">
        <v>1</v>
      </c>
      <c r="B82" s="2">
        <v>35.346785308859197</v>
      </c>
      <c r="C82" s="2"/>
      <c r="D82" s="2">
        <v>1</v>
      </c>
      <c r="E82" s="2"/>
      <c r="F82" s="2">
        <f>B82*D82</f>
        <v>35.346785308859197</v>
      </c>
      <c r="H82" s="2" t="s">
        <v>48</v>
      </c>
    </row>
    <row r="83" spans="1:8" x14ac:dyDescent="0.2">
      <c r="A83" s="2" t="s">
        <v>2</v>
      </c>
      <c r="B83" s="2">
        <v>18.461840476696</v>
      </c>
      <c r="C83" s="2"/>
      <c r="D83" s="2">
        <f>D89</f>
        <v>4.7310672822794766</v>
      </c>
      <c r="E83" s="2"/>
      <c r="F83" s="2">
        <f t="shared" ref="F83:F93" si="6">B83*D83</f>
        <v>87.344209449959379</v>
      </c>
      <c r="H83" s="2" t="s">
        <v>49</v>
      </c>
    </row>
    <row r="84" spans="1:8" x14ac:dyDescent="0.2">
      <c r="A84" s="2" t="s">
        <v>3</v>
      </c>
      <c r="B84" s="2">
        <v>15.5236120204251</v>
      </c>
      <c r="C84" s="2"/>
      <c r="D84" s="2">
        <f>D90</f>
        <v>3.7778216689168258</v>
      </c>
      <c r="E84" s="2"/>
      <c r="F84" s="2">
        <f t="shared" si="6"/>
        <v>58.645437870619652</v>
      </c>
    </row>
    <row r="85" spans="1:8" x14ac:dyDescent="0.2">
      <c r="A85" s="2" t="s">
        <v>4</v>
      </c>
      <c r="B85" s="2">
        <v>92.708144795472904</v>
      </c>
      <c r="C85" s="2"/>
      <c r="D85" s="2">
        <v>1</v>
      </c>
      <c r="E85" s="2"/>
      <c r="F85" s="2">
        <f t="shared" si="6"/>
        <v>92.708144795472904</v>
      </c>
    </row>
    <row r="86" spans="1:8" x14ac:dyDescent="0.2">
      <c r="A86" s="2" t="s">
        <v>5</v>
      </c>
      <c r="B86" s="2">
        <v>270.604003146906</v>
      </c>
      <c r="C86" s="2"/>
      <c r="D86" s="2">
        <f>D89</f>
        <v>4.7310672822794766</v>
      </c>
      <c r="E86" s="2"/>
      <c r="F86" s="2">
        <f t="shared" si="6"/>
        <v>1280.2457457421795</v>
      </c>
    </row>
    <row r="87" spans="1:8" x14ac:dyDescent="0.2">
      <c r="A87" s="2" t="s">
        <v>6</v>
      </c>
      <c r="B87" s="2">
        <v>95.158441284285701</v>
      </c>
      <c r="C87" s="2"/>
      <c r="D87" s="2">
        <f>D90</f>
        <v>3.7778216689168258</v>
      </c>
      <c r="E87" s="2"/>
      <c r="F87" s="2">
        <f t="shared" si="6"/>
        <v>359.49162146412397</v>
      </c>
    </row>
    <row r="88" spans="1:8" x14ac:dyDescent="0.2">
      <c r="A88" s="2" t="s">
        <v>7</v>
      </c>
      <c r="B88" s="2">
        <v>95.791527930881699</v>
      </c>
      <c r="C88" s="2"/>
      <c r="D88" s="2">
        <v>1</v>
      </c>
      <c r="E88" s="2"/>
      <c r="F88" s="2">
        <f t="shared" si="6"/>
        <v>95.791527930881699</v>
      </c>
    </row>
    <row r="89" spans="1:8" x14ac:dyDescent="0.2">
      <c r="A89" s="2" t="s">
        <v>8</v>
      </c>
      <c r="B89" s="2">
        <v>20.247340021917498</v>
      </c>
      <c r="C89" s="4" t="s">
        <v>40</v>
      </c>
      <c r="D89" s="2">
        <f>B88/B89</f>
        <v>4.7310672822794766</v>
      </c>
      <c r="E89" s="2" t="s">
        <v>39</v>
      </c>
      <c r="F89" s="2">
        <f t="shared" si="6"/>
        <v>95.791527930881699</v>
      </c>
    </row>
    <row r="90" spans="1:8" x14ac:dyDescent="0.2">
      <c r="A90" s="2" t="s">
        <v>9</v>
      </c>
      <c r="B90" s="2">
        <v>25.356286327392201</v>
      </c>
      <c r="C90" s="4" t="s">
        <v>40</v>
      </c>
      <c r="D90" s="2">
        <f>B88/B90</f>
        <v>3.7778216689168258</v>
      </c>
      <c r="E90" s="2"/>
      <c r="F90" s="2">
        <f t="shared" si="6"/>
        <v>95.791527930881699</v>
      </c>
    </row>
    <row r="91" spans="1:8" x14ac:dyDescent="0.2">
      <c r="A91" s="2" t="s">
        <v>10</v>
      </c>
      <c r="B91" s="2">
        <v>171.99677316540499</v>
      </c>
      <c r="C91" s="2"/>
      <c r="D91" s="2">
        <v>1</v>
      </c>
      <c r="E91" s="2"/>
      <c r="F91" s="2">
        <f t="shared" si="6"/>
        <v>171.99677316540499</v>
      </c>
    </row>
    <row r="92" spans="1:8" x14ac:dyDescent="0.2">
      <c r="A92" s="2" t="s">
        <v>11</v>
      </c>
      <c r="B92" s="2">
        <v>26.400039180383899</v>
      </c>
      <c r="C92" s="2"/>
      <c r="D92" s="2">
        <f>D89</f>
        <v>4.7310672822794766</v>
      </c>
      <c r="E92" s="2"/>
      <c r="F92" s="2">
        <f t="shared" si="6"/>
        <v>124.90036161721055</v>
      </c>
    </row>
    <row r="93" spans="1:8" ht="17" customHeight="1" x14ac:dyDescent="0.2">
      <c r="A93" s="2" t="s">
        <v>12</v>
      </c>
      <c r="B93" s="2">
        <v>20.3902856999124</v>
      </c>
      <c r="C93" s="2"/>
      <c r="D93" s="2">
        <f>D90</f>
        <v>3.7778216689168258</v>
      </c>
      <c r="E93" s="2"/>
      <c r="F93" s="2">
        <f t="shared" si="6"/>
        <v>77.030863152533954</v>
      </c>
    </row>
    <row r="96" spans="1:8" x14ac:dyDescent="0.2">
      <c r="A96" s="2" t="s">
        <v>1</v>
      </c>
      <c r="B96" s="2">
        <v>13.9282518999467</v>
      </c>
      <c r="C96" s="2"/>
      <c r="D96" s="2">
        <v>1</v>
      </c>
      <c r="E96" s="2"/>
      <c r="F96" s="2">
        <f>B96*D96</f>
        <v>13.9282518999467</v>
      </c>
      <c r="H96" s="2" t="s">
        <v>43</v>
      </c>
    </row>
    <row r="97" spans="1:8" x14ac:dyDescent="0.2">
      <c r="A97" s="2" t="s">
        <v>2</v>
      </c>
      <c r="B97" s="2">
        <v>10.3090285150054</v>
      </c>
      <c r="C97" s="2"/>
      <c r="D97" s="2">
        <f>D103</f>
        <v>3.9425975521738814</v>
      </c>
      <c r="E97" s="2"/>
      <c r="F97" s="2">
        <f t="shared" ref="F97:F107" si="7">B97*D97</f>
        <v>40.644350588551035</v>
      </c>
      <c r="H97" t="s">
        <v>50</v>
      </c>
    </row>
    <row r="98" spans="1:8" x14ac:dyDescent="0.2">
      <c r="A98" s="2" t="s">
        <v>3</v>
      </c>
      <c r="B98" s="2">
        <v>7.9750635328884201</v>
      </c>
      <c r="C98" s="2"/>
      <c r="D98" s="2">
        <f>D104</f>
        <v>3.3378158667269613</v>
      </c>
      <c r="E98" s="2"/>
      <c r="F98" s="2">
        <f t="shared" si="7"/>
        <v>26.619293598230545</v>
      </c>
    </row>
    <row r="99" spans="1:8" x14ac:dyDescent="0.2">
      <c r="A99" s="2" t="s">
        <v>4</v>
      </c>
      <c r="B99" s="2">
        <v>34.1381578947368</v>
      </c>
      <c r="C99" s="2"/>
      <c r="D99" s="2">
        <v>1</v>
      </c>
      <c r="E99" s="2"/>
      <c r="F99" s="2">
        <f t="shared" si="7"/>
        <v>34.1381578947368</v>
      </c>
    </row>
    <row r="100" spans="1:8" x14ac:dyDescent="0.2">
      <c r="A100" s="2" t="s">
        <v>5</v>
      </c>
      <c r="B100" s="2">
        <v>68.313135627152107</v>
      </c>
      <c r="C100" s="2"/>
      <c r="D100" s="2">
        <f>D103</f>
        <v>3.9425975521738814</v>
      </c>
      <c r="E100" s="2"/>
      <c r="F100" s="2">
        <f t="shared" si="7"/>
        <v>269.33120130493228</v>
      </c>
    </row>
    <row r="101" spans="1:8" x14ac:dyDescent="0.2">
      <c r="A101" s="2" t="s">
        <v>6</v>
      </c>
      <c r="B101" s="2">
        <v>29.5914874551971</v>
      </c>
      <c r="C101" s="2"/>
      <c r="D101" s="2">
        <f>D104</f>
        <v>3.3378158667269613</v>
      </c>
      <c r="E101" s="2"/>
      <c r="F101" s="2">
        <f t="shared" si="7"/>
        <v>98.770936348008718</v>
      </c>
    </row>
    <row r="102" spans="1:8" x14ac:dyDescent="0.2">
      <c r="A102" s="2" t="s">
        <v>7</v>
      </c>
      <c r="B102" s="2">
        <v>34.796869658477704</v>
      </c>
      <c r="C102" s="2"/>
      <c r="D102" s="2">
        <v>1</v>
      </c>
      <c r="E102" s="2"/>
      <c r="F102" s="2">
        <f t="shared" si="7"/>
        <v>34.796869658477704</v>
      </c>
    </row>
    <row r="103" spans="1:8" x14ac:dyDescent="0.2">
      <c r="A103" s="2" t="s">
        <v>8</v>
      </c>
      <c r="B103" s="2">
        <v>8.82587410913683</v>
      </c>
      <c r="C103" s="4" t="s">
        <v>40</v>
      </c>
      <c r="D103" s="2">
        <f>B102/B103</f>
        <v>3.9425975521738814</v>
      </c>
      <c r="E103" s="2" t="s">
        <v>39</v>
      </c>
      <c r="F103" s="2">
        <f t="shared" si="7"/>
        <v>34.796869658477704</v>
      </c>
    </row>
    <row r="104" spans="1:8" x14ac:dyDescent="0.2">
      <c r="A104" s="2" t="s">
        <v>9</v>
      </c>
      <c r="B104" s="2">
        <v>10.4250417182537</v>
      </c>
      <c r="C104" s="4" t="s">
        <v>40</v>
      </c>
      <c r="D104" s="2">
        <f>B102/B104</f>
        <v>3.3378158667269613</v>
      </c>
      <c r="E104" s="2"/>
      <c r="F104" s="2">
        <f t="shared" si="7"/>
        <v>34.796869658477704</v>
      </c>
    </row>
    <row r="105" spans="1:8" x14ac:dyDescent="0.2">
      <c r="A105" s="2" t="s">
        <v>10</v>
      </c>
      <c r="B105" s="2">
        <v>51.956211136158203</v>
      </c>
      <c r="C105" s="2"/>
      <c r="D105" s="2">
        <v>1</v>
      </c>
      <c r="E105" s="2"/>
      <c r="F105" s="2">
        <f t="shared" si="7"/>
        <v>51.956211136158203</v>
      </c>
    </row>
    <row r="106" spans="1:8" x14ac:dyDescent="0.2">
      <c r="A106" s="2" t="s">
        <v>11</v>
      </c>
      <c r="B106" s="2">
        <v>8.4850556504113293</v>
      </c>
      <c r="C106" s="2"/>
      <c r="D106" s="2">
        <f>D103</f>
        <v>3.9425975521738814</v>
      </c>
      <c r="E106" s="2"/>
      <c r="F106" s="2">
        <f t="shared" si="7"/>
        <v>33.453159637370867</v>
      </c>
    </row>
    <row r="107" spans="1:8" x14ac:dyDescent="0.2">
      <c r="A107" s="2" t="s">
        <v>12</v>
      </c>
      <c r="B107" s="2">
        <v>7.7615934539498301</v>
      </c>
      <c r="C107" s="2"/>
      <c r="D107" s="2">
        <f>D104</f>
        <v>3.3378158667269613</v>
      </c>
      <c r="E107" s="2"/>
      <c r="F107" s="2">
        <f t="shared" si="7"/>
        <v>25.906769781677863</v>
      </c>
    </row>
    <row r="110" spans="1:8" x14ac:dyDescent="0.2">
      <c r="A110" s="2" t="s">
        <v>1</v>
      </c>
      <c r="B110" s="2">
        <v>6.5290499048501101</v>
      </c>
      <c r="C110" s="2"/>
      <c r="D110" s="2">
        <v>1</v>
      </c>
      <c r="E110" s="2"/>
      <c r="F110" s="2">
        <f>B110*D110</f>
        <v>6.5290499048501101</v>
      </c>
      <c r="H110" s="2" t="s">
        <v>44</v>
      </c>
    </row>
    <row r="111" spans="1:8" x14ac:dyDescent="0.2">
      <c r="A111" s="2" t="s">
        <v>2</v>
      </c>
      <c r="B111" s="2">
        <v>3.03846082914079</v>
      </c>
      <c r="C111" s="2"/>
      <c r="D111" s="2">
        <f>D117</f>
        <v>4.2742507053927046</v>
      </c>
      <c r="E111" s="2"/>
      <c r="F111" s="2">
        <f t="shared" ref="F111:F121" si="8">B111*D111</f>
        <v>12.987143342263124</v>
      </c>
      <c r="H111" t="s">
        <v>51</v>
      </c>
    </row>
    <row r="112" spans="1:8" x14ac:dyDescent="0.2">
      <c r="A112" s="2" t="s">
        <v>3</v>
      </c>
      <c r="B112" s="2">
        <v>3.33225239803898</v>
      </c>
      <c r="C112" s="2"/>
      <c r="D112" s="2">
        <f>D118</f>
        <v>4.0072342640191891</v>
      </c>
      <c r="E112" s="2"/>
      <c r="F112" s="2">
        <f t="shared" si="8"/>
        <v>13.35311598578191</v>
      </c>
    </row>
    <row r="113" spans="1:8" x14ac:dyDescent="0.2">
      <c r="A113" s="2" t="s">
        <v>4</v>
      </c>
      <c r="B113" s="2">
        <v>12.049120697871199</v>
      </c>
      <c r="C113" s="2"/>
      <c r="D113" s="2">
        <v>1</v>
      </c>
      <c r="E113" s="2"/>
      <c r="F113" s="2">
        <f t="shared" si="8"/>
        <v>12.049120697871199</v>
      </c>
    </row>
    <row r="114" spans="1:8" x14ac:dyDescent="0.2">
      <c r="A114" s="2" t="s">
        <v>5</v>
      </c>
      <c r="B114" s="2">
        <v>29.519686407015001</v>
      </c>
      <c r="C114" s="2"/>
      <c r="D114" s="2">
        <f>D117</f>
        <v>4.2742507053927046</v>
      </c>
      <c r="E114" s="2"/>
      <c r="F114" s="2">
        <f t="shared" si="8"/>
        <v>126.1745404481553</v>
      </c>
    </row>
    <row r="115" spans="1:8" x14ac:dyDescent="0.2">
      <c r="A115" s="2" t="s">
        <v>6</v>
      </c>
      <c r="B115" s="2">
        <v>10.882691942325099</v>
      </c>
      <c r="C115" s="2"/>
      <c r="D115" s="2">
        <f>D118</f>
        <v>4.0072342640191891</v>
      </c>
      <c r="E115" s="2"/>
      <c r="F115" s="2">
        <f t="shared" si="8"/>
        <v>43.609496036050679</v>
      </c>
    </row>
    <row r="116" spans="1:8" x14ac:dyDescent="0.2">
      <c r="A116" s="2" t="s">
        <v>7</v>
      </c>
      <c r="B116" s="2">
        <v>15.4923187918045</v>
      </c>
      <c r="C116" s="2"/>
      <c r="D116" s="2">
        <v>1</v>
      </c>
      <c r="E116" s="2"/>
      <c r="F116" s="2">
        <f t="shared" si="8"/>
        <v>15.4923187918045</v>
      </c>
    </row>
    <row r="117" spans="1:8" x14ac:dyDescent="0.2">
      <c r="A117" s="2" t="s">
        <v>8</v>
      </c>
      <c r="B117" s="2">
        <v>3.6245695116241698</v>
      </c>
      <c r="C117" s="4" t="s">
        <v>40</v>
      </c>
      <c r="D117" s="2">
        <f>B116/B117</f>
        <v>4.2742507053927046</v>
      </c>
      <c r="E117" s="2" t="s">
        <v>39</v>
      </c>
      <c r="F117" s="2">
        <f t="shared" si="8"/>
        <v>15.492318791804498</v>
      </c>
    </row>
    <row r="118" spans="1:8" x14ac:dyDescent="0.2">
      <c r="A118" s="2" t="s">
        <v>9</v>
      </c>
      <c r="B118" s="2">
        <v>3.86608762330405</v>
      </c>
      <c r="C118" s="4" t="s">
        <v>40</v>
      </c>
      <c r="D118" s="2">
        <f>B116/B118</f>
        <v>4.0072342640191891</v>
      </c>
      <c r="E118" s="2"/>
      <c r="F118" s="2">
        <f t="shared" si="8"/>
        <v>15.4923187918045</v>
      </c>
    </row>
    <row r="119" spans="1:8" x14ac:dyDescent="0.2">
      <c r="A119" s="2" t="s">
        <v>10</v>
      </c>
      <c r="B119" s="2">
        <v>26.477097830646201</v>
      </c>
      <c r="C119" s="2"/>
      <c r="D119" s="2">
        <v>1</v>
      </c>
      <c r="E119" s="2"/>
      <c r="F119" s="2">
        <f t="shared" si="8"/>
        <v>26.477097830646201</v>
      </c>
    </row>
    <row r="120" spans="1:8" x14ac:dyDescent="0.2">
      <c r="A120" s="2" t="s">
        <v>11</v>
      </c>
      <c r="B120" s="2">
        <v>4.53868519593183</v>
      </c>
      <c r="C120" s="2"/>
      <c r="D120" s="2">
        <f>D117</f>
        <v>4.2742507053927046</v>
      </c>
      <c r="E120" s="2"/>
      <c r="F120" s="2">
        <f t="shared" si="8"/>
        <v>19.39947840026705</v>
      </c>
    </row>
    <row r="121" spans="1:8" x14ac:dyDescent="0.2">
      <c r="A121" s="2" t="s">
        <v>12</v>
      </c>
      <c r="B121" s="2">
        <v>3.73015671206841</v>
      </c>
      <c r="C121" s="2"/>
      <c r="D121" s="2">
        <f>D118</f>
        <v>4.0072342640191891</v>
      </c>
      <c r="E121" s="2"/>
      <c r="F121" s="2">
        <f t="shared" si="8"/>
        <v>14.947611786761694</v>
      </c>
    </row>
    <row r="124" spans="1:8" x14ac:dyDescent="0.2">
      <c r="A124" s="2" t="s">
        <v>1</v>
      </c>
      <c r="B124" s="2"/>
      <c r="C124" s="2"/>
      <c r="D124" s="2">
        <v>1</v>
      </c>
      <c r="E124" s="2"/>
      <c r="F124" s="2">
        <f>B124*D124</f>
        <v>0</v>
      </c>
      <c r="H124" s="2" t="s">
        <v>44</v>
      </c>
    </row>
    <row r="125" spans="1:8" x14ac:dyDescent="0.2">
      <c r="A125" s="2" t="s">
        <v>2</v>
      </c>
      <c r="B125" s="2"/>
      <c r="C125" s="2"/>
      <c r="D125" s="2" t="e">
        <f>D131</f>
        <v>#DIV/0!</v>
      </c>
      <c r="E125" s="2"/>
      <c r="F125" s="2" t="e">
        <f t="shared" ref="F125:F135" si="9">B125*D125</f>
        <v>#DIV/0!</v>
      </c>
    </row>
    <row r="126" spans="1:8" x14ac:dyDescent="0.2">
      <c r="A126" s="2" t="s">
        <v>3</v>
      </c>
      <c r="B126" s="2"/>
      <c r="C126" s="2"/>
      <c r="D126" s="2" t="e">
        <f>D132</f>
        <v>#DIV/0!</v>
      </c>
      <c r="E126" s="2"/>
      <c r="F126" s="2" t="e">
        <f t="shared" si="9"/>
        <v>#DIV/0!</v>
      </c>
    </row>
    <row r="127" spans="1:8" x14ac:dyDescent="0.2">
      <c r="A127" s="2" t="s">
        <v>4</v>
      </c>
      <c r="B127" s="2"/>
      <c r="C127" s="2"/>
      <c r="D127" s="2">
        <v>1</v>
      </c>
      <c r="E127" s="2"/>
      <c r="F127" s="2">
        <f t="shared" si="9"/>
        <v>0</v>
      </c>
    </row>
    <row r="128" spans="1:8" x14ac:dyDescent="0.2">
      <c r="A128" s="2" t="s">
        <v>5</v>
      </c>
      <c r="B128" s="2"/>
      <c r="C128" s="2"/>
      <c r="D128" s="2" t="e">
        <f>D131</f>
        <v>#DIV/0!</v>
      </c>
      <c r="E128" s="2"/>
      <c r="F128" s="2" t="e">
        <f t="shared" si="9"/>
        <v>#DIV/0!</v>
      </c>
    </row>
    <row r="129" spans="1:8" x14ac:dyDescent="0.2">
      <c r="A129" s="2" t="s">
        <v>6</v>
      </c>
      <c r="B129" s="2"/>
      <c r="C129" s="2"/>
      <c r="D129" s="2" t="e">
        <f>D132</f>
        <v>#DIV/0!</v>
      </c>
      <c r="E129" s="2"/>
      <c r="F129" s="2" t="e">
        <f t="shared" si="9"/>
        <v>#DIV/0!</v>
      </c>
    </row>
    <row r="130" spans="1:8" x14ac:dyDescent="0.2">
      <c r="A130" s="2" t="s">
        <v>7</v>
      </c>
      <c r="B130" s="2"/>
      <c r="C130" s="2"/>
      <c r="D130" s="2">
        <v>1</v>
      </c>
      <c r="E130" s="2"/>
      <c r="F130" s="2">
        <f t="shared" si="9"/>
        <v>0</v>
      </c>
    </row>
    <row r="131" spans="1:8" x14ac:dyDescent="0.2">
      <c r="A131" s="2" t="s">
        <v>8</v>
      </c>
      <c r="B131" s="2"/>
      <c r="C131" s="4" t="s">
        <v>40</v>
      </c>
      <c r="D131" s="2" t="e">
        <f>B130/B131</f>
        <v>#DIV/0!</v>
      </c>
      <c r="E131" s="2" t="s">
        <v>39</v>
      </c>
      <c r="F131" s="2" t="e">
        <f t="shared" si="9"/>
        <v>#DIV/0!</v>
      </c>
    </row>
    <row r="132" spans="1:8" x14ac:dyDescent="0.2">
      <c r="A132" s="2" t="s">
        <v>9</v>
      </c>
      <c r="B132" s="2"/>
      <c r="C132" s="4" t="s">
        <v>40</v>
      </c>
      <c r="D132" s="2" t="e">
        <f>B130/B132</f>
        <v>#DIV/0!</v>
      </c>
      <c r="E132" s="2"/>
      <c r="F132" s="2" t="e">
        <f t="shared" si="9"/>
        <v>#DIV/0!</v>
      </c>
    </row>
    <row r="133" spans="1:8" x14ac:dyDescent="0.2">
      <c r="A133" s="2" t="s">
        <v>10</v>
      </c>
      <c r="B133" s="2"/>
      <c r="C133" s="2"/>
      <c r="D133" s="2">
        <v>1</v>
      </c>
      <c r="E133" s="2"/>
      <c r="F133" s="2">
        <f t="shared" si="9"/>
        <v>0</v>
      </c>
    </row>
    <row r="134" spans="1:8" x14ac:dyDescent="0.2">
      <c r="A134" s="2" t="s">
        <v>11</v>
      </c>
      <c r="B134" s="2"/>
      <c r="C134" s="2"/>
      <c r="D134" s="2" t="e">
        <f>D131</f>
        <v>#DIV/0!</v>
      </c>
      <c r="E134" s="2"/>
      <c r="F134" s="2" t="e">
        <f t="shared" si="9"/>
        <v>#DIV/0!</v>
      </c>
    </row>
    <row r="135" spans="1:8" x14ac:dyDescent="0.2">
      <c r="A135" s="2" t="s">
        <v>12</v>
      </c>
      <c r="B135" s="2"/>
      <c r="C135" s="2"/>
      <c r="D135" s="2" t="e">
        <f>D132</f>
        <v>#DIV/0!</v>
      </c>
      <c r="E135" s="2"/>
      <c r="F135" s="2" t="e">
        <f t="shared" si="9"/>
        <v>#DIV/0!</v>
      </c>
    </row>
    <row r="138" spans="1:8" x14ac:dyDescent="0.2">
      <c r="A138" s="2" t="s">
        <v>1</v>
      </c>
      <c r="B138" s="2"/>
      <c r="C138" s="2"/>
      <c r="D138" s="2">
        <v>1</v>
      </c>
      <c r="E138" s="2"/>
      <c r="F138" s="2">
        <f>B138*D138</f>
        <v>0</v>
      </c>
      <c r="H138" s="2" t="s">
        <v>44</v>
      </c>
    </row>
    <row r="139" spans="1:8" x14ac:dyDescent="0.2">
      <c r="A139" s="2" t="s">
        <v>2</v>
      </c>
      <c r="B139" s="2"/>
      <c r="C139" s="2"/>
      <c r="D139" s="2" t="e">
        <f>D145</f>
        <v>#DIV/0!</v>
      </c>
      <c r="E139" s="2"/>
      <c r="F139" s="2" t="e">
        <f t="shared" ref="F139:F149" si="10">B139*D139</f>
        <v>#DIV/0!</v>
      </c>
    </row>
    <row r="140" spans="1:8" x14ac:dyDescent="0.2">
      <c r="A140" s="2" t="s">
        <v>3</v>
      </c>
      <c r="B140" s="2"/>
      <c r="C140" s="2"/>
      <c r="D140" s="2" t="e">
        <f>D146</f>
        <v>#DIV/0!</v>
      </c>
      <c r="E140" s="2"/>
      <c r="F140" s="2" t="e">
        <f t="shared" si="10"/>
        <v>#DIV/0!</v>
      </c>
    </row>
    <row r="141" spans="1:8" x14ac:dyDescent="0.2">
      <c r="A141" s="2" t="s">
        <v>4</v>
      </c>
      <c r="B141" s="2"/>
      <c r="C141" s="2"/>
      <c r="D141" s="2">
        <v>1</v>
      </c>
      <c r="E141" s="2"/>
      <c r="F141" s="2">
        <f t="shared" si="10"/>
        <v>0</v>
      </c>
    </row>
    <row r="142" spans="1:8" x14ac:dyDescent="0.2">
      <c r="A142" s="2" t="s">
        <v>5</v>
      </c>
      <c r="B142" s="2"/>
      <c r="C142" s="2"/>
      <c r="D142" s="2" t="e">
        <f>D145</f>
        <v>#DIV/0!</v>
      </c>
      <c r="E142" s="2"/>
      <c r="F142" s="2" t="e">
        <f t="shared" si="10"/>
        <v>#DIV/0!</v>
      </c>
    </row>
    <row r="143" spans="1:8" x14ac:dyDescent="0.2">
      <c r="A143" s="2" t="s">
        <v>6</v>
      </c>
      <c r="B143" s="2"/>
      <c r="C143" s="2"/>
      <c r="D143" s="2" t="e">
        <f>D146</f>
        <v>#DIV/0!</v>
      </c>
      <c r="E143" s="2"/>
      <c r="F143" s="2" t="e">
        <f t="shared" si="10"/>
        <v>#DIV/0!</v>
      </c>
    </row>
    <row r="144" spans="1:8" x14ac:dyDescent="0.2">
      <c r="A144" s="2" t="s">
        <v>7</v>
      </c>
      <c r="B144" s="2"/>
      <c r="C144" s="2"/>
      <c r="D144" s="2">
        <v>1</v>
      </c>
      <c r="E144" s="2"/>
      <c r="F144" s="2">
        <f t="shared" si="10"/>
        <v>0</v>
      </c>
    </row>
    <row r="145" spans="1:6" x14ac:dyDescent="0.2">
      <c r="A145" s="2" t="s">
        <v>8</v>
      </c>
      <c r="B145" s="2"/>
      <c r="C145" s="4" t="s">
        <v>40</v>
      </c>
      <c r="D145" s="2" t="e">
        <f>B144/B145</f>
        <v>#DIV/0!</v>
      </c>
      <c r="E145" s="2" t="s">
        <v>39</v>
      </c>
      <c r="F145" s="2" t="e">
        <f t="shared" si="10"/>
        <v>#DIV/0!</v>
      </c>
    </row>
    <row r="146" spans="1:6" x14ac:dyDescent="0.2">
      <c r="A146" s="2" t="s">
        <v>9</v>
      </c>
      <c r="B146" s="2"/>
      <c r="C146" s="4" t="s">
        <v>40</v>
      </c>
      <c r="D146" s="2" t="e">
        <f>B144/B146</f>
        <v>#DIV/0!</v>
      </c>
      <c r="E146" s="2"/>
      <c r="F146" s="2" t="e">
        <f t="shared" si="10"/>
        <v>#DIV/0!</v>
      </c>
    </row>
    <row r="147" spans="1:6" x14ac:dyDescent="0.2">
      <c r="A147" s="2" t="s">
        <v>10</v>
      </c>
      <c r="B147" s="2"/>
      <c r="C147" s="2"/>
      <c r="D147" s="2">
        <v>1</v>
      </c>
      <c r="E147" s="2"/>
      <c r="F147" s="2">
        <f t="shared" si="10"/>
        <v>0</v>
      </c>
    </row>
    <row r="148" spans="1:6" x14ac:dyDescent="0.2">
      <c r="A148" s="2" t="s">
        <v>11</v>
      </c>
      <c r="B148" s="2"/>
      <c r="C148" s="2"/>
      <c r="D148" s="2" t="e">
        <f>D145</f>
        <v>#DIV/0!</v>
      </c>
      <c r="E148" s="2"/>
      <c r="F148" s="2" t="e">
        <f t="shared" si="10"/>
        <v>#DIV/0!</v>
      </c>
    </row>
    <row r="149" spans="1:6" x14ac:dyDescent="0.2">
      <c r="A149" s="2" t="s">
        <v>12</v>
      </c>
      <c r="B149" s="2"/>
      <c r="C149" s="2"/>
      <c r="D149" s="2" t="e">
        <f>D146</f>
        <v>#DIV/0!</v>
      </c>
      <c r="E149" s="2"/>
      <c r="F149" s="2" t="e">
        <f t="shared" si="10"/>
        <v>#DIV/0!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Jien Li</dc:creator>
  <cp:lastModifiedBy>Jien Li</cp:lastModifiedBy>
  <dcterms:created xsi:type="dcterms:W3CDTF">2021-04-18T02:19:14Z</dcterms:created>
  <dcterms:modified xsi:type="dcterms:W3CDTF">2021-05-16T20:30:23Z</dcterms:modified>
</cp:coreProperties>
</file>