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ls" ContentType="application/vnd.ms-exce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ondi\Desktop\Craftsman_Information_Processing\spreadSheet\"/>
    </mc:Choice>
  </mc:AlternateContent>
  <x:bookViews>
    <x:workbookView xWindow="0" yWindow="0" windowWidth="21345" windowHeight="8640" tabRatio="888" activeTab="5"/>
  </x:bookViews>
  <x:sheets>
    <x:sheet name="홈" sheetId="1" r:id="rId4"/>
    <x:sheet name="상대참조,절대참조,혼합참조" sheetId="2" r:id="rId5"/>
    <x:sheet name="상대참조,절대참조,혼합참조_정답" sheetId="3" r:id="rId6"/>
    <x:sheet name="논리함수를 이용한 참조연습" sheetId="4" r:id="rId7"/>
    <x:sheet name="논리함수를 이용한 참조연습_정답" sheetId="5" r:id="rId8"/>
    <x:sheet name="참조함수를 이용한 참조 연습" sheetId="6" r:id="rId9"/>
    <x:sheet name="참조함수를 이용한 참조 연습_정답" sheetId="7" r:id="rId10"/>
    <x:sheet name="고급필터1" sheetId="8" r:id="rId11"/>
    <x:sheet name="고급필터1_정답" sheetId="9" r:id="rId12"/>
    <x:sheet name="고급필터2" sheetId="10" r:id="rId13"/>
    <x:sheet name="고급필터2_정답" sheetId="11" r:id="rId14"/>
    <x:sheet name="고급필터3" sheetId="12" r:id="rId15"/>
    <x:sheet name="고급필터3_정답" sheetId="13" r:id="rId16"/>
    <x:sheet name="고급필터4" sheetId="14" r:id="rId17"/>
    <x:sheet name="고급필터4_정답" sheetId="15" r:id="rId18"/>
    <x:sheet name="고급필터5" sheetId="16" r:id="rId19"/>
    <x:sheet name="고급필터5_정답" sheetId="17" r:id="rId20"/>
    <x:sheet name="고급필터6" sheetId="18" r:id="rId21"/>
    <x:sheet name="고급필터6_정답" sheetId="19" r:id="rId22"/>
    <x:sheet name="고급필터7" sheetId="20" r:id="rId23"/>
    <x:sheet name="고급필터7_정답" sheetId="21" r:id="rId24"/>
    <x:sheet name="고급필터8" sheetId="22" r:id="rId25"/>
    <x:sheet name="고급필터8_정답" sheetId="23" r:id="rId26"/>
    <x:sheet name="고급필터9" sheetId="24" r:id="rId27"/>
    <x:sheet name="고급필터9_정답" sheetId="25" r:id="rId28"/>
    <x:sheet name="고급필터10" sheetId="26" r:id="rId29"/>
    <x:sheet name="고급필터10_정답" sheetId="27" r:id="rId30"/>
    <x:sheet name="조건부서식1" sheetId="28" r:id="rId31"/>
    <x:sheet name="조건부서식1_정답" sheetId="29" r:id="rId32"/>
    <x:sheet name="조건부서식2" sheetId="30" r:id="rId33"/>
    <x:sheet name="조건부서식2_정답" sheetId="31" r:id="rId34"/>
    <x:sheet name="조건부서식3" sheetId="32" r:id="rId35"/>
    <x:sheet name="조건부서식3_정답" sheetId="33" r:id="rId36"/>
    <x:sheet name="조건부서식4" sheetId="34" r:id="rId37"/>
    <x:sheet name="조건부서식4_정답" sheetId="35" r:id="rId38"/>
    <x:sheet name="조건부서식5" sheetId="36" r:id="rId39"/>
    <x:sheet name="조건부서식_정답" sheetId="37" r:id="rId40"/>
    <x:sheet name="조건부서식6" sheetId="38" r:id="rId41"/>
    <x:sheet name="조건부서식6_정답" sheetId="39" r:id="rId42"/>
    <x:sheet name="조건부서식7" sheetId="40" r:id="rId43"/>
    <x:sheet name="조건부서식7_정답" sheetId="41" r:id="rId44"/>
    <x:sheet name="조건부서식8" sheetId="42" r:id="rId45"/>
    <x:sheet name="조건부서식8_정답" sheetId="43" r:id="rId46"/>
    <x:sheet name="조건부서식9" sheetId="44" r:id="rId47"/>
    <x:sheet name="조건부서식9_정답" sheetId="45" r:id="rId48"/>
    <x:sheet name="조건부서식10" sheetId="46" r:id="rId49"/>
    <x:sheet name="조건부서식10_정답" sheetId="47" r:id="rId50"/>
  </x:sheets>
  <x:externalReferences>
    <x:externalReference r:id="rId51"/>
    <x:externalReference r:id="rId52"/>
    <x:externalReference r:id="rId53"/>
  </x:externalReferences>
  <x:definedNames>
    <x:definedName name="_xlnm._FilterDatabase" localSheetId="7" hidden="1">고급필터1!$B$2:$T$30</x:definedName>
    <x:definedName name="_xlnm._FilterDatabase" localSheetId="8" hidden="1">고급필터1_정답!$B$2:$T$30</x:definedName>
    <x:definedName name="_xlnm._FilterDatabase" localSheetId="25" hidden="1">고급필터10!$B$2:$I$89</x:definedName>
    <x:definedName name="_xlnm._FilterDatabase" localSheetId="26" hidden="1">고급필터10_정답!$B$2:$I$89</x:definedName>
    <x:definedName name="_xlnm._FilterDatabase" localSheetId="9" hidden="1">고급필터2!$B$2:$H$38</x:definedName>
    <x:definedName name="_xlnm._FilterDatabase" localSheetId="10" hidden="1">고급필터2_정답!$B$2:$H$38</x:definedName>
    <x:definedName name="_xlnm._FilterDatabase" localSheetId="11" hidden="1">고급필터3!$B$2:$G$43</x:definedName>
    <x:definedName name="_xlnm._FilterDatabase" localSheetId="12" hidden="1">고급필터3_정답!$B$2:$G$43</x:definedName>
    <x:definedName name="_xlnm._FilterDatabase" localSheetId="13" hidden="1">고급필터4!$B$2:$J$41</x:definedName>
    <x:definedName name="_xlnm._FilterDatabase" localSheetId="14" hidden="1">고급필터4_정답!$B$2:$J$41</x:definedName>
    <x:definedName name="_xlnm._FilterDatabase" localSheetId="15" hidden="1">고급필터5!$B$2:$K$32</x:definedName>
    <x:definedName name="_xlnm._FilterDatabase" localSheetId="16" hidden="1">고급필터5_정답!$B$2:$K$32</x:definedName>
    <x:definedName name="_xlnm._FilterDatabase" localSheetId="17" hidden="1">고급필터6!$B$2:$J$24</x:definedName>
    <x:definedName name="_xlnm._FilterDatabase" localSheetId="18" hidden="1">고급필터6_정답!$B$2:$J$24</x:definedName>
    <x:definedName name="_xlnm._FilterDatabase" localSheetId="19" hidden="1">고급필터7!$B$2:$I$39</x:definedName>
    <x:definedName name="_xlnm._FilterDatabase" localSheetId="20" hidden="1">고급필터7_정답!$B$2:$I$39</x:definedName>
    <x:definedName name="_xlnm._FilterDatabase" localSheetId="21" hidden="1">고급필터8!$B$2:$K$34</x:definedName>
    <x:definedName name="_xlnm._FilterDatabase" localSheetId="22" hidden="1">고급필터8_정답!$B$2:$K$34</x:definedName>
    <x:definedName name="_xlnm._FilterDatabase" localSheetId="23" hidden="1">고급필터9!$B$2:$I$89</x:definedName>
    <x:definedName name="_xlnm._FilterDatabase" localSheetId="24" hidden="1">고급필터9_정답!$B$2:$I$89</x:definedName>
    <x:definedName name="AAA" localSheetId="36">'[2]6.기타함수'!#REF!</x:definedName>
    <x:definedName name="AAA" localSheetId="28">'[2]6.기타함수'!#REF!</x:definedName>
    <x:definedName name="AAA" localSheetId="46">'[2]6.기타함수'!#REF!</x:definedName>
    <x:definedName name="AAA" localSheetId="30">'[2]6.기타함수'!#REF!</x:definedName>
    <x:definedName name="AAA" localSheetId="32">'[2]6.기타함수'!#REF!</x:definedName>
    <x:definedName name="AAA" localSheetId="34">'[2]6.기타함수'!#REF!</x:definedName>
    <x:definedName name="AAA" localSheetId="38">'[2]6.기타함수'!#REF!</x:definedName>
    <x:definedName name="AAA" localSheetId="40">'[2]6.기타함수'!#REF!</x:definedName>
    <x:definedName name="AAA" localSheetId="42">'[2]6.기타함수'!#REF!</x:definedName>
    <x:definedName name="AAA" localSheetId="44">'[2]6.기타함수'!#REF!</x:definedName>
    <x:definedName name="AAA">'[2]6.기타함수'!#REF!</x:definedName>
    <x:definedName name="_xlnm.Criteria" localSheetId="7">고급필터1!#REF!</x:definedName>
    <x:definedName name="_xlnm.Criteria" localSheetId="8">고급필터1_정답!$V$2:$V$3</x:definedName>
    <x:definedName name="_xlnm.Criteria" localSheetId="25">고급필터10!#REF!</x:definedName>
    <x:definedName name="_xlnm.Criteria" localSheetId="26">고급필터10_정답!$K$2:$K$3</x:definedName>
    <x:definedName name="_xlnm.Criteria" localSheetId="9">고급필터2!#REF!</x:definedName>
    <x:definedName name="_xlnm.Criteria" localSheetId="10">고급필터2_정답!$J$2:$J$3</x:definedName>
    <x:definedName name="_xlnm.Criteria" localSheetId="11">고급필터3!#REF!</x:definedName>
    <x:definedName name="_xlnm.Criteria" localSheetId="12">고급필터3_정답!$I$2:$I$3</x:definedName>
    <x:definedName name="_xlnm.Criteria" localSheetId="13">고급필터4!#REF!</x:definedName>
    <x:definedName name="_xlnm.Criteria" localSheetId="14">고급필터4_정답!$L$2:$L$3</x:definedName>
    <x:definedName name="_xlnm.Criteria" localSheetId="15">고급필터5!#REF!</x:definedName>
    <x:definedName name="_xlnm.Criteria" localSheetId="16">고급필터5_정답!$M$2:$M$3</x:definedName>
    <x:definedName name="_xlnm.Criteria" localSheetId="17">고급필터6!#REF!</x:definedName>
    <x:definedName name="_xlnm.Criteria" localSheetId="18">고급필터6_정답!$L$2:$L$3</x:definedName>
    <x:definedName name="_xlnm.Criteria" localSheetId="19">고급필터7!#REF!</x:definedName>
    <x:definedName name="_xlnm.Criteria" localSheetId="20">고급필터7_정답!$K$2:$K$3</x:definedName>
    <x:definedName name="_xlnm.Criteria" localSheetId="21">고급필터8!#REF!</x:definedName>
    <x:definedName name="_xlnm.Criteria" localSheetId="22">고급필터8_정답!$M$2:$M$3</x:definedName>
    <x:definedName name="_xlnm.Criteria" localSheetId="23">고급필터9!#REF!</x:definedName>
    <x:definedName name="_xlnm.Criteria" localSheetId="24">고급필터9_정답!$K$2:$K$3</x:definedName>
    <x:definedName name="_xlnm.Extract" localSheetId="7">고급필터1!#REF!</x:definedName>
    <x:definedName name="_xlnm.Extract" localSheetId="8">고급필터1_정답!$X$2:$AB$2</x:definedName>
    <x:definedName name="_xlnm.Extract" localSheetId="25">고급필터10!#REF!</x:definedName>
    <x:definedName name="_xlnm.Extract" localSheetId="26">고급필터10_정답!$K$5:$N$5</x:definedName>
    <x:definedName name="_xlnm.Extract" localSheetId="9">고급필터2!#REF!</x:definedName>
    <x:definedName name="_xlnm.Extract" localSheetId="10">고급필터2_정답!$J$5:$M$5</x:definedName>
    <x:definedName name="_xlnm.Extract" localSheetId="11">고급필터3!#REF!</x:definedName>
    <x:definedName name="_xlnm.Extract" localSheetId="12">고급필터3_정답!$I$6:$M$6</x:definedName>
    <x:definedName name="_xlnm.Extract" localSheetId="13">고급필터4!#REF!</x:definedName>
    <x:definedName name="_xlnm.Extract" localSheetId="14">고급필터4_정답!$L$5:$P$5</x:definedName>
    <x:definedName name="_xlnm.Extract" localSheetId="15">고급필터5!#REF!</x:definedName>
    <x:definedName name="_xlnm.Extract" localSheetId="16">고급필터5_정답!$M$5:$R$5</x:definedName>
    <x:definedName name="_xlnm.Extract" localSheetId="17">고급필터6!#REF!</x:definedName>
    <x:definedName name="_xlnm.Extract" localSheetId="18">고급필터6_정답!$L$5:$O$5</x:definedName>
    <x:definedName name="_xlnm.Extract" localSheetId="19">고급필터7!#REF!</x:definedName>
    <x:definedName name="_xlnm.Extract" localSheetId="20">고급필터7_정답!$K$5:$O$5</x:definedName>
    <x:definedName name="_xlnm.Extract" localSheetId="21">고급필터8!#REF!</x:definedName>
    <x:definedName name="_xlnm.Extract" localSheetId="22">고급필터8_정답!$M$5:$O$5</x:definedName>
    <x:definedName name="_xlnm.Extract" localSheetId="23">고급필터9!#REF!</x:definedName>
    <x:definedName name="_xlnm.Extract" localSheetId="24">고급필터9_정답!$K$5:$O$5</x:definedName>
    <x:definedName name="삼학년">'[1]3학년입력'!$E$1:$E$65536</x:definedName>
    <x:definedName name="생산량">'[2]시나리오1(예제)'!$B$3</x:definedName>
    <x:definedName name="이학년">'[1]2학년입력'!$E$1:$E$65536</x:definedName>
    <x:definedName name="일학년">'[1]1학년입력'!$E$1:$E$65536</x:definedName>
    <x:definedName name="재고단가">'[2]시나리오1(예제)'!$B$6</x:definedName>
    <x:definedName name="재고량">'[2]시나리오1(예제)'!$B$9</x:definedName>
    <x:definedName name="재고비용">'[2]시나리오1(예제)'!$B$10</x:definedName>
    <x:definedName name="제품명" localSheetId="7">'[2]6.기타함수'!#REF!</x:definedName>
    <x:definedName name="제품명" localSheetId="25">'[2]6.기타함수'!#REF!</x:definedName>
    <x:definedName name="제품명" localSheetId="9">'[2]6.기타함수'!#REF!</x:definedName>
    <x:definedName name="제품명" localSheetId="11">'[2]6.기타함수'!#REF!</x:definedName>
    <x:definedName name="제품명" localSheetId="13">'[2]6.기타함수'!#REF!</x:definedName>
    <x:definedName name="제품명" localSheetId="15">'[2]6.기타함수'!#REF!</x:definedName>
    <x:definedName name="제품명" localSheetId="17">'[2]6.기타함수'!#REF!</x:definedName>
    <x:definedName name="제품명" localSheetId="19">'[2]6.기타함수'!#REF!</x:definedName>
    <x:definedName name="제품명" localSheetId="21">'[2]6.기타함수'!#REF!</x:definedName>
    <x:definedName name="제품명" localSheetId="23">'[2]6.기타함수'!#REF!</x:definedName>
    <x:definedName name="제품명" localSheetId="3">'[2]6.기타함수'!#REF!</x:definedName>
    <x:definedName name="제품명" localSheetId="1">'[2]6.기타함수'!#REF!</x:definedName>
    <x:definedName name="제품명" localSheetId="36">'[2]6.기타함수'!#REF!</x:definedName>
    <x:definedName name="제품명" localSheetId="28">'[2]6.기타함수'!#REF!</x:definedName>
    <x:definedName name="제품명" localSheetId="46">'[2]6.기타함수'!#REF!</x:definedName>
    <x:definedName name="제품명" localSheetId="30">'[2]6.기타함수'!#REF!</x:definedName>
    <x:definedName name="제품명" localSheetId="32">'[2]6.기타함수'!#REF!</x:definedName>
    <x:definedName name="제품명" localSheetId="34">'[2]6.기타함수'!#REF!</x:definedName>
    <x:definedName name="제품명" localSheetId="38">'[2]6.기타함수'!#REF!</x:definedName>
    <x:definedName name="제품명" localSheetId="40">'[2]6.기타함수'!#REF!</x:definedName>
    <x:definedName name="제품명" localSheetId="42">'[2]6.기타함수'!#REF!</x:definedName>
    <x:definedName name="제품명" localSheetId="44">'[2]6.기타함수'!#REF!</x:definedName>
    <x:definedName name="제품명" localSheetId="6">'[2]6.기타함수'!#REF!</x:definedName>
    <x:definedName name="제품명">'[2]6.기타함수'!#REF!</x:definedName>
    <x:definedName name="주문처" localSheetId="7">'[2]6.기타함수'!#REF!</x:definedName>
    <x:definedName name="주문처" localSheetId="25">'[2]6.기타함수'!#REF!</x:definedName>
    <x:definedName name="주문처" localSheetId="9">'[2]6.기타함수'!#REF!</x:definedName>
    <x:definedName name="주문처" localSheetId="11">'[2]6.기타함수'!#REF!</x:definedName>
    <x:definedName name="주문처" localSheetId="13">'[2]6.기타함수'!#REF!</x:definedName>
    <x:definedName name="주문처" localSheetId="15">'[2]6.기타함수'!#REF!</x:definedName>
    <x:definedName name="주문처" localSheetId="17">'[2]6.기타함수'!#REF!</x:definedName>
    <x:definedName name="주문처" localSheetId="19">'[2]6.기타함수'!#REF!</x:definedName>
    <x:definedName name="주문처" localSheetId="21">'[2]6.기타함수'!#REF!</x:definedName>
    <x:definedName name="주문처" localSheetId="23">'[2]6.기타함수'!#REF!</x:definedName>
    <x:definedName name="주문처" localSheetId="3">'[2]6.기타함수'!#REF!</x:definedName>
    <x:definedName name="주문처" localSheetId="1">'[2]6.기타함수'!#REF!</x:definedName>
    <x:definedName name="주문처" localSheetId="36">'[2]6.기타함수'!#REF!</x:definedName>
    <x:definedName name="주문처" localSheetId="28">'[2]6.기타함수'!#REF!</x:definedName>
    <x:definedName name="주문처" localSheetId="46">'[2]6.기타함수'!#REF!</x:definedName>
    <x:definedName name="주문처" localSheetId="30">'[2]6.기타함수'!#REF!</x:definedName>
    <x:definedName name="주문처" localSheetId="32">'[2]6.기타함수'!#REF!</x:definedName>
    <x:definedName name="주문처" localSheetId="34">'[2]6.기타함수'!#REF!</x:definedName>
    <x:definedName name="주문처" localSheetId="38">'[2]6.기타함수'!#REF!</x:definedName>
    <x:definedName name="주문처" localSheetId="40">'[2]6.기타함수'!#REF!</x:definedName>
    <x:definedName name="주문처" localSheetId="42">'[2]6.기타함수'!#REF!</x:definedName>
    <x:definedName name="주문처" localSheetId="44">'[2]6.기타함수'!#REF!</x:definedName>
    <x:definedName name="주문처" localSheetId="6">'[2]6.기타함수'!#REF!</x:definedName>
    <x:definedName name="주문처">'[2]6.기타함수'!#REF!</x:definedName>
    <x:definedName name="판매가격" localSheetId="7">'[2]문서1_기초'!#REF!</x:definedName>
    <x:definedName name="판매가격" localSheetId="25">'[2]문서1_기초'!#REF!</x:definedName>
    <x:definedName name="판매가격" localSheetId="9">'[2]문서1_기초'!#REF!</x:definedName>
    <x:definedName name="판매가격" localSheetId="11">'[2]문서1_기초'!#REF!</x:definedName>
    <x:definedName name="판매가격" localSheetId="13">'[2]문서1_기초'!#REF!</x:definedName>
    <x:definedName name="판매가격" localSheetId="15">'[2]문서1_기초'!#REF!</x:definedName>
    <x:definedName name="판매가격" localSheetId="17">'[2]문서1_기초'!#REF!</x:definedName>
    <x:definedName name="판매가격" localSheetId="19">'[2]문서1_기초'!#REF!</x:definedName>
    <x:definedName name="판매가격" localSheetId="21">'[2]문서1_기초'!#REF!</x:definedName>
    <x:definedName name="판매가격" localSheetId="23">'[2]문서1_기초'!#REF!</x:definedName>
    <x:definedName name="판매가격" localSheetId="3">'[2]문서1_기초'!#REF!</x:definedName>
    <x:definedName name="판매가격" localSheetId="1">'[2]문서1_기초'!#REF!</x:definedName>
    <x:definedName name="판매가격" localSheetId="36">'[2]문서1_기초'!#REF!</x:definedName>
    <x:definedName name="판매가격" localSheetId="28">'[2]문서1_기초'!#REF!</x:definedName>
    <x:definedName name="판매가격" localSheetId="46">'[2]문서1_기초'!#REF!</x:definedName>
    <x:definedName name="판매가격" localSheetId="30">'[2]문서1_기초'!#REF!</x:definedName>
    <x:definedName name="판매가격" localSheetId="32">'[2]문서1_기초'!#REF!</x:definedName>
    <x:definedName name="판매가격" localSheetId="34">'[2]문서1_기초'!#REF!</x:definedName>
    <x:definedName name="판매가격" localSheetId="38">'[2]문서1_기초'!#REF!</x:definedName>
    <x:definedName name="판매가격" localSheetId="40">'[2]문서1_기초'!#REF!</x:definedName>
    <x:definedName name="판매가격" localSheetId="42">'[2]문서1_기초'!#REF!</x:definedName>
    <x:definedName name="판매가격" localSheetId="44">'[2]문서1_기초'!#REF!</x:definedName>
    <x:definedName name="판매가격" localSheetId="6">'[2]문서1_기초'!#REF!</x:definedName>
    <x:definedName name="판매가격">'[2]문서1_기초'!#REF!</x:definedName>
    <x:definedName name="판매단가">'[2]시나리오1(예제)'!$B$5</x:definedName>
    <x:definedName name="판매량">'[2]시나리오1(예제)'!$B$4</x:definedName>
    <x:definedName name="판매액">'[2]시나리오1(예제)'!$B$8</x:definedName>
    <x:definedName name="학생수">'[3]서식(결과)'!$G$5:$H$19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<x:sst xmlns:r="http://schemas.openxmlformats.org/officeDocument/2006/relationships" xmlns:c="http://schemas.openxmlformats.org/drawingml/2006/chart" xmlns:x="http://schemas.openxmlformats.org/spreadsheetml/2006/main" count="11709" uniqueCount="854">
  <x:si>
    <x:t>우리 아이 유치원 에이스 만들기</x:t>
  </x:si>
  <x:si>
    <x:t>혁신교육에 대한 교육학적 성찰</x:t>
  </x:si>
  <x:si>
    <x:t>2030년에는 투명망토가 나올까</x:t>
  </x:si>
  <x:si>
    <x:t>[ 분류/담당자 기준 판매건수 ]</x:t>
  </x:si>
  <x:si>
    <x:t>VLOOKUP, HLOOKUP</x:t>
  </x:si>
  <x:si>
    <x:t>화평반</x:t>
  </x:si>
  <x:si>
    <x:t>백수정</x:t>
  </x:si>
  <x:si>
    <x:t>박오연</x:t>
  </x:si>
  <x:si>
    <x:t>출석수</x:t>
  </x:si>
  <x:si>
    <x:t>사랑반</x:t>
  </x:si>
  <x:si>
    <x:t>김지환</x:t>
  </x:si>
  <x:si>
    <x:t>원가은</x:t>
  </x:si>
  <x:si>
    <x:t>김유준</x:t>
  </x:si>
  <x:si>
    <x:t>김서찬</x:t>
  </x:si>
  <x:si>
    <x:t>노재현</x:t>
  </x:si>
  <x:si>
    <x:t>박정현</x:t>
  </x:si>
  <x:si>
    <x:t>박재민</x:t>
  </x:si>
  <x:si>
    <x:t>기타</x:t>
  </x:si>
  <x:si>
    <x:t>전경숙</x:t>
  </x:si>
  <x:si>
    <x:t>반</x:t>
  </x:si>
  <x:si>
    <x:t>민병철</x:t>
  </x:si>
  <x:si>
    <x:t>안현철</x:t>
  </x:si>
  <x:si>
    <x:t>김범수</x:t>
  </x:si>
  <x:si>
    <x:t>고성남</x:t>
  </x:si>
  <x:si>
    <x:t>김연우</x:t>
  </x:si>
  <x:si>
    <x:t>유동근</x:t>
  </x:si>
  <x:si>
    <x:t>이름</x:t>
  </x:si>
  <x:si>
    <x:t>조광연</x:t>
  </x:si>
  <x:si>
    <x:t>오동석</x:t>
  </x:si>
  <x:si>
    <x:t>학년</x:t>
  </x:si>
  <x:si>
    <x:t>상반기</x:t>
  </x:si>
  <x:si>
    <x:t>O</x:t>
  </x:si>
  <x:si>
    <x:t>임재범</x:t>
  </x:si>
  <x:si>
    <x:t>소속</x:t>
  </x:si>
  <x:si>
    <x:t>하반기</x:t>
  </x:si>
  <x:si>
    <x:t>코드</x:t>
  </x:si>
  <x:si>
    <x:t>강연지</x:t>
  </x:si>
  <x:si>
    <x:t>BW</x:t>
  </x:si>
  <x:si>
    <x:t>양선반</x:t>
  </x:si>
  <x:si>
    <x:t>정상</x:t>
  </x:si>
  <x:si>
    <x:t>BM</x:t>
  </x:si>
  <x:si>
    <x:t>손채영</x:t>
  </x:si>
  <x:si>
    <x:t>신지섭</x:t>
  </x:si>
  <x:si>
    <x:t>이선녕</x:t>
  </x:si>
  <x:si>
    <x:t>김우인</x:t>
  </x:si>
  <x:si>
    <x:t>충성반</x:t>
  </x:si>
  <x:si>
    <x:t>한정우</x:t>
  </x:si>
  <x:si>
    <x:t>최예진</x:t>
  </x:si>
  <x:si>
    <x:t>이승아</x:t>
  </x:si>
  <x:si>
    <x:t>자비반</x:t>
  </x:si>
  <x:si>
    <x:t>권한지</x:t>
  </x:si>
  <x:si>
    <x:t>김하영</x:t>
  </x:si>
  <x:si>
    <x:t>이창재</x:t>
  </x:si>
  <x:si>
    <x:t>김영서</x:t>
  </x:si>
  <x:si>
    <x:t>희락반</x:t>
  </x:si>
  <x:si>
    <x:t>노석진</x:t>
  </x:si>
  <x:si>
    <x:t>김하람</x:t>
  </x:si>
  <x:si>
    <x:t>박소연</x:t>
  </x:si>
  <x:si>
    <x:t>곽용빈</x:t>
  </x:si>
  <x:si>
    <x:t>윤지강</x:t>
  </x:si>
  <x:si>
    <x:t>박지민</x:t>
  </x:si>
  <x:si>
    <x:t>최경주</x:t>
  </x:si>
  <x:si>
    <x:t>이환</x:t>
  </x:si>
  <x:si>
    <x:t>이지훈</x:t>
  </x:si>
  <x:si>
    <x:t>전준호</x:t>
  </x:si>
  <x:si>
    <x:t>정승우</x:t>
  </x:si>
  <x:si>
    <x:t>정*울</x:t>
  </x:si>
  <x:si>
    <x:t>이*경</x:t>
  </x:si>
  <x:si>
    <x:t>옥주현</x:t>
  </x:si>
  <x:si>
    <x:t>조영선</x:t>
  </x:si>
  <x:si>
    <x:t>정*정</x:t>
  </x:si>
  <x:si>
    <x:t>SM</x:t>
  </x:si>
  <x:si>
    <x:t>김*영</x:t>
  </x:si>
  <x:si>
    <x:t>박*정</x:t>
  </x:si>
  <x:si>
    <x:t>정*지</x:t>
  </x:si>
  <x:si>
    <x:t>D&amp;B</x:t>
  </x:si>
  <x:si>
    <x:t>김*연</x:t>
  </x:si>
  <x:si>
    <x:t>김*화</x:t>
  </x:si>
  <x:si>
    <x:t>조*혜</x:t>
  </x:si>
  <x:si>
    <x:t>변*우</x:t>
  </x:si>
  <x:si>
    <x:t>송*자</x:t>
  </x:si>
  <x:si>
    <x:t>민*준</x:t>
  </x:si>
  <x:si>
    <x:t>에이미</x:t>
  </x:si>
  <x:si>
    <x:t>SW</x:t>
  </x:si>
  <x:si>
    <x:t>서명</x:t>
  </x:si>
  <x:si>
    <x:t>0년</x:t>
  </x:si>
  <x:si>
    <x:t>저자</x:t>
  </x:si>
  <x:si>
    <x:t>조*현</x:t>
  </x:si>
  <x:si>
    <x:t>알라</x:t>
  </x:si>
  <x:si>
    <x:t>출판년</x:t>
  </x:si>
  <x:si>
    <x:t>김승열</x:t>
  </x:si>
  <x:si>
    <x:t>류쉬안</x:t>
  </x:si>
  <x:si>
    <x:t>장성애</x:t>
  </x:si>
  <x:si>
    <x:t>고형준</x:t>
  </x:si>
  <x:si>
    <x:t>김*선</x:t>
  </x:si>
  <x:si>
    <x:t>정*식</x:t>
  </x:si>
  <x:si>
    <x:t>주*민</x:t>
  </x:si>
  <x:si>
    <x:t>박*철</x:t>
  </x:si>
  <x:si>
    <x:t>오현호</x:t>
  </x:si>
  <x:si>
    <x:t>관계</x:t>
  </x:si>
  <x:si>
    <x:t>본인</x:t>
  </x:si>
  <x:si>
    <x:t>주호백</x:t>
  </x:si>
  <x:si>
    <x:t>최*설</x:t>
  </x:si>
  <x:si>
    <x:t>김*일</x:t>
  </x:si>
  <x:si>
    <x:t>이*아</x:t>
  </x:si>
  <x:si>
    <x:t>김*레</x:t>
  </x:si>
  <x:si>
    <x:t>오*진</x:t>
  </x:si>
  <x:si>
    <x:t>맹*현</x:t>
  </x:si>
  <x:si>
    <x:t>이*숙</x:t>
  </x:si>
  <x:si>
    <x:t>김*송</x:t>
  </x:si>
  <x:si>
    <x:t>서*원</x:t>
  </x:si>
  <x:si>
    <x:t>모</x:t>
  </x:si>
  <x:si>
    <x:t>정철진</x:t>
  </x:si>
  <x:si>
    <x:t>법인명</x:t>
  </x:si>
  <x:si>
    <x:t>주인해</x:t>
  </x:si>
  <x:si>
    <x:t>금액</x:t>
  </x:si>
  <x:si>
    <x:t>정*희</x:t>
  </x:si>
  <x:si>
    <x:t>김가인</x:t>
  </x:si>
  <x:si>
    <x:t>조벽</x:t>
  </x:si>
  <x:si>
    <x:t/>
  </x:si>
  <x:si>
    <x:t>채*아</x:t>
  </x:si>
  <x:si>
    <x:t>박상재</x:t>
  </x:si>
  <x:si>
    <x:t>법인</x:t>
  </x:si>
  <x:si>
    <x:t>부</x:t>
  </x:si>
  <x:si>
    <x:t>주인철</x:t>
  </x:si>
  <x:si>
    <x:t>예</x:t>
  </x:si>
  <x:si>
    <x:t>고*원</x:t>
  </x:si>
  <x:si>
    <x:t>자</x:t>
  </x:si>
  <x:si>
    <x:t>김*윤</x:t>
  </x:si>
  <x:si>
    <x:t>한*원</x:t>
  </x:si>
  <x:si>
    <x:t>이재후</x:t>
  </x:si>
  <x:si>
    <x:t>김민교</x:t>
  </x:si>
  <x:si>
    <x:t>메밀꽃</x:t>
  </x:si>
  <x:si>
    <x:t>기관명</x:t>
  </x:si>
  <x:si>
    <x:t>정민섭</x:t>
  </x:si>
  <x:si>
    <x:t>조은화</x:t>
  </x:si>
  <x:si>
    <x:t>신현섭</x:t>
  </x:si>
  <x:si>
    <x:t>임윤아</x:t>
  </x:si>
  <x:si>
    <x:t>학과</x:t>
  </x:si>
  <x:si>
    <x:t>이소연</x:t>
  </x:si>
  <x:si>
    <x:t>강경민</x:t>
  </x:si>
  <x:si>
    <x:t>시수</x:t>
  </x:si>
  <x:si>
    <x:t>원산지</x:t>
  </x:si>
  <x:si>
    <x:t>용량</x:t>
  </x:si>
  <x:si>
    <x:t>중국</x:t>
  </x:si>
  <x:si>
    <x:t>아니오</x:t>
  </x:si>
  <x:si>
    <x:t>임시우</x:t>
  </x:si>
  <x:si>
    <x:t>미국</x:t>
  </x:si>
  <x:si>
    <x:t>3~5</x:t>
  </x:si>
  <x:si>
    <x:t>7~9</x:t>
  </x:si>
  <x:si>
    <x:t>20㎝</x:t>
  </x:si>
  <x:si>
    <x:t>박정은</x:t>
  </x:si>
  <x:si>
    <x:t>씨앗명</x:t>
  </x:si>
  <x:si>
    <x:t>높이</x:t>
  </x:si>
  <x:si>
    <x:t>김미나</x:t>
  </x:si>
  <x:si>
    <x:t>민철호</x:t>
  </x:si>
  <x:si>
    <x:t>일년생</x:t>
  </x:si>
  <x:si>
    <x:t>금계국</x:t>
  </x:si>
  <x:si>
    <x:t>6~9</x:t>
  </x:si>
  <x:si>
    <x:t>4~6</x:t>
  </x:si>
  <x:si>
    <x:t>처</x:t>
  </x:si>
  <x:si>
    <x:t>주소</x:t>
  </x:si>
  <x:si>
    <x:t>담당쌤</x:t>
  </x:si>
  <x:si>
    <x:t>서울</x:t>
  </x:si>
  <x:si>
    <x:t>대구</x:t>
  </x:si>
  <x:si>
    <x:t>부산</x:t>
  </x:si>
  <x:si>
    <x:t>한국</x:t>
  </x:si>
  <x:si>
    <x:t>양귀비</x:t>
  </x:si>
  <x:si>
    <x:t>5~6</x:t>
  </x:si>
  <x:si>
    <x:t>8~9</x:t>
  </x:si>
  <x:si>
    <x:t>과정명</x:t>
  </x:si>
  <x:si>
    <x:t>자운영</x:t>
  </x:si>
  <x:si>
    <x:t>다년생</x:t>
  </x:si>
  <x:si>
    <x:t>기생초</x:t>
  </x:si>
  <x:si>
    <x:t>6~8</x:t>
  </x:si>
  <x:si>
    <x:t>물망초</x:t>
  </x:si>
  <x:si>
    <x:t>3~4</x:t>
  </x:si>
  <x:si>
    <x:t>호주</x:t>
  </x:si>
  <x:si>
    <x:t>광주</x:t>
  </x:si>
  <x:si>
    <x:t>신은희</x:t>
  </x:si>
  <x:si>
    <x:t>안개꽃</x:t>
  </x:si>
  <x:si>
    <x:t>우명관</x:t>
  </x:si>
  <x:si>
    <x:t>월년생</x:t>
  </x:si>
  <x:si>
    <x:t>3~9</x:t>
  </x:si>
  <x:si>
    <x:t>치커리</x:t>
  </x:si>
  <x:si>
    <x:t>나팔꽃</x:t>
  </x:si>
  <x:si>
    <x:t>가격</x:t>
  </x:si>
  <x:si>
    <x:t>더덕</x:t>
  </x:si>
  <x:si>
    <x:t>5~7</x:t>
  </x:si>
  <x:si>
    <x:t>봉선화</x:t>
  </x:si>
  <x:si>
    <x:t>한련화</x:t>
  </x:si>
  <x:si>
    <x:t>4~5</x:t>
  </x:si>
  <x:si>
    <x:t>유채꽃</x:t>
  </x:si>
  <x:si>
    <x:t>5~8</x:t>
  </x:si>
  <x:si>
    <x:t>결과</x:t>
  </x:si>
  <x:si>
    <x:t>접수일</x:t>
  </x:si>
  <x:si>
    <x:t>강경순</x:t>
  </x:si>
  <x:si>
    <x:t>김선주</x:t>
  </x:si>
  <x:si>
    <x:t>카드</x:t>
  </x:si>
  <x:si>
    <x:t>상품명</x:t>
  </x:si>
  <x:si>
    <x:t>세탁기</x:t>
  </x:si>
  <x:si>
    <x:t>곽경미</x:t>
  </x:si>
  <x:si>
    <x:t>TV</x:t>
  </x:si>
  <x:si>
    <x:t>고용량</x:t>
  </x:si>
  <x:si>
    <x:t>스탠드</x:t>
  </x:si>
  <x:si>
    <x:t>점수</x:t>
  </x:si>
  <x:si>
    <x:t>액세스</x:t>
  </x:si>
  <x:si>
    <x:t>강정화</x:t>
  </x:si>
  <x:si>
    <x:t>공은주</x:t>
  </x:si>
  <x:si>
    <x:t>곽복규</x:t>
  </x:si>
  <x:si>
    <x:t>박준홍</x:t>
  </x:si>
  <x:si>
    <x:t>판매일</x:t>
  </x:si>
  <x:si>
    <x:t>청소기</x:t>
  </x:si>
  <x:si>
    <x:t>양문형</x:t>
  </x:si>
  <x:si>
    <x:t>현금</x:t>
  </x:si>
  <x:si>
    <x:t>울트라</x:t>
  </x:si>
  <x:si>
    <x:t>이체</x:t>
  </x:si>
  <x:si>
    <x:t>박갑열</x:t>
  </x:si>
  <x:si>
    <x:t>직원명</x:t>
  </x:si>
  <x:si>
    <x:t>노트북</x:t>
  </x:si>
  <x:si>
    <x:t>가성비</x:t>
  </x:si>
  <x:si>
    <x:t>냉장고</x:t>
  </x:si>
  <x:si>
    <x:t>조합형</x:t>
  </x:si>
  <x:si>
    <x:t>최영순</x:t>
  </x:si>
  <x:si>
    <x:t>정재미</x:t>
  </x:si>
  <x:si>
    <x:t>페이</x:t>
  </x:si>
  <x:si>
    <x:t>장유진</x:t>
  </x:si>
  <x:si>
    <x:t>곽향순</x:t>
  </x:si>
  <x:si>
    <x:t>조희숙</x:t>
  </x:si>
  <x:si>
    <x:t>최원준</x:t>
  </x:si>
  <x:si>
    <x:t>엄일호</x:t>
  </x:si>
  <x:si>
    <x:t>함영미</x:t>
  </x:si>
  <x:si>
    <x:t>장성형</x:t>
  </x:si>
  <x:si>
    <x:t>노선녀</x:t>
  </x:si>
  <x:si>
    <x:t>유재천</x:t>
  </x:si>
  <x:si>
    <x:t>이수영</x:t>
  </x:si>
  <x:si>
    <x:t>김상덕</x:t>
  </x:si>
  <x:si>
    <x:t>김병래</x:t>
  </x:si>
  <x:si>
    <x:t>최상두</x:t>
  </x:si>
  <x:si>
    <x:t>이승열</x:t>
  </x:si>
  <x:si>
    <x:t>한순희</x:t>
  </x:si>
  <x:si>
    <x:t>김경희</x:t>
  </x:si>
  <x:si>
    <x:t>전희자</x:t>
  </x:si>
  <x:si>
    <x:t>조병철</x:t>
  </x:si>
  <x:si>
    <x:t>최금선</x:t>
  </x:si>
  <x:si>
    <x:t>김금선</x:t>
  </x:si>
  <x:si>
    <x:t>홍종관</x:t>
  </x:si>
  <x:si>
    <x:t>김찬수</x:t>
  </x:si>
  <x:si>
    <x:t>박강훈</x:t>
  </x:si>
  <x:si>
    <x:t>김숙자</x:t>
  </x:si>
  <x:si>
    <x:t>박금옥</x:t>
  </x:si>
  <x:si>
    <x:t>곽호동</x:t>
  </x:si>
  <x:si>
    <x:t>박연축</x:t>
  </x:si>
  <x:si>
    <x:t>배영란</x:t>
  </x:si>
  <x:si>
    <x:t>이원철</x:t>
  </x:si>
  <x:si>
    <x:t>심용섭</x:t>
  </x:si>
  <x:si>
    <x:t>이지연</x:t>
  </x:si>
  <x:si>
    <x:t>박미숙</x:t>
  </x:si>
  <x:si>
    <x:t>심영국</x:t>
  </x:si>
  <x:si>
    <x:t>김혜린</x:t>
  </x:si>
  <x:si>
    <x:t>김만재</x:t>
  </x:si>
  <x:si>
    <x:t>이장군</x:t>
  </x:si>
  <x:si>
    <x:t>안달호</x:t>
  </x:si>
  <x:si>
    <x:t>양</x:t>
  </x:si>
  <x:si>
    <x:t>이찬호</x:t>
  </x:si>
  <x:si>
    <x:t>나미희</x:t>
  </x:si>
  <x:si>
    <x:t>우</x:t>
  </x:si>
  <x:si>
    <x:t>박이슈</x:t>
  </x:si>
  <x:si>
    <x:t>장미자</x:t>
  </x:si>
  <x:si>
    <x:t>황길호</x:t>
  </x:si>
  <x:si>
    <x:t>가</x:t>
  </x:si>
  <x:si>
    <x:t>김봉현</x:t>
  </x:si>
  <x:si>
    <x:t>구재석</x:t>
  </x:si>
  <x:si>
    <x:t>학점</x:t>
  </x:si>
  <x:si>
    <x:t>마은성</x:t>
  </x:si>
  <x:si>
    <x:t>미</x:t>
  </x:si>
  <x:si>
    <x:t>사원명</x:t>
  </x:si>
  <x:si>
    <x:t>나영일</x:t>
  </x:si>
  <x:si>
    <x:t>강민수</x:t>
  </x:si>
  <x:si>
    <x:t>고미근</x:t>
  </x:si>
  <x:si>
    <x:t>A</x:t>
  </x:si>
  <x:si>
    <x:t>가운데</x:t>
  </x:si>
  <x:si>
    <x:t>지순화</x:t>
  </x:si>
  <x:si>
    <x:t>B</x:t>
  </x:si>
  <x:si>
    <x:t>강미란</x:t>
  </x:si>
  <x:si>
    <x:t>D</x:t>
  </x:si>
  <x:si>
    <x:t>수</x:t>
  </x:si>
  <x:si>
    <x:t>임홍삼</x:t>
  </x:si>
  <x:si>
    <x:t>C</x:t>
  </x:si>
  <x:si>
    <x:t>황건이</x:t>
  </x:si>
  <x:si>
    <x:t>교사</x:t>
  </x:si>
  <x:si>
    <x:t>기본급</x:t>
  </x:si>
  <x:si>
    <x:t>대리</x:t>
  </x:si>
  <x:si>
    <x:t>국어</x:t>
  </x:si>
  <x:si>
    <x:t>직급</x:t>
  </x:si>
  <x:si>
    <x:t>김시진</x:t>
  </x:si>
  <x:si>
    <x:t>수학</x:t>
  </x:si>
  <x:si>
    <x:t>회사원</x:t>
  </x:si>
  <x:si>
    <x:t>물통</x:t>
  </x:si>
  <x:si>
    <x:t>장희선</x:t>
  </x:si>
  <x:si>
    <x:t>엄정화</x:t>
  </x:si>
  <x:si>
    <x:t>제품명</x:t>
  </x:si>
  <x:si>
    <x:t>공무원</x:t>
  </x:si>
  <x:si>
    <x:t>번호</x:t>
  </x:si>
  <x:si>
    <x:t>민형곤</x:t>
  </x:si>
  <x:si>
    <x:t>김영한</x:t>
  </x:si>
  <x:si>
    <x:t>심형래</x:t>
  </x:si>
  <x:si>
    <x:t>색연필</x:t>
  </x:si>
  <x:si>
    <x:t>직업</x:t>
  </x:si>
  <x:si>
    <x:t>수량</x:t>
  </x:si>
  <x:si>
    <x:t>사원</x:t>
  </x:si>
  <x:si>
    <x:t>학생</x:t>
  </x:si>
  <x:si>
    <x:t>할인율</x:t>
  </x:si>
  <x:si>
    <x:t>군인</x:t>
  </x:si>
  <x:si>
    <x:t>과장</x:t>
  </x:si>
  <x:si>
    <x:t>박상면</x:t>
  </x:si>
  <x:si>
    <x:t>김미정</x:t>
  </x:si>
  <x:si>
    <x:t>김영정</x:t>
  </x:si>
  <x:si>
    <x:t>남시정</x:t>
  </x:si>
  <x:si>
    <x:t>연번</x:t>
  </x:si>
  <x:si>
    <x:t>박민철</x:t>
  </x:si>
  <x:si>
    <x:t>박상민</x:t>
  </x:si>
  <x:si>
    <x:t>조건</x:t>
  </x:si>
  <x:si>
    <x:t>평균</x:t>
  </x:si>
  <x:si>
    <x:t>엑셀</x:t>
  </x:si>
  <x:si>
    <x:t>신상</x:t>
  </x:si>
  <x:si>
    <x:t>이정욱</x:t>
  </x:si>
  <x:si>
    <x:t>김미영</x:t>
  </x:si>
  <x:si>
    <x:t>홍재근</x:t>
  </x:si>
  <x:si>
    <x:t>이성용</x:t>
  </x:si>
  <x:si>
    <x:t>김익래</x:t>
  </x:si>
  <x:si>
    <x:t>학번</x:t>
  </x:si>
  <x:si>
    <x:t>인원수</x:t>
  </x:si>
  <x:si>
    <x:t>순위</x:t>
  </x:si>
  <x:si>
    <x:t>이봉숙</x:t>
  </x:si>
  <x:si>
    <x:t>성명</x:t>
  </x:si>
  <x:si>
    <x:t>한성권</x:t>
  </x:si>
  <x:si>
    <x:t>총점</x:t>
  </x:si>
  <x:si>
    <x:t>나순주</x:t>
  </x:si>
  <x:si>
    <x:t>이미희</x:t>
  </x:si>
  <x:si>
    <x:t>과목</x:t>
  </x:si>
  <x:si>
    <x:t>평가</x:t>
  </x:si>
  <x:si>
    <x:t>워드</x:t>
  </x:si>
  <x:si>
    <x:t>최승희</x:t>
  </x:si>
  <x:si>
    <x:t>총액</x:t>
  </x:si>
  <x:si>
    <x:t>최고은</x:t>
  </x:si>
  <x:si>
    <x:t>4일</x:t>
  </x:si>
  <x:si>
    <x:t>식품비</x:t>
  </x:si>
  <x:si>
    <x:t>한진희</x:t>
  </x:si>
  <x:si>
    <x:t>총비용</x:t>
  </x:si>
  <x:si>
    <x:t>5일</x:t>
  </x:si>
  <x:si>
    <x:t>김상진</x:t>
  </x:si>
  <x:si>
    <x:t>7일</x:t>
  </x:si>
  <x:si>
    <x:t>영어</x:t>
  </x:si>
  <x:si>
    <x:t>합격</x:t>
  </x:si>
  <x:si>
    <x:t>컴퓨터</x:t>
  </x:si>
  <x:si>
    <x:t>박낙균</x:t>
  </x:si>
  <x:si>
    <x:t>김상옥</x:t>
  </x:si>
  <x:si>
    <x:t>2일</x:t>
  </x:si>
  <x:si>
    <x:t>최현주</x:t>
  </x:si>
  <x:si>
    <x:t>전지연</x:t>
  </x:si>
  <x:si>
    <x:t>사번</x:t>
  </x:si>
  <x:si>
    <x:t>의복비</x:t>
  </x:si>
  <x:si>
    <x:t>마케팅</x:t>
  </x:si>
  <x:si>
    <x:t>인터넷</x:t>
  </x:si>
  <x:si>
    <x:t>1일</x:t>
  </x:si>
  <x:si>
    <x:t>안수현</x:t>
  </x:si>
  <x:si>
    <x:t>불합격</x:t>
  </x:si>
  <x:si>
    <x:t>구분</x:t>
  </x:si>
  <x:si>
    <x:t>3일</x:t>
  </x:si>
  <x:si>
    <x:t>교육비</x:t>
  </x:si>
  <x:si>
    <x:t>구구단</x:t>
  </x:si>
  <x:si>
    <x:t>이민우</x:t>
  </x:si>
  <x:si>
    <x:t>6일</x:t>
  </x:si>
  <x:si>
    <x:t>분류</x:t>
  </x:si>
  <x:si>
    <x:t>이종원</x:t>
  </x:si>
  <x:si>
    <x:t>한고은</x:t>
  </x:si>
  <x:si>
    <x:t>장나라</x:t>
  </x:si>
  <x:si>
    <x:t>담당자</x:t>
  </x:si>
  <x:si>
    <x:t>이하원</x:t>
  </x:si>
  <x:si>
    <x:t>이준희</x:t>
  </x:si>
  <x:si>
    <x:t>조승재</x:t>
  </x:si>
  <x:si>
    <x:t>판매량</x:t>
  </x:si>
  <x:si>
    <x:t>이재근</x:t>
  </x:si>
  <x:si>
    <x:t>김민선</x:t>
  </x:si>
  <x:si>
    <x:t>김민종</x:t>
  </x:si>
  <x:si>
    <x:t>단가</x:t>
  </x:si>
  <x:si>
    <x:t>201984426</x:t>
  </x:si>
  <x:si>
    <x:t>202184152</x:t>
  </x:si>
  <x:si>
    <x:t>202085147</x:t>
  </x:si>
  <x:si>
    <x:t>201984135</x:t>
  </x:si>
  <x:si>
    <x:t>201984160</x:t>
  </x:si>
  <x:si>
    <x:t>201984126</x:t>
  </x:si>
  <x:si>
    <x:t>202146132</x:t>
  </x:si>
  <x:si>
    <x:t>202016144</x:t>
  </x:si>
  <x:si>
    <x:t>201984125</x:t>
  </x:si>
  <x:si>
    <x:t>202105156</x:t>
  </x:si>
  <x:si>
    <x:t>201984132</x:t>
  </x:si>
  <x:si>
    <x:t>202116126</x:t>
  </x:si>
  <x:si>
    <x:t>201984136</x:t>
  </x:si>
  <x:si>
    <x:t>202184432</x:t>
  </x:si>
  <x:si>
    <x:t>201984141</x:t>
  </x:si>
  <x:si>
    <x:t>202184436</x:t>
  </x:si>
  <x:si>
    <x:t>202007162</x:t>
  </x:si>
  <x:si>
    <x:t>202197138</x:t>
  </x:si>
  <x:si>
    <x:t>201984431</x:t>
  </x:si>
  <x:si>
    <x:t>201984427</x:t>
  </x:si>
  <x:si>
    <x:t>201984153</x:t>
  </x:si>
  <x:si>
    <x:t>202019135</x:t>
  </x:si>
  <x:si>
    <x:t>202105146</x:t>
  </x:si>
  <x:si>
    <x:t>201984133</x:t>
  </x:si>
  <x:si>
    <x:t>SUM, AVERAGE, MAX, MIN, COUNT, COUNTA, COUNTBLANK, RANK.EQ</x:t>
  </x:si>
  <x:si>
    <x:t>Duck and Goose, Goose Needs a Hug</x:t>
  </x:si>
  <x:si>
    <x:t>202113139</x:t>
  </x:si>
  <x:si>
    <x:t>202184434</x:t>
  </x:si>
  <x:si>
    <x:t>201984127</x:t>
  </x:si>
  <x:si>
    <x:t>202084429</x:t>
  </x:si>
  <x:si>
    <x:t xml:space="preserve"> IF, COUNTIF, COUNTIFS, SUMIF, SUMIFS, AVERAGEIF, AVERAGEIFS, AND, OR</x:t>
  </x:si>
  <x:si>
    <x:t>그램 2021 인텔 11세대 i5/16GB/256G</x:t>
  </x:si>
  <x:si>
    <x:t>제품명으로 단가를 구하고, 수량에 따라 할인율 구하기</x:t>
  </x:si>
  <x:si>
    <x:t>Duck &amp; Goose : Find a Pumpkin</x:t>
  </x:si>
  <x:si>
    <x:t>냉동고(사업자 전동)</x:t>
  </x:si>
  <x:si>
    <x:t>디오스 김치냉장고</x:t>
  </x:si>
  <x:si>
    <x:t>벽결이, 각도조절</x:t>
  </x:si>
  <x:si>
    <x:t>트롬 F15WQA</x:t>
  </x:si>
  <x:si>
    <x:t>202084155</x:t>
  </x:si>
  <x:si>
    <x:t>그램 학생용 노트북</x:t>
  </x:si>
  <x:si>
    <x:t>201984151</x:t>
  </x:si>
  <x:si>
    <x:t>55형 4K UHD</x:t>
  </x:si>
  <x:si>
    <x:t>202084158</x:t>
  </x:si>
  <x:si>
    <x:t>기풍학원 평가표</x:t>
  </x:si>
  <x:si>
    <x:t>575HE011</x:t>
  </x:si>
  <x:si>
    <x:t>254DN251</x:t>
  </x:si>
  <x:si>
    <x:t>238VM357</x:t>
  </x:si>
  <x:si>
    <x:t>188KY649</x:t>
  </x:si>
  <x:si>
    <x:t>537RI257</x:t>
  </x:si>
  <x:si>
    <x:t>294WR619</x:t>
  </x:si>
  <x:si>
    <x:t>582YB244</x:t>
  </x:si>
  <x:si>
    <x:t>영업팀 매출 현황</x:t>
  </x:si>
  <x:si>
    <x:t>937CR318</x:t>
  </x:si>
  <x:si>
    <x:t>877PF846</x:t>
  </x:si>
  <x:si>
    <x:t>661SY624</x:t>
  </x:si>
  <x:si>
    <x:t>546TK605</x:t>
  </x:si>
  <x:si>
    <x:t>143VI197</x:t>
  </x:si>
  <x:si>
    <x:t>640XM642</x:t>
  </x:si>
  <x:si>
    <x:t>823CC448</x:t>
  </x:si>
  <x:si>
    <x:t>897RP526</x:t>
  </x:si>
  <x:si>
    <x:t>나이트 워치 상</x:t>
  </x:si>
  <x:si>
    <x:t>2016-02-03</x:t>
  </x:si>
  <x:si>
    <x:t>프라이다이나믹스</x:t>
  </x:si>
  <x:si>
    <x:t>2016-02-01</x:t>
  </x:si>
  <x:si>
    <x:t>2016-02-04</x:t>
  </x:si>
  <x:si>
    <x:t>섬을 탈출하는 방법</x:t>
  </x:si>
  <x:si>
    <x:t>2016-02-09</x:t>
  </x:si>
  <x:si>
    <x:t>2016-02-11</x:t>
  </x:si>
  <x:si>
    <x:t>미로슬라브 볼프</x:t>
  </x:si>
  <x:si>
    <x:t>2016-02-06</x:t>
  </x:si>
  <x:si>
    <x:t>스티븐 P. 그라이너</x:t>
  </x:si>
  <x:si>
    <x:t>2016-02-08</x:t>
  </x:si>
  <x:si>
    <x:t>새 하늘과 새 땅</x:t>
  </x:si>
  <x:si>
    <x:t>조형근, 김종배</x:t>
  </x:si>
  <x:si>
    <x:t>세르게이 루키야넨코</x:t>
  </x:si>
  <x:si>
    <x:t>2016-02-20</x:t>
  </x:si>
  <x:si>
    <x:t>한국교육연구네트워크</x:t>
  </x:si>
  <x:si>
    <x:t>2016-02-16</x:t>
  </x:si>
  <x:si>
    <x:t>2016-02-17</x:t>
  </x:si>
  <x:si>
    <x:t>빼꼼 아저씨네 동물원</x:t>
  </x:si>
  <x:si>
    <x:t>2016-02-23</x:t>
  </x:si>
  <x:si>
    <x:t>2016-02-24</x:t>
  </x:si>
  <x:si>
    <x:t>2016-02-19</x:t>
  </x:si>
  <x:si>
    <x:t>글쓰는 여자의 공간</x:t>
  </x:si>
  <x:si>
    <x:t>2016-02-13</x:t>
  </x:si>
  <x:si>
    <x:t>2016-02-12</x:t>
  </x:si>
  <x:si>
    <x:t>학교를 개선하는 교사</x:t>
  </x:si>
  <x:si>
    <x:t>2016-02-28</x:t>
  </x:si>
  <x:si>
    <x:t>미리유 길리아노</x:t>
  </x:si>
  <x:si>
    <x:t>Extra Yarn</x:t>
  </x:si>
  <x:si>
    <x:t>Tad Hills</x:t>
  </x:si>
  <x:si>
    <x:t>2016-02-25</x:t>
  </x:si>
  <x:si>
    <x:t>칼 요한 포센 엘린</x:t>
  </x:si>
  <x:si>
    <x:t>Mac Barnett</x:t>
  </x:si>
  <x:si>
    <x:t>조금만 기다려봐</x:t>
  </x:si>
  <x:si>
    <x:t>2016-02-26</x:t>
  </x:si>
  <x:si>
    <x:t>얀 파울 스취턴</x:t>
  </x:si>
  <x:si>
    <x:t>2016-02-27</x:t>
  </x:si>
  <x:si>
    <x:t>인성이 실력이다</x:t>
  </x:si>
  <x:si>
    <x:t>라플라스의 마녀</x:t>
  </x:si>
  <x:si>
    <x:t>2016-02-29</x:t>
  </x:si>
  <x:si>
    <x:t>강신주, 고미숙 외5</x:t>
  </x:si>
  <x:si>
    <x:t>잠자고 싶은 토끼</x:t>
  </x:si>
  <x:si>
    <x:t>당나귀와 다이아몬드</x:t>
  </x:si>
  <x:si>
    <x:t>정태관,박용준,민보영</x:t>
  </x:si>
  <x:si>
    <x:t>파트릭 종대 룬드베리</x:t>
  </x:si>
  <x:si>
    <x:t>123-○●-6790</x:t>
  </x:si>
  <x:si>
    <x:t>123-○●-6793</x:t>
  </x:si>
  <x:si>
    <x:t>123-○●-6791</x:t>
  </x:si>
  <x:si>
    <x:t>201821264</x:t>
  </x:si>
  <x:si>
    <x:t>123-○●-6794</x:t>
  </x:si>
  <x:si>
    <x:t>123-○●-6792</x:t>
  </x:si>
  <x:si>
    <x:t>201727854</x:t>
  </x:si>
  <x:si>
    <x:t>201925483</x:t>
  </x:si>
  <x:si>
    <x:t>201821278</x:t>
  </x:si>
  <x:si>
    <x:t>201829452</x:t>
  </x:si>
  <x:si>
    <x:t>경기도 용인시 처인구</x:t>
  </x:si>
  <x:si>
    <x:t>201922358</x:t>
  </x:si>
  <x:si>
    <x:t>201721651</x:t>
  </x:si>
  <x:si>
    <x:t>서울시 관악구 청룡동</x:t>
  </x:si>
  <x:si>
    <x:t>201921587</x:t>
  </x:si>
  <x:si>
    <x:t>서울시 중랑구 신내동</x:t>
  </x:si>
  <x:si>
    <x:t>201721098</x:t>
  </x:si>
  <x:si>
    <x:t>201725685</x:t>
  </x:si>
  <x:si>
    <x:t>서울시 노원구 하계동</x:t>
  </x:si>
  <x:si>
    <x:t>201822553</x:t>
  </x:si>
  <x:si>
    <x:t>30~100cm</x:t>
  </x:si>
  <x:si>
    <x:t>80~130cm</x:t>
  </x:si>
  <x:si>
    <x:t>PPT 강의자료 개발</x:t>
  </x:si>
  <x:si>
    <x:t>4차산업혁명과 미래</x:t>
  </x:si>
  <x:si>
    <x:t>동영상 강의자료 제작</x:t>
  </x:si>
  <x:si>
    <x:t>디오스 매직 스페이스</x:t>
  </x:si>
  <x:si>
    <x:t>디오스 베이직 오브제컬렉션</x:t>
  </x:si>
  <x:si>
    <x:t>디오스 양문형 매직 스페이스</x:t>
  </x:si>
  <x:si>
    <x:t>트롬 워시타워 24kg건조</x:t>
  </x:si>
  <x:si>
    <x:t xml:space="preserve">코드제로A9S 아이언그레이 </x:t>
  </x:si>
  <x:si>
    <x:t>55형 4K UHD 나노셀</x:t>
  </x:si>
  <x:si>
    <x:t>라이젠7 AMD 노트북</x:t>
  </x:si>
  <x:si>
    <x:t>43형 4K UHD 스마트</x:t>
  </x:si>
  <x:si>
    <x:t xml:space="preserve">평균으로 학점 구하기 </x:t>
  </x:si>
  <x:si>
    <x:t>씨앗학원 수강생 직업 분포도</x:t>
  </x:si>
  <x:si>
    <x:t>트롬 세탁기 건조기세트</x:t>
  </x:si>
  <x:si>
    <x:t>15인치 가성비 노트북</x:t>
  </x:si>
  <x:si>
    <x:t>32형 32LM580BEND</x:t>
  </x:si>
  <x:si>
    <x:t>자본에 관한 불편한 진실</x:t>
  </x:si>
  <x:si>
    <x:t>값싼 음식의 실제 가격</x:t>
  </x:si>
  <x:si>
    <x:t>내 몸의 바운스를 깨워라</x:t>
  </x:si>
  <x:si>
    <x:t>스웨덴 엄마의 말하기 수업</x:t>
  </x:si>
  <x:si>
    <x:t>신입사원 직무수행 평가</x:t>
  </x:si>
  <x:si>
    <x:t>페트라 크란츠 린드그렌</x:t>
  </x:si>
  <x:si>
    <x:t>지식재산 금융과 법제도</x:t>
  </x:si>
  <x:si>
    <x:t>[ 영업팀별 평균 매출량 ]</x:t>
  </x:si>
  <x:si>
    <x:t>Creech, Sharon</x:t>
  </x:si>
  <x:si>
    <x:t>돼지 루퍼스, 학교에 가다</x:t>
  </x:si>
  <x:si>
    <x:t>영재들의 비밀습관 하브루타</x:t>
  </x:si>
  <x:si>
    <x:t>Why? 소프트웨어와 코딩</x:t>
  </x:si>
  <x:si>
    <x:t>프랑스 여자는 늙지 않는다</x:t>
  </x:si>
  <x:si>
    <x:t>나는 단순하게 살기로 했다</x:t>
  </x:si>
  <x:si>
    <x:t>뭐? 나랑 너랑 닮았다고!?</x:t>
  </x:si>
  <x:si>
    <x:t>부동산의 보이지 않는 진실</x:t>
  </x:si>
  <x:si>
    <x:t>엑셀을 활용한 사무자동화</x:t>
  </x:si>
  <x:si>
    <x:t>한글을 활용한 사무행정</x:t>
  </x:si>
  <x:si>
    <x:t>OLED TV 163CM</x:t>
  </x:si>
  <x:si>
    <x:t>서울시 동대문구 이문동</x:t>
  </x:si>
  <x:si>
    <x:t>[ 분류/담당자 기준 판매량 합계 ]</x:t>
  </x:si>
  <x:si>
    <x:t>나는 누구인가 - 인문학 최고의 공부</x:t>
  </x:si>
  <x:si>
    <x:t>부시파일럿, 나는 길이 없는 곳으로 간다</x:t>
  </x:si>
  <x:si>
    <x:t>ENJOY 훗카이도(2015-2016)</x:t>
  </x:si>
  <x:si>
    <x:t>2021pc  13인치 가벼운 노트북</x:t>
  </x:si>
  <x:si>
    <x:t>트롬 19KG 실버 드럼세탁기 F19VDU</x:t>
  </x:si>
  <x:si>
    <x:t>벤저민 그레이엄의 정량분석 Quant</x:t>
  </x:si>
  <x:si>
    <x:t>The Unfinished Angel</x:t>
  </x:si>
  <x:si>
    <x:t xml:space="preserve"> 기본함수 :</x:t>
  </x:si>
  <x:si>
    <x:t>문화생활비</x:t>
  </x:si>
  <x:si>
    <x:t>최고비용</x:t>
  </x:si>
  <x:si>
    <x:t>파워포인트</x:t>
  </x:si>
  <x:si>
    <x:t>가계부처리</x:t>
  </x:si>
  <x:si>
    <x:t>최소비용</x:t>
  </x:si>
  <x:si>
    <x:t>[표2]</x:t>
  </x:si>
  <x:si>
    <x:t>작성일:</x:t>
  </x:si>
  <x:si>
    <x:t>품목개수</x:t>
  </x:si>
  <x:si>
    <x:t>논리함수</x:t>
  </x:si>
  <x:si>
    <x:t>[표1]</x:t>
  </x:si>
  <x:si>
    <x:t>최대점수</x:t>
  </x:si>
  <x:si>
    <x:t>최소점수</x:t>
  </x:si>
  <x:si>
    <x:t>SM20007</x:t>
  </x:si>
  <x:si>
    <x:t>[표3]</x:t>
  </x:si>
  <x:si>
    <x:t>SM20004</x:t>
  </x:si>
  <x:si>
    <x:t>SM20009</x:t>
  </x:si>
  <x:si>
    <x:t>제품코드</x:t>
  </x:si>
  <x:si>
    <x:t>판매금액</x:t>
  </x:si>
  <x:si>
    <x:t>아동의류</x:t>
  </x:si>
  <x:si>
    <x:t>남성의류</x:t>
  </x:si>
  <x:si>
    <x:t>평균이하</x:t>
  </x:si>
  <x:si>
    <x:t>수험번호</x:t>
  </x:si>
  <x:si>
    <x:t>평균평가</x:t>
  </x:si>
  <x:si>
    <x:t>합격여부1</x:t>
  </x:si>
  <x:si>
    <x:t>평균이상</x:t>
  </x:si>
  <x:si>
    <x:t>영업3팀</x:t>
  </x:si>
  <x:si>
    <x:t>총점합계</x:t>
  </x:si>
  <x:si>
    <x:t>오래참음반</x:t>
  </x:si>
  <x:si>
    <x:t>SM20002</x:t>
  </x:si>
  <x:si>
    <x:t>구분-성별</x:t>
  </x:si>
  <x:si>
    <x:t>SM20001</x:t>
  </x:si>
  <x:si>
    <x:t>언더웨어</x:t>
  </x:si>
  <x:si>
    <x:t>영업1팀</x:t>
  </x:si>
  <x:si>
    <x:t>[표4]</x:t>
  </x:si>
  <x:si>
    <x:t>여성의류</x:t>
  </x:si>
  <x:si>
    <x:t>합격여부</x:t>
  </x:si>
  <x:si>
    <x:t>SM20008</x:t>
  </x:si>
  <x:si>
    <x:t>SM20003</x:t>
  </x:si>
  <x:si>
    <x:t>제품판매 현황</x:t>
  </x:si>
  <x:si>
    <x:t>전체평균</x:t>
  </x:si>
  <x:si>
    <x:t>가입나이</x:t>
  </x:si>
  <x:si>
    <x:t>영업2팀</x:t>
  </x:si>
  <x:si>
    <x:t>가입금액</x:t>
  </x:si>
  <x:si>
    <x:t>합격여부2</x:t>
  </x:si>
  <x:si>
    <x:t>케빈 행크스</x:t>
  </x:si>
  <x:si>
    <x:t>입고예정</x:t>
  </x:si>
  <x:si>
    <x:t>작업사항</x:t>
  </x:si>
  <x:si>
    <x:t>우선신청도서</x:t>
  </x:si>
  <x:si>
    <x:t>기본형-여자</x:t>
  </x:si>
  <x:si>
    <x:t>1개월 미납</x:t>
  </x:si>
  <x:si>
    <x:t>이재범 외1</x:t>
  </x:si>
  <x:si>
    <x:t>추가보장-여자</x:t>
  </x:si>
  <x:si>
    <x:t>히가시노게이고</x:t>
  </x:si>
  <x:si>
    <x:t>휴면보험</x:t>
  </x:si>
  <x:si>
    <x:t>가입상태</x:t>
  </x:si>
  <x:si>
    <x:t>사사키 후미오</x:t>
  </x:si>
  <x:si>
    <x:t>음의 방정식</x:t>
  </x:si>
  <x:si>
    <x:t>미야베 미유키</x:t>
  </x:si>
  <x:si>
    <x:t>마이클 풀란</x:t>
  </x:si>
  <x:si>
    <x:t>3월입고예정</x:t>
  </x:si>
  <x:si>
    <x:t>마이클 캐롤런</x:t>
  </x:si>
  <x:si>
    <x:t>킴 그리스웰</x:t>
  </x:si>
  <x:si>
    <x:t>미납기간</x:t>
  </x:si>
  <x:si>
    <x:t>추가보장-남자</x:t>
  </x:si>
  <x:si>
    <x:t>행운 연습</x:t>
  </x:si>
  <x:si>
    <x:t>해지예상</x:t>
  </x:si>
  <x:si>
    <x:t>신청자이름</x:t>
  </x:si>
  <x:si>
    <x:t>가입기간</x:t>
  </x:si>
  <x:si>
    <x:t>기본형-남자</x:t>
  </x:si>
  <x:si>
    <x:t>2개월 미납</x:t>
  </x:si>
  <x:si>
    <x:t>입력일자</x:t>
  </x:si>
  <x:si>
    <x:t>이안 부루마</x:t>
  </x:si>
  <x:si>
    <x:t>리처드 미들턴</x:t>
  </x:si>
  <x:si>
    <x:t>타니아 슐리</x:t>
  </x:si>
  <x:si>
    <x:t>케빈 월드론</x:t>
  </x:si>
  <x:si>
    <x:t>고미 타로</x:t>
  </x:si>
  <x:si>
    <x:t>소득공제</x:t>
  </x:si>
  <x:si>
    <x:t>봉사내용</x:t>
  </x:si>
  <x:si>
    <x:t>겉은 노란</x:t>
  </x:si>
  <x:si>
    <x:t>2019031</x:t>
  </x:si>
  <x:si>
    <x:t>일반의료비</x:t>
  </x:si>
  <x:si>
    <x:t>사업자번호</x:t>
  </x:si>
  <x:si>
    <x:t>품절도서</x:t>
  </x:si>
  <x:si>
    <x:t>상공카드</x:t>
  </x:si>
  <x:si>
    <x:t>의료비보조</x:t>
  </x:si>
  <x:si>
    <x:t>사단법인</x:t>
  </x:si>
  <x:si>
    <x:t>봉사코드</x:t>
  </x:si>
  <x:si>
    <x:t>봉사날짜</x:t>
  </x:si>
  <x:si>
    <x:t>지정기부금</x:t>
  </x:si>
  <x:si>
    <x:t>미래카드</x:t>
  </x:si>
  <x:si>
    <x:t>S-01</x:t>
  </x:si>
  <x:si>
    <x:t>신용카드</x:t>
  </x:si>
  <x:si>
    <x:t>일반사용분</x:t>
  </x:si>
  <x:si>
    <x:t>전통시장</x:t>
  </x:si>
  <x:si>
    <x:t>어르신 말벗</x:t>
  </x:si>
  <x:si>
    <x:t>금융정보과</x:t>
  </x:si>
  <x:si>
    <x:t>3월말입고예정</x:t>
  </x:si>
  <x:si>
    <x:t>현금영수증</x:t>
  </x:si>
  <x:si>
    <x:t>아바타 나영일</x:t>
  </x:si>
  <x:si>
    <x:t>직불카드</x:t>
  </x:si>
  <x:si>
    <x:t>중앙병원</x:t>
  </x:si>
  <x:si>
    <x:t>대중교통</x:t>
  </x:si>
  <x:si>
    <x:t>알파고카드</x:t>
  </x:si>
  <x:si>
    <x:t>사랑의원</x:t>
  </x:si>
  <x:si>
    <x:t>소득공제내용</x:t>
  </x:si>
  <x:si>
    <x:t>기관코드</x:t>
  </x:si>
  <x:si>
    <x:t>부양공제</x:t>
  </x:si>
  <x:si>
    <x:t>간소화자료</x:t>
  </x:si>
  <x:si>
    <x:t>빨래도우미</x:t>
  </x:si>
  <x:si>
    <x:t>2019047</x:t>
  </x:si>
  <x:si>
    <x:t>2019049</x:t>
  </x:si>
  <x:si>
    <x:t>2019034</x:t>
  </x:si>
  <x:si>
    <x:t>2019043</x:t>
  </x:si>
  <x:si>
    <x:t>하늘 요양원</x:t>
  </x:si>
  <x:si>
    <x:t>스마트폰 활용</x:t>
  </x:si>
  <x:si>
    <x:t>2019033</x:t>
  </x:si>
  <x:si>
    <x:t>희망 복지관</x:t>
  </x:si>
  <x:si>
    <x:t>급식도우미</x:t>
  </x:si>
  <x:si>
    <x:t>2019040</x:t>
  </x:si>
  <x:si>
    <x:t>2019036</x:t>
  </x:si>
  <x:si>
    <x:t>목욕도우미</x:t>
  </x:si>
  <x:si>
    <x:t>2019048</x:t>
  </x:si>
  <x:si>
    <x:t>악기 연주</x:t>
  </x:si>
  <x:si>
    <x:t>2019039</x:t>
  </x:si>
  <x:si>
    <x:t>2019037</x:t>
  </x:si>
  <x:si>
    <x:t>꿈나래 복지관</x:t>
  </x:si>
  <x:si>
    <x:t>2019045</x:t>
  </x:si>
  <x:si>
    <x:t>S-02</x:t>
  </x:si>
  <x:si>
    <x:t>회계학과</x:t>
  </x:si>
  <x:si>
    <x:t>관광경영과</x:t>
  </x:si>
  <x:si>
    <x:t>2019032</x:t>
  </x:si>
  <x:si>
    <x:t>청소도우미</x:t>
  </x:si>
  <x:si>
    <x:t>2019038</x:t>
  </x:si>
  <x:si>
    <x:t>2019041</x:t>
  </x:si>
  <x:si>
    <x:t>2019042</x:t>
  </x:si>
  <x:si>
    <x:t>S-03</x:t>
  </x:si>
  <x:si>
    <x:t>2019035</x:t>
  </x:si>
  <x:si>
    <x:t>2019044</x:t>
  </x:si>
  <x:si>
    <x:t>국제통상과</x:t>
  </x:si>
  <x:si>
    <x:t>2019046</x:t>
  </x:si>
  <x:si>
    <x:t>2019058</x:t>
  </x:si>
  <x:si>
    <x:t>40~70㎝</x:t>
  </x:si>
  <x:si>
    <x:t>2019056</x:t>
  </x:si>
  <x:si>
    <x:t>2019050</x:t>
  </x:si>
  <x:si>
    <x:t>수학 멘토</x:t>
  </x:si>
  <x:si>
    <x:t>영어 멘토</x:t>
  </x:si>
  <x:si>
    <x:t>믿음 청소년관</x:t>
  </x:si>
  <x:si>
    <x:t>S-05</x:t>
  </x:si>
  <x:si>
    <x:t>반석 복지관</x:t>
  </x:si>
  <x:si>
    <x:t>씨앗코드</x:t>
  </x:si>
  <x:si>
    <x:t>성장주기</x:t>
  </x:si>
  <x:si>
    <x:t>2019054</x:t>
  </x:si>
  <x:si>
    <x:t>2019055</x:t>
  </x:si>
  <x:si>
    <x:t>A0077</x:t>
  </x:si>
  <x:si>
    <x:t>개화시기</x:t>
  </x:si>
  <x:si>
    <x:t>2019051</x:t>
  </x:si>
  <x:si>
    <x:t>2019057</x:t>
  </x:si>
  <x:si>
    <x:t>2019060</x:t>
  </x:si>
  <x:si>
    <x:t>판매가격</x:t>
  </x:si>
  <x:si>
    <x:t>S-04</x:t>
  </x:si>
  <x:si>
    <x:t>2019052</x:t>
  </x:si>
  <x:si>
    <x:t>A1002</x:t>
  </x:si>
  <x:si>
    <x:t>2019053</x:t>
  </x:si>
  <x:si>
    <x:t>30~50cm</x:t>
  </x:si>
  <x:si>
    <x:t>코스모스</x:t>
  </x:si>
  <x:si>
    <x:t>2019059</x:t>
  </x:si>
  <x:si>
    <x:t>7~10</x:t>
  </x:si>
  <x:si>
    <x:t>A1005</x:t>
  </x:si>
  <x:si>
    <x:t>이베리스</x:t>
  </x:si>
  <x:si>
    <x:t>A1355</x:t>
  </x:si>
  <x:si>
    <x:t>파종시기</x:t>
  </x:si>
  <x:si>
    <x:t>1~2m</x:t>
  </x:si>
  <x:si>
    <x:t>달맞이꽃</x:t>
  </x:si>
  <x:si>
    <x:t>50~90㎝</x:t>
  </x:si>
  <x:si>
    <x:t>끈끈이대나물</x:t>
  </x:si>
  <x:si>
    <x:t>40~50cm</x:t>
  </x:si>
  <x:si>
    <x:t>B0012</x:t>
  </x:si>
  <x:si>
    <x:t>B7011</x:t>
  </x:si>
  <x:si>
    <x:t>B9003</x:t>
  </x:si>
  <x:si>
    <x:t>30~80cm</x:t>
  </x:si>
  <x:si>
    <x:t>헤어리베치</x:t>
  </x:si>
  <x:si>
    <x:t>B1355</x:t>
  </x:si>
  <x:si>
    <x:t>50~80㎝</x:t>
  </x:si>
  <x:si>
    <x:t>A2011</x:t>
  </x:si>
  <x:si>
    <x:t>30~90cm</x:t>
  </x:si>
  <x:si>
    <x:t>10~25cm</x:t>
  </x:si>
  <x:si>
    <x:t>B3500</x:t>
  </x:si>
  <x:si>
    <x:t>1.5~2m</x:t>
  </x:si>
  <x:si>
    <x:t>P0005</x:t>
  </x:si>
  <x:si>
    <x:t>50~150㎝</x:t>
  </x:si>
  <x:si>
    <x:t>2~3m</x:t>
  </x:si>
  <x:si>
    <x:t>수레국화</x:t>
  </x:si>
  <x:si>
    <x:t>B6211</x:t>
  </x:si>
  <x:si>
    <x:t>A3200</x:t>
  </x:si>
  <x:si>
    <x:t>A3218</x:t>
  </x:si>
  <x:si>
    <x:t>50~60㎝</x:t>
  </x:si>
  <x:si>
    <x:t>B0001</x:t>
  </x:si>
  <x:si>
    <x:t>20~50㎝</x:t>
  </x:si>
  <x:si>
    <x:t>6~10</x:t>
  </x:si>
  <x:si>
    <x:t>9~10</x:t>
  </x:si>
  <x:si>
    <x:t>B2008</x:t>
  </x:si>
  <x:si>
    <x:t>8~10</x:t>
  </x:si>
  <x:si>
    <x:t>B3255</x:t>
  </x:si>
  <x:si>
    <x:t>A9022</x:t>
  </x:si>
  <x:si>
    <x:t>고정, 스탠드</x:t>
  </x:si>
  <x:si>
    <x:t>P6001</x:t>
  </x:si>
  <x:si>
    <x:t>교육종료일</x:t>
  </x:si>
  <x:si>
    <x:t>2~5m</x:t>
  </x:si>
  <x:si>
    <x:t>접수인원</x:t>
  </x:si>
  <x:si>
    <x:t>상품번호</x:t>
  </x:si>
  <x:si>
    <x:t>LG004</x:t>
  </x:si>
  <x:si>
    <x:t>LG016</x:t>
  </x:si>
  <x:si>
    <x:t>KG002</x:t>
  </x:si>
  <x:si>
    <x:t>LG020</x:t>
  </x:si>
  <x:si>
    <x:t>상품(상세)</x:t>
  </x:si>
  <x:si>
    <x:t>쑥부쟁이</x:t>
  </x:si>
  <x:si>
    <x:t>판매대수</x:t>
  </x:si>
  <x:si>
    <x:t>LG010</x:t>
  </x:si>
  <x:si>
    <x:t>60~90㎝</x:t>
  </x:si>
  <x:si>
    <x:t>P3170</x:t>
  </x:si>
  <x:si>
    <x:t>20~30cm</x:t>
  </x:si>
  <x:si>
    <x:t>LG017</x:t>
  </x:si>
  <x:si>
    <x:t>LG007</x:t>
  </x:si>
  <x:si>
    <x:t>교육시작일</x:t>
  </x:si>
  <x:si>
    <x:t>P0011</x:t>
  </x:si>
  <x:si>
    <x:t>벌노랑이</x:t>
  </x:si>
  <x:si>
    <x:t>교육장소</x:t>
  </x:si>
  <x:si>
    <x:t>35~50cm</x:t>
  </x:si>
  <x:si>
    <x:t>P2500</x:t>
  </x:si>
  <x:si>
    <x:t>모집정원</x:t>
  </x:si>
  <x:si>
    <x:t>직원번호</x:t>
  </x:si>
  <x:si>
    <x:t>결제방법</x:t>
  </x:si>
  <x:si>
    <x:t>샤스타데이지</x:t>
  </x:si>
  <x:si>
    <x:t>LG019</x:t>
  </x:si>
  <x:si>
    <x:t>KG001</x:t>
  </x:si>
  <x:si>
    <x:t>LG001</x:t>
  </x:si>
  <x:si>
    <x:t>ERROR</x:t>
  </x:si>
  <x:si>
    <x:t>3차연수</x:t>
  </x:si>
  <x:si>
    <x:t>2차연수</x:t>
  </x:si>
  <x:si>
    <x:t>할인금액</x:t>
  </x:si>
  <x:si>
    <x:t>LG022</x:t>
  </x:si>
  <x:si>
    <x:t>평균점수</x:t>
  </x:si>
  <x:si>
    <x:t>LG015</x:t>
  </x:si>
  <x:si>
    <x:t>RETRY</x:t>
  </x:si>
  <x:si>
    <x:t>1차연수</x:t>
  </x:si>
  <x:si>
    <x:t>주문금액</x:t>
  </x:si>
  <x:si>
    <x:t>시험날짜</x:t>
  </x:si>
  <x:si>
    <x:t>PASS</x:t>
  </x:si>
  <x:si>
    <x:t>KG003</x:t>
  </x:si>
  <x:si>
    <x:t>컴퓨터공학과</x:t>
  </x:si>
  <x:si>
    <x:t>사원연수 평가</x:t>
  </x:si>
  <x:si>
    <x:t>계산금액</x:t>
  </x:si>
  <x:si>
    <x:t>코딩설계공학과</x:t>
  </x:si>
  <x:si>
    <x:t>LG023</x:t>
  </x:si>
  <x:si>
    <x:t>LG024</x:t>
  </x:si>
  <x:si>
    <x:t>LG006</x:t>
  </x:si>
  <x:si>
    <x:t>LG002</x:t>
  </x:si>
  <x:si>
    <x:t>LG014</x:t>
  </x:si>
  <x:si>
    <x:t>LG012</x:t>
  </x:si>
  <x:si>
    <x:t>LG009</x:t>
  </x:si>
  <x:si>
    <x:t>LG011</x:t>
  </x:si>
  <x:si>
    <x:t>KG004</x:t>
  </x:si>
  <x:si>
    <x:t>LG026</x:t>
  </x:si>
  <x:si>
    <x:t>KG005</x:t>
  </x:si>
  <x:si>
    <x:t>LG003</x:t>
  </x:si>
  <x:si>
    <x:t>FAIL</x:t>
  </x:si>
  <x:si>
    <x:t>전자공학과</x:t>
  </x:si>
  <x:si>
    <x:t>드론콘텐츠과</x:t>
  </x:si>
  <x:si>
    <x:t>[할인율표]</x:t>
  </x:si>
  <x:si>
    <x:t>참조함수</x:t>
  </x:si>
  <x:si>
    <x:t>사용금액</x:t>
  </x:si>
  <x:si>
    <x:t>[표5]</x:t>
  </x:si>
  <x:si>
    <x:t>직급수당</x:t>
  </x:si>
  <x:si>
    <x:t>[단가표]</x:t>
  </x:si>
  <x:si>
    <x:t>[직업표]</x:t>
  </x:si>
  <x:si>
    <x:t>[표6]</x:t>
  </x:si>
  <x:si>
    <x:t>스케치북</x:t>
  </x:si>
  <x:si>
    <x:t>[급여]</x:t>
  </x:si>
  <x:si>
    <x:t>직업코드</x:t>
  </x:si>
  <x:si>
    <x:t>202084135</x:t>
  </x:si>
  <x:si>
    <x:t>202197131</x:t>
  </x:si>
  <x:si>
    <x:t>202105144</x:t>
  </x:si>
  <x:si>
    <x:t>202084134</x:t>
  </x:si>
  <x:si>
    <x:t>202097157</x:t>
  </x:si>
  <x:si>
    <x:t>202105160</x:t>
  </x:si>
  <x:si>
    <x:t>201984437</x:t>
  </x:si>
  <x:si>
    <x:t>201846153</x:t>
  </x:si>
  <x:si>
    <x:t>202184138</x:t>
  </x:si>
  <x:si>
    <x:t>201816161</x:t>
  </x:si>
  <x:si>
    <x:t>201984143</x:t>
  </x:si>
  <x:si>
    <x:t>[점수 평가표]</x:t>
  </x:si>
  <x:si>
    <x:t>참조함수 연습문제</x:t>
  </x:si>
  <x:si>
    <x:t>[할인금액 표]</x:t>
  </x:si>
  <x:si>
    <x:t>씨앗학원 강사 급여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</x:si>
</x:sst>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7">
    <x:numFmt numFmtId="164" formatCode="#,##0.00_ "/>
    <x:numFmt numFmtId="165" formatCode="0&quot;단&quot;"/>
    <x:numFmt numFmtId="166" formatCode="0.0_ "/>
    <x:numFmt numFmtId="167" formatCode="m\/d"/>
    <x:numFmt numFmtId="168" formatCode="0.00_ "/>
    <x:numFmt numFmtId="169" formatCode="_-* #,##0.0_-;\-* #,##0.0_-;_-* &quot;-&quot;_-;_-@_-"/>
    <x:numFmt numFmtId="170" formatCode="0_);[Red]\(0\)"/>
  </x:numFmts>
  <x:fonts count="3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6100"/>
    </x:font>
    <x:font>
      <x:name val="맑은 고딕"/>
      <x:sz val="11"/>
      <x:color rgb="ff9c0006"/>
    </x:font>
    <x:font>
      <x:name val="맑은 고딕"/>
      <x:sz val="11"/>
      <x:color rgb="ffffffff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2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.5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.5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4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4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8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8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2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72c4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72c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4472c4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4472c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</x:fonts>
  <x:fills count="13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262626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000000"/>
        <x:bgColor indexed="64"/>
      </x:patternFill>
    </x:fill>
  </x:fills>
  <x:borders count="5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rgb="ffffffff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rgb="ffffffff"/>
      </x:left>
      <x:right style="medium">
        <x:color rgb="ffffffff"/>
      </x:right>
      <x:top style="medium">
        <x:color auto="1"/>
      </x:top>
      <x:bottom style="thin">
        <x:color auto="1"/>
      </x:bottom>
    </x:border>
    <x:border>
      <x:left style="medium">
        <x:color rgb="ffffffff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ck">
        <x:color auto="1"/>
      </x:right>
      <x:top style="thick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rgb="ffffffff"/>
      </x:left>
      <x:right style="thin">
        <x:color rgb="ffffffff"/>
      </x:right>
      <x:top>
        <x:color auto="1"/>
      </x:top>
      <x:bottom>
        <x:color auto="1"/>
      </x:bottom>
    </x:border>
    <x:border>
      <x:left style="thin">
        <x:color rgb="ffffffff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rgb="ffffffff"/>
      </x:right>
      <x:top style="medium">
        <x:color auto="1"/>
      </x:top>
      <x:bottom style="thin">
        <x:color auto="1"/>
      </x:bottom>
    </x:border>
    <x:border>
      <x:left style="thin">
        <x:color rgb="ffffffff"/>
      </x:left>
      <x:right style="thin">
        <x:color rgb="ffffffff"/>
      </x:right>
      <x:top style="medium">
        <x:color auto="1"/>
      </x:top>
      <x:bottom style="thin">
        <x:color auto="1"/>
      </x:bottom>
    </x:border>
    <x:border>
      <x:left style="thin">
        <x:color rgb="ffffffff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rgb="ffffffff"/>
      </x:bottom>
    </x:border>
    <x:border>
      <x:left style="medium">
        <x:color auto="1"/>
      </x:left>
      <x:right style="thin">
        <x:color auto="1"/>
      </x:right>
      <x:top style="thin">
        <x:color rgb="ffffffff"/>
      </x:top>
      <x:bottom style="thin">
        <x:color rgb="ffffffff"/>
      </x:bottom>
    </x:border>
    <x:border>
      <x:left style="medium">
        <x:color auto="1"/>
      </x:left>
      <x:right style="thin">
        <x:color auto="1"/>
      </x:right>
      <x:top style="thin">
        <x:color rgb="ffffffff"/>
      </x:top>
      <x:bottom style="medium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 diagonalUp="1" diagonalDown="1"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 style="thin">
        <x:color auto="1"/>
      </x:diagonal>
    </x:border>
    <x:border diagonalUp="1" diagonalDown="1"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  <x:border diagonalUp="1" diagonalDown="1"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 style="thin">
        <x:color auto="1"/>
      </x:diagonal>
    </x:border>
    <x:border diagonalUp="1" diagonalDown="1"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 style="thin">
        <x:color auto="1"/>
      </x:diagonal>
    </x:border>
    <x:border diagonalUp="1" diagonalDown="1"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  <x:border diagonalUp="1" diagonalDown="1"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 style="thin">
        <x:color auto="1"/>
      </x:diagonal>
    </x:border>
    <x:border diagonalUp="1" diagonalDown="1">
      <x:left style="thin">
        <x:color auto="1"/>
      </x:left>
      <x:right>
        <x:color auto="1"/>
      </x:right>
      <x:top style="medium">
        <x:color auto="1"/>
      </x:top>
      <x:bottom>
        <x:color auto="1"/>
      </x:bottom>
      <x:diagonal style="thin">
        <x:color auto="1"/>
      </x:diagonal>
    </x:border>
    <x:border diagonalUp="1" diagonalDown="1">
      <x:left>
        <x:color auto="1"/>
      </x:left>
      <x:right style="medium">
        <x:color auto="1"/>
      </x:right>
      <x:top style="medium">
        <x:color auto="1"/>
      </x:top>
      <x:bottom>
        <x:color auto="1"/>
      </x:bottom>
      <x:diagonal style="thin">
        <x:color auto="1"/>
      </x:diagonal>
    </x:border>
    <x:border diagonalUp="1" diagonalDown="1">
      <x:left style="thin">
        <x:color auto="1"/>
      </x:left>
      <x:right>
        <x:color auto="1"/>
      </x:right>
      <x:top>
        <x:color auto="1"/>
      </x:top>
      <x:bottom>
        <x:color auto="1"/>
      </x:bottom>
      <x:diagonal style="thin">
        <x:color auto="1"/>
      </x:diagonal>
    </x:border>
    <x:border diagonalUp="1" diagonalDown="1">
      <x:left>
        <x:color auto="1"/>
      </x:left>
      <x:right style="medium">
        <x:color auto="1"/>
      </x:right>
      <x:top>
        <x:color auto="1"/>
      </x:top>
      <x:bottom>
        <x:color auto="1"/>
      </x:bottom>
      <x:diagonal style="thin">
        <x:color auto="1"/>
      </x:diagonal>
    </x:border>
    <x:border diagonalUp="1" diagonalDown="1">
      <x:left style="thin">
        <x:color auto="1"/>
      </x:left>
      <x:right>
        <x:color auto="1"/>
      </x:right>
      <x:top>
        <x:color auto="1"/>
      </x:top>
      <x:bottom style="medium">
        <x:color auto="1"/>
      </x:bottom>
      <x:diagonal style="thin">
        <x:color auto="1"/>
      </x:diagonal>
    </x:border>
    <x:border diagonalUp="1" diagonalDown="1">
      <x:left>
        <x:color auto="1"/>
      </x:left>
      <x:right style="medium">
        <x:color auto="1"/>
      </x:right>
      <x:top>
        <x:color auto="1"/>
      </x:top>
      <x:bottom style="medium">
        <x:color auto="1"/>
      </x:bottom>
      <x:diagonal style="thin">
        <x:color auto="1"/>
      </x:diagonal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rgb="ffffffff"/>
      </x:right>
      <x:top>
        <x:color auto="1"/>
      </x:top>
      <x:bottom>
        <x:color auto="1"/>
      </x:bottom>
    </x:border>
  </x:borders>
  <x:cellStyleXfs count="12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6" fillId="2" borderId="0">
      <x:alignment horizontal="general" vertical="center"/>
    </x:xf>
    <x:xf numFmtId="0" fontId="7" fillId="3" borderId="0">
      <x:alignment horizontal="general" vertical="center"/>
    </x:xf>
    <x:xf numFmtId="0" fontId="8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9" fillId="0" borderId="0">
      <x:alignment horizontal="general" vertical="center"/>
    </x:xf>
    <x:xf numFmtId="41" fontId="9" fillId="0" borderId="0">
      <x:alignment horizontal="general" vertical="center"/>
    </x:xf>
  </x:cellStyleXfs>
  <x:cellXfs count="274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10" applyNumberFormat="1" applyFont="1" applyFill="1" applyBorder="1" applyAlignment="1">
          <x:alignment horizontal="center" vertical="center"/>
        </x:xf>
      </mc:Fallback>
    </mc:AlternateContent>
    <x:xf numFmtId="0" fontId="11" fillId="0" borderId="1" xfId="1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10" applyNumberFormat="1" applyFont="1" applyFill="1" applyBorder="1" applyAlignment="1">
          <x:alignment horizontal="center" vertical="center"/>
        </x:xf>
      </mc:Fallback>
    </mc:AlternateContent>
    <x:xf numFmtId="0" fontId="9" fillId="0" borderId="0" xfId="1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2" xfId="1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1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4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4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5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5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" xfId="1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" xfId="1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4" xfId="1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4" xfId="1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4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4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9" borderId="4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9" borderId="4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5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5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" xfId="1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" xfId="1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2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2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6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6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7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7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7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7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8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8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8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8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0" borderId="9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0" borderId="9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3" fillId="0" borderId="4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3" fillId="0" borderId="4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0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0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3" fillId="0" borderId="2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3" fillId="0" borderId="2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1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1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2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2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0" borderId="9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0" borderId="9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0" borderId="13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0" borderId="13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0" borderId="14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0" borderId="14" xfId="4" applyNumberFormat="1" applyFont="1" applyFill="1" applyBorder="1" applyAlignment="1">
          <x:alignment horizontal="center" vertical="center"/>
        </x:xf>
      </mc:Fallback>
    </mc:AlternateContent>
    <x:xf numFmtId="0" fontId="9" fillId="0" borderId="0" xfId="10" applyNumberFormat="1" applyFill="1">
      <x:alignment horizontal="general" vertical="center"/>
    </x:xf>
    <x:xf numFmtId="0" fontId="0" fillId="0" borderId="4" xfId="0" applyNumberFormat="1" applyBorder="1">
      <x:alignment horizontal="general" vertical="center"/>
    </x:xf>
    <x:xf numFmtId="0" fontId="0" fillId="0" borderId="15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0" borderId="9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0" borderId="9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1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10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1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1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0" xfId="1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0" xfId="1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1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1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1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1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9" borderId="4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9" borderId="4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6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6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9" borderId="16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9" borderId="16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15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15" xfId="10" applyNumberFormat="1" applyFont="1" applyFill="1" applyBorder="1" applyAlignment="1">
          <x:alignment horizontal="center" vertical="center"/>
        </x:xf>
      </mc:Fallback>
    </mc:AlternateContent>
    <x:xf numFmtId="0" fontId="9" fillId="0" borderId="0" xfId="10" applyNumberForma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7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7" fillId="0" borderId="4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7" fillId="0" borderId="4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7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7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9" borderId="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9" borderId="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7" fillId="9" borderId="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7" fillId="9" borderId="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7" fillId="0" borderId="8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7" fillId="0" borderId="8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7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7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8" fillId="0" borderId="4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8" fillId="0" borderId="4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8" fillId="0" borderId="5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8" fillId="0" borderId="5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8" fillId="9" borderId="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8" fillId="9" borderId="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8" fillId="9" borderId="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8" fillId="9" borderId="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8" fillId="9" borderId="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8" fillId="9" borderId="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8" fillId="9" borderId="1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8" fillId="9" borderId="1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8" fillId="0" borderId="8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8" fillId="0" borderId="8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8" fillId="0" borderId="15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8" fillId="0" borderId="15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7" xfId="4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4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8" xfId="1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8" xfId="1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9" xfId="1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9" xfId="1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9" borderId="20" xfId="1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9" borderId="20" xfId="1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9" borderId="21" xfId="1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9" borderId="21" xfId="1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0" borderId="2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0" borderId="2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4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4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0" borderId="23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0" borderId="23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1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1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9" borderId="5" xfId="1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9" borderId="5" xfId="1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2" xfId="1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2" xfId="1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0" borderId="13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0" borderId="13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10" borderId="14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10" borderId="14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0" borderId="14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0" borderId="14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0" borderId="13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0" borderId="13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0" borderId="14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0" borderId="14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4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4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4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4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8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8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8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8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8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8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7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7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6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6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7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7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9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9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9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9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x:xf numFmtId="41" fontId="0" fillId="0" borderId="4" xfId="2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1" fillId="4" borderId="4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4" borderId="4" xfId="5" applyNumberFormat="1" applyFont="1" applyBorder="1" applyAlignment="1">
          <x:alignment horizontal="center" vertical="center"/>
        </x:xf>
      </mc:Fallback>
    </mc:AlternateContent>
    <x:xf numFmtId="0" fontId="0" fillId="0" borderId="24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11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11" borderId="4" xfId="0" applyNumberFormat="1" applyFont="1" applyFill="1" applyBorder="1" applyAlignment="1">
          <x:alignment horizontal="center" vertical="center"/>
        </x:xf>
      </mc:Fallback>
    </mc:AlternateContent>
    <x:xf numFmtId="41" fontId="0" fillId="0" borderId="4" xfId="2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11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11" borderId="4" xfId="0" applyNumberFormat="1" applyFont="1" applyFill="1" applyBorder="1" applyAlignment="1">
          <x:alignment horizontal="center" vertical="center"/>
        </x:xf>
      </mc:Fallback>
    </mc:AlternateContent>
    <x:xf numFmtId="0" fontId="0" fillId="0" borderId="4" xfId="0" applyNumberFormat="1" applyBorder="1" applyAlignment="1">
      <x:alignment horizontal="general" vertical="bottom"/>
    </x:xf>
    <x:xf numFmtId="14" fontId="0" fillId="0" borderId="4" xfId="0" applyNumberFormat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4" xfId="0" applyNumberForma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4" xfId="0" applyNumberForma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4" xfId="0" applyNumberFormat="1" applyBorder="1" applyAlignment="1">
          <x:alignment horizontal="center" vertical="center"/>
        </x:xf>
      </mc:Fallback>
    </mc:AlternateContent>
    <x:xf numFmtId="41" fontId="0" fillId="0" borderId="4" xfId="2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4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4" xfId="2" applyNumberFormat="1" applyFont="1" applyBorder="1" applyAlignment="1">
          <x:alignment horizontal="center" vertical="center"/>
        </x:xf>
      </mc:Fallback>
    </mc:AlternateContent>
    <x:xf numFmtId="3" fontId="0" fillId="0" borderId="4" xfId="0" applyNumberFormat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9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9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9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9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7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7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7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7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8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8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8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8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6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6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8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8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4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4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4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4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x:xf numFmtId="0" fontId="0" fillId="0" borderId="4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1" fillId="4" borderId="4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4" borderId="4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13" fillId="9" borderId="8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3" fillId="9" borderId="8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8" xfId="1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8" xfId="1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2" xfId="1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2" xfId="1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13" fillId="9" borderId="4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3" fillId="9" borderId="4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4" xfId="1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4" xfId="1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5" xfId="1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5" xfId="10" applyNumberFormat="1" applyFont="1" applyBorder="1" applyAlignment="1">
          <x:alignment horizontal="center" vertical="center"/>
        </x:xf>
      </mc:Fallback>
    </mc:AlternateContent>
    <x:xf numFmtId="0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23" xfId="1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3" xfId="1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7" xfId="1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7" xfId="1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9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9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8" fillId="9" borderId="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8" fillId="9" borderId="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9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9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8" fillId="9" borderId="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8" fillId="9" borderId="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4" xfId="0" applyNumberFormat="1" applyFont="1" applyBorder="1" applyAlignment="1">
          <x:alignment horizontal="center" vertical="center"/>
        </x:xf>
      </mc:Fallback>
    </mc:AlternateContent>
    <x:xf numFmtId="0" fontId="9" fillId="0" borderId="25" xfId="1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3" fillId="9" borderId="1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3" fillId="9" borderId="1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3" fillId="0" borderId="8" xfId="11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3" fillId="0" borderId="8" xfId="11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3" fillId="9" borderId="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3" fillId="9" borderId="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4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4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3" fillId="0" borderId="4" xfId="11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3" fillId="0" borderId="4" xfId="11" applyNumberFormat="1" applyFont="1" applyBorder="1" applyAlignment="1">
          <x:alignment horizontal="right" vertical="center"/>
        </x:xf>
      </mc:Fallback>
    </mc:AlternateContent>
    <x:xf numFmtId="0" fontId="9" fillId="0" borderId="0" xfId="1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1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1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3" fillId="0" borderId="15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3" fillId="0" borderId="15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3" fillId="0" borderId="8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3" fillId="0" borderId="8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3" fillId="0" borderId="23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3" fillId="0" borderId="23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3" fillId="0" borderId="7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3" fillId="0" borderId="7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10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10" applyNumberForma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8" fillId="9" borderId="1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8" fillId="9" borderId="15" xfId="1" applyNumberFormat="1" applyFont="1" applyFill="1" applyBorder="1" applyAlignment="1">
          <x:alignment horizontal="center" vertical="center"/>
        </x:xf>
      </mc:Fallback>
    </mc:AlternateContent>
    <x:xf numFmtId="41" fontId="18" fillId="0" borderId="8" xfId="2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8" fillId="9" borderId="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8" fillId="9" borderId="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8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8" fillId="0" borderId="8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8" fillId="9" borderId="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8" fillId="9" borderId="5" xfId="1" applyNumberFormat="1" applyFont="1" applyFill="1" applyBorder="1" applyAlignment="1">
          <x:alignment horizontal="center" vertical="center"/>
        </x:xf>
      </mc:Fallback>
    </mc:AlternateContent>
    <x:xf numFmtId="41" fontId="18" fillId="0" borderId="4" xfId="2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8" fillId="9" borderId="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8" fillId="9" borderId="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4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8" fillId="0" borderId="4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3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3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5" xfId="1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5" xfId="1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8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8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8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8" fillId="0" borderId="5" xfId="0" applyNumberFormat="1" applyFont="1" applyBorder="1" applyAlignment="1">
          <x:alignment horizontal="center" vertical="center"/>
        </x:xf>
      </mc:Fallback>
    </mc:AlternateContent>
    <x:xf numFmtId="0" fontId="9" fillId="0" borderId="0" xfId="1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9" fillId="0" borderId="0" xfId="11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0" xfId="11" applyNumberForma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3" fillId="9" borderId="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3" fillId="9" borderId="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4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4" xfId="10" applyNumberFormat="1" applyFont="1" applyFill="1" applyBorder="1" applyAlignment="1">
          <x:alignment horizontal="center" vertical="center"/>
        </x:xf>
      </mc:Fallback>
    </mc:AlternateContent>
    <x:xf numFmtId="41" fontId="18" fillId="0" borderId="15" xfId="2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3" fillId="0" borderId="15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3" fillId="0" borderId="15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3" fillId="0" borderId="8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3" fillId="0" borderId="8" xfId="2" applyNumberFormat="1" applyFont="1" applyFill="1" applyBorder="1" applyAlignment="1">
          <x:alignment horizontal="right" vertical="center"/>
        </x:xf>
      </mc:Fallback>
    </mc:AlternateContent>
    <x:xf numFmtId="41" fontId="18" fillId="0" borderId="5" xfId="2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3" fillId="0" borderId="5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3" fillId="0" borderId="5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3" fillId="0" borderId="4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3" fillId="0" borderId="4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12" borderId="26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12" borderId="26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12" borderId="27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12" borderId="27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2" borderId="28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28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2" borderId="29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29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2" borderId="30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30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2" borderId="31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31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2" borderId="3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3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2" borderId="33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33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12" borderId="27" xfId="1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12" borderId="27" xfId="1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11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11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4" borderId="34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4" borderId="34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NumberForma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4" xfId="0" applyNumberFormat="1" applyBorder="1" applyAlignment="1">
          <x:alignment horizontal="center" vertical="center"/>
        </x:xf>
      </mc:Fallback>
    </mc:AlternateContent>
    <x:xf numFmtId="0" fontId="0" fillId="0" borderId="0" xfId="0" applyNumberFormat="1">
      <x:alignment horizontal="general" vertical="center"/>
    </x:xf>
    <x:xf numFmtId="170" fontId="0" fillId="0" borderId="0" xfId="0" applyNumberFormat="1">
      <x:alignment horizontal="general" vertical="center"/>
    </x:xf>
    <x:xf numFmtId="0" fontId="0" fillId="0" borderId="34" xfId="0" applyNumberFormat="1" applyFill="1" applyBorder="1" applyAlignment="1">
      <x:alignment horizontal="general" vertical="bottom"/>
    </x:xf>
    <x:xf numFmtId="0" fontId="0" fillId="0" borderId="0" xfId="0" applyNumberFormat="1" applyFill="1" applyBorder="1" applyAlignment="1">
      <x:alignment horizontal="general" vertical="bottom"/>
    </x:xf>
    <x:xf numFmtId="14" fontId="0" fillId="0" borderId="4" xfId="0" applyNumberFormat="1" applyBorder="1" applyAlignment="1">
      <x:alignment horizontal="general" vertical="center"/>
    </x:xf>
    <x:xf numFmtId="3" fontId="0" fillId="0" borderId="4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9" borderId="2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2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0" borderId="13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0" borderId="13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0" borderId="14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0" borderId="14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6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6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5" xfId="1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5" xfId="1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6" xfId="1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6" xfId="1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7" xfId="1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7" xfId="1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8" xfId="1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8" xfId="1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9" xfId="1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9" xfId="1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40" xfId="1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40" xfId="1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0" borderId="0" xfId="1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0" borderId="0" xfId="1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41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41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42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42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43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43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44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44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45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45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46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46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10" borderId="4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10" borderId="4" xfId="10" applyNumberFormat="1" applyFont="1" applyFill="1" applyBorder="1" applyAlignment="1">
          <x:alignment horizontal="center" vertical="center"/>
        </x:xf>
      </mc:Fallback>
    </mc:AlternateContent>
    <x:xf numFmtId="0" fontId="22" fillId="10" borderId="4" xfId="1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10" borderId="1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0" borderId="1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2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2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0" borderId="13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0" borderId="13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0" borderId="14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0" borderId="14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4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4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2" borderId="0" xfId="1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2" borderId="0" xfId="1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10" borderId="4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10" borderId="4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0" borderId="34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0" borderId="34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0" borderId="0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0" borderId="0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48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48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6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6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49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49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2" borderId="50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2" borderId="50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2" borderId="26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2" borderId="26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2" borderId="27" xfId="1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2" borderId="27" xfId="1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1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1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7" xfId="1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7" xfId="1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12" borderId="5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12" borderId="5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12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12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12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12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12" borderId="0" xfId="1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2" borderId="0" xfId="1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2" borderId="0" xfId="1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2" borderId="0" xfId="1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1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10" applyNumberFormat="1" applyFont="1" applyBorder="1" applyAlignment="1">
          <x:alignment horizontal="center" vertical="center" wrapText="1"/>
        </x:xf>
      </mc:Fallback>
    </mc:AlternateContent>
  </x:cellXfs>
  <x:cellStyles count="12">
    <x:cellStyle name="표준" xfId="0" builtinId="0"/>
    <x:cellStyle name="백분율" xfId="1" builtinId="5"/>
    <x:cellStyle name="쉼표 [0]" xfId="2" builtinId="6"/>
    <x:cellStyle name="좋음" xfId="3" builtinId="26"/>
    <x:cellStyle name="나쁨" xfId="4" builtinId="27"/>
    <x:cellStyle name="강조색1" xfId="5" builtinId="29"/>
    <x:cellStyle name="20% - 강조색1" xfId="6" builtinId="30"/>
    <x:cellStyle name="20% - 강조색2" xfId="7" builtinId="34"/>
    <x:cellStyle name="20% - 강조색3" xfId="8" builtinId="38"/>
    <x:cellStyle name="20% - 강조색4" xfId="9" builtinId="42"/>
    <x:cellStyle name="표준 2" xfId="10"/>
    <x:cellStyle name="쉼표 [0] 2" xfId="11"/>
  </x:cellStyles>
  <x:dxfs count="2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>
          <x:bgColor rgb="ffffc000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0"/>
            <x:i val="1"/>
            <hs:useFontSpace val="0"/>
            <hs:size val="0"/>
            <hs:ratio val="0"/>
            <hs:spacing val="0"/>
            <hs:offset val="0"/>
          </x:font>
          <x:fill>
            <x:patternFill>
              <x:bgColor rgb="ff00b050"/>
            </x:patternFill>
          </x:fill>
        </x:dxf>
      </mc:Choice>
      <mc:Fallback>
        <x:dxf>
          <x:font>
            <x:b val="0"/>
            <x:i val="1"/>
          </x:font>
          <x:fill>
            <x:patternFill>
              <x:bgColor rgb="ff00b050"/>
            </x:patternFill>
          </x:fill>
        </x:dxf>
      </mc:Fallback>
    </mc:AlternateContent>
    <x:dxf>
      <x:fill>
        <x:patternFill patternType="lightGray">
          <x:fgColor rgb="ffff0000"/>
        </x:patternFill>
      </x:fill>
    </x:dxf>
    <x:dxf>
      <x:fill>
        <x:patternFill>
          <x:bgColor rgb="ff92d050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70c0"/>
            <x:b val="1"/>
            <x:i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70c0"/>
            <x:b val="1"/>
            <x:i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0"/>
            <x:i val="1"/>
            <hs:useFontSpace val="0"/>
            <hs:size val="0"/>
            <hs:ratio val="0"/>
            <hs:spacing val="0"/>
            <hs:offset val="0"/>
          </x:font>
          <x:fill>
            <x:patternFill>
              <x:bgColor rgb="ff92d050"/>
            </x:patternFill>
          </x:fill>
        </x:dxf>
      </mc:Choice>
      <mc:Fallback>
        <x:dxf>
          <x:font>
            <x:b val="0"/>
            <x:i val="1"/>
          </x:font>
          <x:fill>
            <x:patternFill>
              <x:bgColor rgb="ff92d050"/>
            </x:patternFill>
          </x:fill>
        </x:dxf>
      </mc:Fallback>
    </mc:AlternateContent>
    <x:dxf>
      <x:fill>
        <x:patternFill>
          <x:bgColor rgb="ff00b0f0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0"/>
            <x:i val="1"/>
            <hs:useFontSpace val="0"/>
            <hs:size val="0"/>
            <hs:ratio val="0"/>
            <hs:spacing val="0"/>
            <hs:offset val="0"/>
          </x:font>
          <x:fill>
            <x:patternFill>
              <x:bgColor rgb="ffffc000"/>
            </x:patternFill>
          </x:fill>
        </x:dxf>
      </mc:Choice>
      <mc:Fallback>
        <x:dxf>
          <x:font>
            <x:b val="0"/>
            <x:i val="1"/>
          </x:font>
          <x:fill>
            <x:patternFill>
              <x:bgColor rgb="ffffc000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70c0"/>
            <x:b val="0"/>
            <x:i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70c0"/>
            <x:b val="0"/>
            <x:i val="1"/>
          </x:font>
        </x:dxf>
      </mc:Fallback>
    </mc:AlternateContent>
    <x:dxf>
      <x:fill>
        <x:patternFill>
          <x:bgColor rgb="ffffff00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0"/>
            <x:i val="1"/>
            <hs:useFontSpace val="0"/>
            <hs:size val="0"/>
            <hs:ratio val="0"/>
            <hs:spacing val="0"/>
            <hs:offset val="0"/>
          </x:font>
          <x:fill>
            <x:patternFill>
              <x:bgColor rgb="ff00b050"/>
            </x:patternFill>
          </x:fill>
        </x:dxf>
      </mc:Choice>
      <mc:Fallback>
        <x:dxf>
          <x:font>
            <x:b val="0"/>
            <x:i val="1"/>
          </x:font>
          <x:fill>
            <x:patternFill>
              <x:bgColor rgb="ff00b050"/>
            </x:patternFill>
          </x:fill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31" Type="http://schemas.openxmlformats.org/officeDocument/2006/relationships/worksheet" Target="worksheets/sheet28.xml"  /><Relationship Id="rId32" Type="http://schemas.openxmlformats.org/officeDocument/2006/relationships/worksheet" Target="worksheets/sheet29.xml"  /><Relationship Id="rId33" Type="http://schemas.openxmlformats.org/officeDocument/2006/relationships/worksheet" Target="worksheets/sheet30.xml"  /><Relationship Id="rId34" Type="http://schemas.openxmlformats.org/officeDocument/2006/relationships/worksheet" Target="worksheets/sheet31.xml"  /><Relationship Id="rId35" Type="http://schemas.openxmlformats.org/officeDocument/2006/relationships/worksheet" Target="worksheets/sheet32.xml"  /><Relationship Id="rId36" Type="http://schemas.openxmlformats.org/officeDocument/2006/relationships/worksheet" Target="worksheets/sheet33.xml"  /><Relationship Id="rId37" Type="http://schemas.openxmlformats.org/officeDocument/2006/relationships/worksheet" Target="worksheets/sheet34.xml"  /><Relationship Id="rId38" Type="http://schemas.openxmlformats.org/officeDocument/2006/relationships/worksheet" Target="worksheets/sheet35.xml"  /><Relationship Id="rId39" Type="http://schemas.openxmlformats.org/officeDocument/2006/relationships/worksheet" Target="worksheets/sheet36.xml"  /><Relationship Id="rId4" Type="http://schemas.openxmlformats.org/officeDocument/2006/relationships/worksheet" Target="worksheets/sheet1.xml"  /><Relationship Id="rId40" Type="http://schemas.openxmlformats.org/officeDocument/2006/relationships/worksheet" Target="worksheets/sheet37.xml"  /><Relationship Id="rId41" Type="http://schemas.openxmlformats.org/officeDocument/2006/relationships/worksheet" Target="worksheets/sheet38.xml"  /><Relationship Id="rId42" Type="http://schemas.openxmlformats.org/officeDocument/2006/relationships/worksheet" Target="worksheets/sheet39.xml"  /><Relationship Id="rId43" Type="http://schemas.openxmlformats.org/officeDocument/2006/relationships/worksheet" Target="worksheets/sheet40.xml"  /><Relationship Id="rId44" Type="http://schemas.openxmlformats.org/officeDocument/2006/relationships/worksheet" Target="worksheets/sheet41.xml"  /><Relationship Id="rId45" Type="http://schemas.openxmlformats.org/officeDocument/2006/relationships/worksheet" Target="worksheets/sheet42.xml"  /><Relationship Id="rId46" Type="http://schemas.openxmlformats.org/officeDocument/2006/relationships/worksheet" Target="worksheets/sheet43.xml"  /><Relationship Id="rId47" Type="http://schemas.openxmlformats.org/officeDocument/2006/relationships/worksheet" Target="worksheets/sheet44.xml"  /><Relationship Id="rId48" Type="http://schemas.openxmlformats.org/officeDocument/2006/relationships/worksheet" Target="worksheets/sheet45.xml"  /><Relationship Id="rId49" Type="http://schemas.openxmlformats.org/officeDocument/2006/relationships/worksheet" Target="worksheets/sheet46.xml"  /><Relationship Id="rId5" Type="http://schemas.openxmlformats.org/officeDocument/2006/relationships/worksheet" Target="worksheets/sheet2.xml"  /><Relationship Id="rId50" Type="http://schemas.openxmlformats.org/officeDocument/2006/relationships/worksheet" Target="worksheets/sheet47.xml"  /><Relationship Id="rId51" Type="http://schemas.openxmlformats.org/officeDocument/2006/relationships/externalLink" Target="externalLinks/externalLink1.xml"  /><Relationship Id="rId52" Type="http://schemas.openxmlformats.org/officeDocument/2006/relationships/externalLink" Target="externalLinks/externalLink2.xml"  /><Relationship Id="rId53" Type="http://schemas.openxmlformats.org/officeDocument/2006/relationships/externalLink" Target="externalLinks/externalLink3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15.xml.rels><?xml version="1.0" encoding="UTF-8" standalone="yes" ?><Relationships xmlns="http://schemas.openxmlformats.org/package/2006/relationships"><Relationship Id="rId1" Type="http://schemas.openxmlformats.org/officeDocument/2006/relationships/image" Target="../media/image18.png"  /><Relationship Id="rId2" Type="http://schemas.openxmlformats.org/officeDocument/2006/relationships/image" Target="../media/image19.png"  /><Relationship Id="rId3" Type="http://schemas.openxmlformats.org/officeDocument/2006/relationships/image" Target="../media/image20.png"  /></Relationships>
</file>

<file path=xl/drawings/_rels/drawing16.xml.rels><?xml version="1.0" encoding="UTF-8" standalone="yes" ?><Relationships xmlns="http://schemas.openxmlformats.org/package/2006/relationships"><Relationship Id="rId1" Type="http://schemas.openxmlformats.org/officeDocument/2006/relationships/image" Target="../media/image21.png"  /><Relationship Id="rId2" Type="http://schemas.openxmlformats.org/officeDocument/2006/relationships/image" Target="../media/image22.png"  /><Relationship Id="rId3" Type="http://schemas.openxmlformats.org/officeDocument/2006/relationships/image" Target="../media/image23.png"  /></Relationships>
</file>

<file path=xl/drawings/_rels/drawing17.xml.rels><?xml version="1.0" encoding="UTF-8" standalone="yes" ?><Relationships xmlns="http://schemas.openxmlformats.org/package/2006/relationships"><Relationship Id="rId1" Type="http://schemas.openxmlformats.org/officeDocument/2006/relationships/image" Target="../media/image21.png"  /><Relationship Id="rId2" Type="http://schemas.openxmlformats.org/officeDocument/2006/relationships/image" Target="../media/image22.png"  /><Relationship Id="rId3" Type="http://schemas.openxmlformats.org/officeDocument/2006/relationships/image" Target="../media/image23.png"  /></Relationships>
</file>

<file path=xl/drawings/drawing1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304800</xdr:colOff>
      <xdr:row>1</xdr:row>
      <xdr:rowOff>100076</xdr:rowOff>
    </xdr:from>
    <xdr:to>
      <xdr:col>5</xdr:col>
      <xdr:colOff>662051</xdr:colOff>
      <xdr:row>18</xdr:row>
      <xdr:rowOff>204851</xdr:rowOff>
    </xdr:to>
    <xdr:pic macro="" fPublished="0">
      <xdr:nvPicPr>
        <xdr:cNvPr id="5" name="그림 4"/>
        <xdr:cNvPicPr>
          <a:picLocks noChangeAspect="1"/>
        </xdr:cNvPicPr>
      </xdr:nvPicPr>
      <xdr:blipFill rotWithShape="1">
        <a:blip r:embed="rId1"/>
        <a:srcRect t="15150" r="56290"/>
        <a:stretch>
          <a:fillRect/>
        </a:stretch>
      </xdr:blipFill>
      <xdr:spPr>
        <a:xfrm>
          <a:off x="609600" y="619125"/>
          <a:ext cx="7572374" cy="7334250"/>
        </a:xfrm>
        <a:prstGeom prst="rect">
          <a:avLst/>
        </a:prstGeom>
        <a:ln>
          <a:solidFill>
            <a:schemeClr val="tx1"/>
          </a:solidFill>
        </a:ln>
      </xdr:spPr>
    </xdr:pic>
    <xdr:clientData fLocksWithSheet="1" fPrintsWithSheet="1"/>
  </xdr:twoCellAnchor>
  <xdr:twoCellAnchor>
    <xdr:from>
      <xdr:col>0</xdr:col>
      <xdr:colOff>290576</xdr:colOff>
      <xdr:row>17</xdr:row>
      <xdr:rowOff>90551</xdr:rowOff>
    </xdr:from>
    <xdr:to>
      <xdr:col>1</xdr:col>
      <xdr:colOff>85724</xdr:colOff>
      <xdr:row>18</xdr:row>
      <xdr:rowOff>33401</xdr:rowOff>
    </xdr:to>
    <xdr:sp fLocksText="1" fPublished="0">
      <xdr:nvSpPr>
        <xdr:cNvPr id="6" name="직사각형 5"/>
        <xdr:cNvSpPr/>
      </xdr:nvSpPr>
      <xdr:spPr>
        <a:xfrm>
          <a:off x="581025" y="7305674"/>
          <a:ext cx="962025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</xdr:col>
      <xdr:colOff>85724</xdr:colOff>
      <xdr:row>17</xdr:row>
      <xdr:rowOff>81026</xdr:rowOff>
    </xdr:from>
    <xdr:to>
      <xdr:col>6</xdr:col>
      <xdr:colOff>185801</xdr:colOff>
      <xdr:row>17</xdr:row>
      <xdr:rowOff>166751</xdr:rowOff>
    </xdr:to>
    <xdr:cxnSp fPublished="0">
      <xdr:nvCxnSpPr>
        <xdr:cNvPr id="9" name="꺾인 연결선 8"/>
        <xdr:cNvCxnSpPr>
          <a:stCxn id="6" idx="3"/>
          <a:endCxn id="7" idx="1"/>
        </xdr:cNvCxnSpPr>
      </xdr:nvCxnSpPr>
      <xdr:spPr>
        <a:xfrm flipV="1">
          <a:off x="1543050" y="7286625"/>
          <a:ext cx="7058025" cy="171450"/>
        </a:xfrm>
        <a:prstGeom prst="bentConnector3">
          <a:avLst>
            <a:gd name="adj1" fmla="val 27598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6</xdr:col>
      <xdr:colOff>185801</xdr:colOff>
      <xdr:row>14</xdr:row>
      <xdr:rowOff>100076</xdr:rowOff>
    </xdr:from>
    <xdr:to>
      <xdr:col>13</xdr:col>
      <xdr:colOff>419100</xdr:colOff>
      <xdr:row>18</xdr:row>
      <xdr:rowOff>195326</xdr:rowOff>
    </xdr:to>
    <xdr:grpSp>
      <xdr:nvGrpSpPr>
        <xdr:cNvPr id="12" name="그룹 11"/>
        <xdr:cNvGrpSpPr>
          <a:grpSpLocks/>
        </xdr:cNvGrpSpPr>
      </xdr:nvGrpSpPr>
      <xdr:grpSpPr>
        <a:xfrm rot="0">
          <a:off x="8601075" y="6067425"/>
          <a:ext cx="10067925" cy="1866900"/>
          <a:chOff x="4295775" y="1866900"/>
          <a:chExt cx="5033963" cy="957263"/>
        </a:xfrm>
      </xdr:grpSpPr>
      <xdr:sp fLocksText="1" fPublished="0">
        <xdr:nvSpPr>
          <xdr:cNvPr id="7" name="TextBox 6"/>
          <xdr:cNvSpPr txBox="1">
            <a:spLocks noRot="1"/>
          </xdr:cNvSpPr>
        </xdr:nvSpPr>
        <xdr:spPr>
          <a:xfrm>
            <a:off x="4295775" y="2157412"/>
            <a:ext cx="5033963" cy="666751"/>
          </a:xfrm>
          <a:prstGeom prst="rect">
            <a:avLst/>
          </a:prstGeom>
          <a:ln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lIns="90170" tIns="46990" rIns="90170" bIns="46990"/>
          <a:p>
            <a:pPr algn="l" eaLnBrk="0" latinLnBrk="0">
              <a:lnSpc>
                <a:spcPct val="100000"/>
              </a:lnSpc>
            </a:pPr>
            <a:r>
              <a:rPr lang="ko-KR" altLang="en-US" sz="1100">
                <a:solidFill>
                  <a:srgbClr val="000000"/>
                </a:solidFill>
                <a:latin typeface="Calibri"/>
                <a:ea typeface="Calibri"/>
              </a:rPr>
              <a:t>1. </a:t>
            </a:r>
            <a:r>
              <a:rPr lang="ko-KR" altLang="en-US" sz="1100">
                <a:solidFill>
                  <a:srgbClr val="000000"/>
                </a:solidFill>
                <a:latin typeface="맑은 고딕"/>
                <a:ea typeface="맑은 고딕"/>
              </a:rPr>
              <a:t>시트 탐색 단추에서 오른쪽 마우스를 클릭한다</a:t>
            </a:r>
            <a:r>
              <a:rPr lang="ko-KR" altLang="en-US" sz="1100">
                <a:solidFill>
                  <a:srgbClr val="000000"/>
                </a:solidFill>
                <a:latin typeface="Calibri"/>
                <a:ea typeface="Calibri"/>
              </a:rPr>
              <a:t>.(</a:t>
            </a:r>
            <a:r>
              <a:rPr lang="ko-KR" altLang="en-US" sz="1100">
                <a:solidFill>
                  <a:srgbClr val="000000"/>
                </a:solidFill>
                <a:latin typeface="맑은 고딕"/>
                <a:ea typeface="맑은 고딕"/>
              </a:rPr>
              <a:t>시트 활성화 대화 상자가 뜬다</a:t>
            </a:r>
            <a:r>
              <a:rPr lang="ko-KR" altLang="en-US" sz="1100">
                <a:solidFill>
                  <a:srgbClr val="000000"/>
                </a:solidFill>
                <a:latin typeface="Calibri"/>
                <a:ea typeface="Calibri"/>
              </a:rPr>
              <a:t>)</a:t>
            </a:r>
          </a:p>
          <a:p>
            <a:pPr algn="l" eaLnBrk="0" latinLnBrk="0">
              <a:lnSpc>
                <a:spcPct val="100000"/>
              </a:lnSpc>
            </a:pPr>
            <a:r>
              <a:rPr lang="ko-KR" altLang="en-US" sz="1100">
                <a:solidFill>
                  <a:srgbClr val="000000"/>
                </a:solidFill>
                <a:latin typeface="Calibri"/>
                <a:ea typeface="Calibri"/>
              </a:rPr>
              <a:t>2. </a:t>
            </a:r>
            <a:r>
              <a:rPr lang="ko-KR" altLang="en-US" sz="1100">
                <a:solidFill>
                  <a:srgbClr val="000000"/>
                </a:solidFill>
                <a:latin typeface="맑은 고딕"/>
                <a:ea typeface="맑은 고딕"/>
              </a:rPr>
              <a:t>원하는 시트를 선택하고 </a:t>
            </a:r>
            <a:r>
              <a:rPr lang="ko-KR" altLang="en-US" sz="1100" b="1">
                <a:solidFill>
                  <a:srgbClr val="000000"/>
                </a:solidFill>
                <a:latin typeface="Calibri"/>
                <a:ea typeface="Calibri"/>
              </a:rPr>
              <a:t>[</a:t>
            </a:r>
            <a:r>
              <a:rPr lang="ko-KR" altLang="en-US" sz="1100" b="1">
                <a:solidFill>
                  <a:srgbClr val="000000"/>
                </a:solidFill>
                <a:latin typeface="맑은 고딕"/>
                <a:ea typeface="맑은 고딕"/>
              </a:rPr>
              <a:t>확인</a:t>
            </a:r>
            <a:r>
              <a:rPr lang="ko-KR" altLang="en-US" sz="1100" b="1">
                <a:solidFill>
                  <a:srgbClr val="000000"/>
                </a:solidFill>
                <a:latin typeface="Calibri"/>
                <a:ea typeface="Calibri"/>
              </a:rPr>
              <a:t>]</a:t>
            </a:r>
            <a:r>
              <a:rPr lang="ko-KR" altLang="en-US" sz="11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  <a:r>
              <a:rPr lang="ko-KR" altLang="en-US" sz="1100">
                <a:solidFill>
                  <a:srgbClr val="000000"/>
                </a:solidFill>
                <a:latin typeface="맑은 고딕"/>
                <a:ea typeface="맑은 고딕"/>
              </a:rPr>
              <a:t>단추를 클릭해서 이동한다</a:t>
            </a:r>
            <a:r>
              <a:rPr lang="ko-KR" altLang="en-US" sz="1100">
                <a:solidFill>
                  <a:srgbClr val="000000"/>
                </a:solidFill>
                <a:latin typeface="Calibri"/>
                <a:ea typeface="Calibri"/>
              </a:rPr>
              <a:t>.</a:t>
            </a:r>
          </a:p>
        </xdr:txBody>
      </xdr:sp>
      <xdr:sp fLocksText="1" fPublished="0">
        <xdr:nvSpPr>
          <xdr:cNvPr id="11" name="직사각형 10"/>
          <xdr:cNvSpPr>
            <a:spLocks noRot="1"/>
          </xdr:cNvSpPr>
        </xdr:nvSpPr>
        <xdr:spPr>
          <a:xfrm>
            <a:off x="4300539" y="1866900"/>
            <a:ext cx="2090738" cy="290513"/>
          </a:xfrm>
          <a:prstGeom prst="rect">
            <a:avLst/>
          </a:prstGeom>
          <a:ln/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wrap="square" lIns="90170" tIns="46990" rIns="90170" bIns="46990" anchor="ctr"/>
          <a:p>
            <a:pPr algn="ctr" eaLnBrk="0" latinLnBrk="0">
              <a:lnSpc>
                <a:spcPct val="100000"/>
              </a:lnSpc>
            </a:pPr>
            <a:r>
              <a:rPr lang="ko-KR" altLang="en-US" sz="1100">
                <a:solidFill>
                  <a:srgbClr val="ffffff"/>
                </a:solidFill>
                <a:latin typeface="맑은 고딕"/>
                <a:ea typeface="맑은 고딕"/>
              </a:rPr>
              <a:t>원하는 시트로 이동하는 방법</a:t>
            </a:r>
          </a:p>
        </xdr:txBody>
      </xdr:sp>
    </xdr:grpSp>
    <xdr:clientData fLocksWithSheet="1" fPrintsWithSheet="1"/>
  </xdr:twoCellAnchor>
  <xdr:twoCellAnchor>
    <xdr:from>
      <xdr:col>6</xdr:col>
      <xdr:colOff>447675</xdr:colOff>
      <xdr:row>1</xdr:row>
      <xdr:rowOff>95250</xdr:rowOff>
    </xdr:from>
    <xdr:to>
      <xdr:col>13</xdr:col>
      <xdr:colOff>447675</xdr:colOff>
      <xdr:row>4</xdr:row>
      <xdr:rowOff>4826</xdr:rowOff>
    </xdr:to>
    <xdr:sp fLocksText="1" fPublished="0">
      <xdr:nvSpPr>
        <xdr:cNvPr id="18" name="모서리가 둥근 직사각형 17"/>
        <xdr:cNvSpPr>
          <a:spLocks noRot="1"/>
        </xdr:cNvSpPr>
      </xdr:nvSpPr>
      <xdr:spPr>
        <a:xfrm>
          <a:off x="9124950" y="609600"/>
          <a:ext cx="9601200" cy="1076325"/>
        </a:xfrm>
        <a:prstGeom prst="roundRect">
          <a:avLst>
            <a:gd name="adj" fmla="val 50000"/>
          </a:avLst>
        </a:prstGeom>
        <a:solidFill>
          <a:schemeClr val="accent5">
            <a:lumMod val="20000"/>
            <a:lumOff val="80000"/>
          </a:schemeClr>
        </a:solidFill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lIns="90170" tIns="46990" rIns="90170" bIns="46990" anchor="ctr"/>
        <a:p>
          <a:pPr algn="ctr" eaLnBrk="0" latinLnBrk="0">
            <a:lnSpc>
              <a:spcPct val="100000"/>
            </a:lnSpc>
          </a:pPr>
          <a:r>
            <a:rPr lang="ko-KR" altLang="en-US" sz="2400">
              <a:solidFill>
                <a:srgbClr val="000000"/>
              </a:solidFill>
              <a:latin typeface="맑은 고딕"/>
              <a:ea typeface="맑은 고딕"/>
            </a:rPr>
            <a:t>컴활1급실기 20일만에 끝내기</a:t>
          </a:r>
        </a:p>
      </xdr:txBody>
    </xdr:sp>
    <xdr:clientData fLocksWithSheet="1" fPrintsWithSheet="1"/>
  </xdr:twoCellAnchor>
  <xdr:twoCellAnchor editAs="oneCell">
    <xdr:from>
      <xdr:col>7</xdr:col>
      <xdr:colOff>95250</xdr:colOff>
      <xdr:row>4</xdr:row>
      <xdr:rowOff>204851</xdr:rowOff>
    </xdr:from>
    <xdr:to>
      <xdr:col>10</xdr:col>
      <xdr:colOff>85724</xdr:colOff>
      <xdr:row>9</xdr:row>
      <xdr:rowOff>14351</xdr:rowOff>
    </xdr:to>
    <xdr:sp fLocksText="1" fPublished="0">
      <xdr:nvSpPr>
        <xdr:cNvPr id="20" name="TextBox 19"/>
        <xdr:cNvSpPr txBox="1">
          <a:spLocks noRot="1"/>
        </xdr:cNvSpPr>
      </xdr:nvSpPr>
      <xdr:spPr>
        <a:xfrm>
          <a:off x="9791700" y="2085975"/>
          <a:ext cx="4095750" cy="1714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 anchor="ctr">
          <a:spAutoFit/>
        </a:bodyPr>
        <a:p>
          <a:pPr algn="ctr" eaLnBrk="0" latinLnBrk="0">
            <a:lnSpc>
              <a:spcPct val="100000"/>
            </a:lnSpc>
          </a:pPr>
          <a:r>
            <a:rPr lang="ko-KR" altLang="en-US" sz="1400" b="1">
              <a:solidFill>
                <a:srgbClr val="000000"/>
              </a:solidFill>
              <a:latin typeface="Calibri"/>
              <a:ea typeface="Calibri"/>
            </a:rPr>
            <a:t>1</a:t>
          </a:r>
          <a:r>
            <a:rPr lang="ko-KR" altLang="en-US" sz="1400" b="1">
              <a:solidFill>
                <a:srgbClr val="000000"/>
              </a:solidFill>
              <a:latin typeface="맑은 고딕"/>
              <a:ea typeface="맑은 고딕"/>
            </a:rPr>
            <a:t>일차 </a:t>
          </a:r>
        </a:p>
        <a:p>
          <a:pPr algn="l" eaLnBrk="0" latinLnBrk="0">
            <a:lnSpc>
              <a:spcPct val="100000"/>
            </a:lnSpc>
          </a:pPr>
          <a:r>
            <a:rPr lang="ko-KR" altLang="en-US" sz="1100" b="1">
              <a:solidFill>
                <a:srgbClr val="4472c4"/>
              </a:solidFill>
              <a:latin typeface="맑은 고딕"/>
              <a:ea typeface="맑은 고딕"/>
            </a:rPr>
            <a:t>상대참조</a:t>
          </a:r>
          <a:r>
            <a:rPr lang="ko-KR" altLang="en-US" sz="1100" b="1">
              <a:solidFill>
                <a:srgbClr val="4472c4"/>
              </a:solidFill>
              <a:latin typeface="Calibri"/>
              <a:ea typeface="Calibri"/>
            </a:rPr>
            <a:t>, </a:t>
          </a:r>
          <a:r>
            <a:rPr lang="ko-KR" altLang="en-US" sz="1100" b="1">
              <a:solidFill>
                <a:srgbClr val="4472c4"/>
              </a:solidFill>
              <a:latin typeface="맑은 고딕"/>
              <a:ea typeface="맑은 고딕"/>
            </a:rPr>
            <a:t>절대참조</a:t>
          </a:r>
          <a:r>
            <a:rPr lang="ko-KR" altLang="en-US" sz="1100" b="1">
              <a:solidFill>
                <a:srgbClr val="4472c4"/>
              </a:solidFill>
              <a:latin typeface="Calibri"/>
              <a:ea typeface="Calibri"/>
            </a:rPr>
            <a:t>, </a:t>
          </a:r>
          <a:r>
            <a:rPr lang="ko-KR" altLang="en-US" sz="1100" b="1">
              <a:solidFill>
                <a:srgbClr val="4472c4"/>
              </a:solidFill>
              <a:latin typeface="맑은 고딕"/>
              <a:ea typeface="맑은 고딕"/>
            </a:rPr>
            <a:t>혼합참조</a:t>
          </a:r>
          <a:r>
            <a:rPr lang="ko-KR" altLang="en-US" sz="1100" b="1">
              <a:solidFill>
                <a:srgbClr val="4472c4"/>
              </a:solidFill>
              <a:latin typeface="Calibri"/>
              <a:ea typeface="Calibri"/>
            </a:rPr>
            <a:t>,</a:t>
          </a:r>
        </a:p>
        <a:p>
          <a:pPr algn="l" eaLnBrk="0" latinLnBrk="0">
            <a:lnSpc>
              <a:spcPct val="100000"/>
            </a:lnSpc>
          </a:pPr>
          <a:r>
            <a:rPr lang="ko-KR" altLang="en-US" sz="1100" b="1">
              <a:solidFill>
                <a:srgbClr val="4472c4"/>
              </a:solidFill>
              <a:latin typeface="맑은 고딕"/>
              <a:ea typeface="맑은 고딕"/>
            </a:rPr>
            <a:t>고급 필터</a:t>
          </a:r>
          <a:r>
            <a:rPr lang="ko-KR" altLang="en-US" sz="1100" b="1">
              <a:solidFill>
                <a:srgbClr val="4472c4"/>
              </a:solidFill>
              <a:latin typeface="Calibri"/>
              <a:ea typeface="Calibri"/>
            </a:rPr>
            <a:t>(10</a:t>
          </a:r>
          <a:r>
            <a:rPr lang="ko-KR" altLang="en-US" sz="1100" b="1">
              <a:solidFill>
                <a:srgbClr val="4472c4"/>
              </a:solidFill>
              <a:latin typeface="맑은 고딕"/>
              <a:ea typeface="맑은 고딕"/>
            </a:rPr>
            <a:t>문제</a:t>
          </a:r>
          <a:r>
            <a:rPr lang="ko-KR" altLang="en-US" sz="1100" b="1">
              <a:solidFill>
                <a:srgbClr val="4472c4"/>
              </a:solidFill>
              <a:latin typeface="Calibri"/>
              <a:ea typeface="Calibri"/>
            </a:rPr>
            <a:t>),</a:t>
          </a:r>
        </a:p>
        <a:p>
          <a:pPr algn="l" eaLnBrk="0" latinLnBrk="0">
            <a:lnSpc>
              <a:spcPct val="100000"/>
            </a:lnSpc>
          </a:pPr>
          <a:r>
            <a:rPr lang="ko-KR" altLang="en-US" sz="1100" b="1">
              <a:solidFill>
                <a:srgbClr val="4472c4"/>
              </a:solidFill>
              <a:latin typeface="맑은 고딕"/>
              <a:ea typeface="맑은 고딕"/>
            </a:rPr>
            <a:t>조건부 서식</a:t>
          </a:r>
          <a:r>
            <a:rPr lang="ko-KR" altLang="en-US" sz="1100" b="1">
              <a:solidFill>
                <a:srgbClr val="4472c4"/>
              </a:solidFill>
              <a:latin typeface="Calibri"/>
              <a:ea typeface="Calibri"/>
            </a:rPr>
            <a:t>(10</a:t>
          </a:r>
          <a:r>
            <a:rPr lang="ko-KR" altLang="en-US" sz="1100" b="1">
              <a:solidFill>
                <a:srgbClr val="4472c4"/>
              </a:solidFill>
              <a:latin typeface="맑은 고딕"/>
              <a:ea typeface="맑은 고딕"/>
            </a:rPr>
            <a:t>문제</a:t>
          </a:r>
          <a:r>
            <a:rPr lang="ko-KR" altLang="en-US" sz="1100" b="1">
              <a:solidFill>
                <a:srgbClr val="000000"/>
              </a:solidFill>
              <a:latin typeface="Calibri"/>
              <a:ea typeface="Calibri"/>
            </a:rPr>
            <a:t>)</a:t>
          </a:r>
        </a:p>
      </xdr:txBody>
    </xdr:sp>
    <xdr:clientData fLocksWithSheet="1" fPrintsWithSheet="1"/>
  </xdr:twoCellAnchor>
  <xdr:twoCellAnchor>
    <xdr:from>
      <xdr:col>7</xdr:col>
      <xdr:colOff>38100</xdr:colOff>
      <xdr:row>7</xdr:row>
      <xdr:rowOff>9525</xdr:rowOff>
    </xdr:from>
    <xdr:to>
      <xdr:col>7</xdr:col>
      <xdr:colOff>133350</xdr:colOff>
      <xdr:row>7</xdr:row>
      <xdr:rowOff>104775</xdr:rowOff>
    </xdr:to>
    <xdr:sp fLocksText="1" fPublished="0">
      <xdr:nvSpPr>
        <xdr:cNvPr id="21" name="타원 20"/>
        <xdr:cNvSpPr/>
      </xdr:nvSpPr>
      <xdr:spPr>
        <a:xfrm>
          <a:off x="9677400" y="2952750"/>
          <a:ext cx="190500" cy="190500"/>
        </a:xfrm>
        <a:prstGeom prst="ellipse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7</xdr:col>
      <xdr:colOff>38100</xdr:colOff>
      <xdr:row>8</xdr:row>
      <xdr:rowOff>33401</xdr:rowOff>
    </xdr:from>
    <xdr:to>
      <xdr:col>7</xdr:col>
      <xdr:colOff>133350</xdr:colOff>
      <xdr:row>8</xdr:row>
      <xdr:rowOff>123824</xdr:rowOff>
    </xdr:to>
    <xdr:sp fLocksText="1" fPublished="0">
      <xdr:nvSpPr>
        <xdr:cNvPr id="22" name="타원 21"/>
        <xdr:cNvSpPr/>
      </xdr:nvSpPr>
      <xdr:spPr>
        <a:xfrm>
          <a:off x="9677400" y="3419475"/>
          <a:ext cx="190500" cy="180975"/>
        </a:xfrm>
        <a:prstGeom prst="ellipse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7</xdr:col>
      <xdr:colOff>38100</xdr:colOff>
      <xdr:row>9</xdr:row>
      <xdr:rowOff>57150</xdr:rowOff>
    </xdr:from>
    <xdr:to>
      <xdr:col>7</xdr:col>
      <xdr:colOff>133350</xdr:colOff>
      <xdr:row>9</xdr:row>
      <xdr:rowOff>147701</xdr:rowOff>
    </xdr:to>
    <xdr:sp fLocksText="1" fPublished="0">
      <xdr:nvSpPr>
        <xdr:cNvPr id="23" name="타원 22"/>
        <xdr:cNvSpPr/>
      </xdr:nvSpPr>
      <xdr:spPr>
        <a:xfrm>
          <a:off x="9677400" y="3886200"/>
          <a:ext cx="190500" cy="180975"/>
        </a:xfrm>
        <a:prstGeom prst="ellipse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11</xdr:col>
      <xdr:colOff>385826</xdr:colOff>
      <xdr:row>9</xdr:row>
      <xdr:rowOff>104775</xdr:rowOff>
    </xdr:from>
    <xdr:to>
      <xdr:col>13</xdr:col>
      <xdr:colOff>509651</xdr:colOff>
      <xdr:row>15</xdr:row>
      <xdr:rowOff>152400</xdr:rowOff>
    </xdr:to>
    <xdr:pic macro="" fPublished="0">
      <xdr:nvPicPr>
        <xdr:cNvPr id="24" name="그림 2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15859125" y="3981450"/>
          <a:ext cx="2990850" cy="2609850"/>
        </a:xfrm>
        <a:prstGeom prst="rect">
          <a:avLst/>
        </a:prstGeom>
      </xdr:spPr>
    </xdr:pic>
    <xdr:clientData fLocksWithSheet="1" fPrintsWithSheet="1"/>
  </xdr:twoCellAnchor>
  <xdr:twoCellAnchor>
    <xdr:from>
      <xdr:col>6</xdr:col>
      <xdr:colOff>504825</xdr:colOff>
      <xdr:row>5</xdr:row>
      <xdr:rowOff>47625</xdr:rowOff>
    </xdr:from>
    <xdr:to>
      <xdr:col>10</xdr:col>
      <xdr:colOff>90551</xdr:colOff>
      <xdr:row>10</xdr:row>
      <xdr:rowOff>176276</xdr:rowOff>
    </xdr:to>
    <xdr:sp fLocksText="1" fPublished="0">
      <xdr:nvSpPr>
        <xdr:cNvPr id="25" name="직사각형 24"/>
        <xdr:cNvSpPr/>
      </xdr:nvSpPr>
      <xdr:spPr>
        <a:xfrm>
          <a:off x="9239250" y="2190750"/>
          <a:ext cx="4657725" cy="2352675"/>
        </a:xfrm>
        <a:prstGeom prst="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6</xdr:col>
      <xdr:colOff>509651</xdr:colOff>
      <xdr:row>5</xdr:row>
      <xdr:rowOff>57150</xdr:rowOff>
    </xdr:from>
    <xdr:to>
      <xdr:col>7</xdr:col>
      <xdr:colOff>66675</xdr:colOff>
      <xdr:row>7</xdr:row>
      <xdr:rowOff>33401</xdr:rowOff>
    </xdr:to>
    <xdr:sp fLocksText="1" fPublished="0">
      <xdr:nvSpPr>
        <xdr:cNvPr id="26" name="직각 삼각형 25"/>
        <xdr:cNvSpPr/>
      </xdr:nvSpPr>
      <xdr:spPr>
        <a:xfrm rot="5400000">
          <a:off x="9096374" y="2362200"/>
          <a:ext cx="790575" cy="485775"/>
        </a:xfrm>
        <a:prstGeom prst="rtTriangle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9</xdr:col>
      <xdr:colOff>519176</xdr:colOff>
      <xdr:row>8</xdr:row>
      <xdr:rowOff>204851</xdr:rowOff>
    </xdr:from>
    <xdr:to>
      <xdr:col>10</xdr:col>
      <xdr:colOff>76200</xdr:colOff>
      <xdr:row>10</xdr:row>
      <xdr:rowOff>180975</xdr:rowOff>
    </xdr:to>
    <xdr:sp fLocksText="1" fPublished="0">
      <xdr:nvSpPr>
        <xdr:cNvPr id="27" name="직각 삼각형 26"/>
        <xdr:cNvSpPr/>
      </xdr:nvSpPr>
      <xdr:spPr>
        <a:xfrm rot="16200000">
          <a:off x="13230224" y="3914775"/>
          <a:ext cx="790575" cy="485775"/>
        </a:xfrm>
        <a:prstGeom prst="rtTriangle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242951</xdr:colOff>
      <xdr:row>18</xdr:row>
      <xdr:rowOff>204851</xdr:rowOff>
    </xdr:from>
    <xdr:to>
      <xdr:col>10</xdr:col>
      <xdr:colOff>157225</xdr:colOff>
      <xdr:row>20</xdr:row>
      <xdr:rowOff>138176</xdr:rowOff>
    </xdr:to>
    <xdr:grpSp>
      <xdr:nvGrpSpPr>
        <xdr:cNvPr id="44" name="그룹 43"/>
        <xdr:cNvGrpSpPr>
          <a:grpSpLocks/>
        </xdr:cNvGrpSpPr>
      </xdr:nvGrpSpPr>
      <xdr:grpSpPr>
        <a:xfrm rot="0">
          <a:off x="485775" y="7953374"/>
          <a:ext cx="13544549" cy="704850"/>
          <a:chOff x="4800600" y="4219575"/>
          <a:chExt cx="6771351" cy="358431"/>
        </a:xfrm>
      </xdr:grpSpPr>
      <xdr:sp fLocksText="1" fPublished="0">
        <xdr:nvSpPr>
          <xdr:cNvPr id="28" name="TextBox 2"/>
          <xdr:cNvSpPr txBox="1">
            <a:spLocks noRot="1"/>
          </xdr:cNvSpPr>
        </xdr:nvSpPr>
        <xdr:spPr>
          <a:xfrm>
            <a:off x="5276638" y="4219575"/>
            <a:ext cx="6295313" cy="358431"/>
          </a:xfrm>
          <a:prstGeom prst="rect">
            <a:avLst/>
          </a:prstGeom>
          <a:noFill/>
        </xdr:spPr>
        <xdr:txBody>
          <a:bodyPr vertOverflow="overflow" horzOverflow="overflow" wrap="square" lIns="90170" tIns="46990" rIns="90170" bIns="46990">
            <a:spAutoFit/>
          </a:bodyPr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본 저작물의 모든 저작권은 기풍쌤에게 있습니다. 상업적인 용도로 이용이 불가능합니다.</a:t>
            </a:r>
          </a:p>
        </xdr:txBody>
      </xdr:sp>
      <xdr:grpSp>
        <xdr:nvGrpSpPr>
          <xdr:cNvPr id="29" name="그룹 28"/>
          <xdr:cNvGrpSpPr/>
        </xdr:nvGrpSpPr>
        <xdr:grpSpPr>
          <a:xfrm rot="0">
            <a:off x="4800600" y="4286250"/>
            <a:ext cx="510265" cy="239162"/>
            <a:chOff x="4209080" y="6427828"/>
            <a:chExt cx="803999" cy="360000"/>
          </a:xfrm>
        </xdr:grpSpPr>
        <xdr:grpSp>
          <xdr:nvGrpSpPr>
            <xdr:cNvPr id="30" name="그룹 29"/>
            <xdr:cNvGrpSpPr/>
          </xdr:nvGrpSpPr>
          <xdr:grpSpPr>
            <a:xfrm rot="0">
              <a:off x="4209080" y="6427828"/>
              <a:ext cx="360000" cy="360000"/>
              <a:chOff x="4642793" y="1002891"/>
              <a:chExt cx="2306647" cy="2306647"/>
            </a:xfrm>
          </xdr:grpSpPr>
          <xdr:sp fLocksText="1" fPublished="0">
            <xdr:nvSpPr>
              <xdr:cNvPr id="38" name="타원 37"/>
              <xdr:cNvSpPr/>
            </xdr:nvSpPr>
            <xdr:spPr>
              <a:xfrm>
                <a:off x="4642793" y="1002891"/>
                <a:ext cx="2306647" cy="2306647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overflow" horzOverflow="overflow" wrap="square" lIns="90170" tIns="46990" rIns="90170" bIns="46990" anchor="ctr"/>
              <a:p>
                <a:pPr algn="ctr" eaLnBrk="0" latinLnBrk="0">
                  <a:lnSpc>
                    <a:spcPct val="100000"/>
                  </a:lnSpc>
                </a:pPr>
              </a:p>
            </xdr:txBody>
          </xdr:sp>
          <xdr:sp fLocksText="1" fPublished="0">
            <xdr:nvSpPr>
              <xdr:cNvPr id="39" name="타원 38"/>
              <xdr:cNvSpPr/>
            </xdr:nvSpPr>
            <xdr:spPr>
              <a:xfrm>
                <a:off x="4837471" y="1197569"/>
                <a:ext cx="1917290" cy="1917290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overflow" horzOverflow="overflow" wrap="square" lIns="90170" tIns="46990" rIns="90170" bIns="46990" anchor="ctr"/>
              <a:p>
                <a:pPr algn="ctr" eaLnBrk="0" latinLnBrk="0">
                  <a:lnSpc>
                    <a:spcPct val="100000"/>
                  </a:lnSpc>
                </a:pPr>
              </a:p>
            </xdr:txBody>
          </xdr:sp>
          <xdr:grpSp>
            <xdr:nvGrpSpPr>
              <xdr:cNvPr id="40" name="그룹 39"/>
              <xdr:cNvGrpSpPr/>
            </xdr:nvGrpSpPr>
            <xdr:grpSpPr>
              <a:xfrm rot="0">
                <a:off x="5465287" y="1348045"/>
                <a:ext cx="661659" cy="1616338"/>
                <a:chOff x="8123412" y="1171020"/>
                <a:chExt cx="1032387" cy="2521973"/>
              </a:xfrm>
            </xdr:grpSpPr>
            <xdr:sp fLocksText="1" fPublished="0">
              <xdr:nvSpPr>
                <xdr:cNvPr id="41" name="타원 40"/>
                <xdr:cNvSpPr/>
              </xdr:nvSpPr>
              <xdr:spPr>
                <a:xfrm>
                  <a:off x="8343162" y="1171020"/>
                  <a:ext cx="592886" cy="592886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overflow" horzOverflow="overflow" wrap="square" lIns="90170" tIns="46990" rIns="90170" bIns="46990" anchor="ctr"/>
                <a:p>
                  <a:pPr algn="ctr" eaLnBrk="0" latinLnBrk="0">
                    <a:lnSpc>
                      <a:spcPct val="100000"/>
                    </a:lnSpc>
                  </a:pPr>
                </a:p>
              </xdr:txBody>
            </xdr:sp>
            <xdr:sp fLocksText="1" fPublished="0">
              <xdr:nvSpPr>
                <xdr:cNvPr id="42" name="자유형: 도형 39"/>
                <xdr:cNvSpPr/>
              </xdr:nvSpPr>
              <xdr:spPr>
                <a:xfrm>
                  <a:off x="8123412" y="1840602"/>
                  <a:ext cx="1032387" cy="933571"/>
                </a:xfrm>
                <a:custGeom>
                  <a:avLst/>
                  <a:gdLst>
                    <a:gd name="connsiteX0" fmla="*/ 145763 w 1032387"/>
                    <a:gd name="connsiteY0" fmla="*/ 0 h 933571"/>
                    <a:gd name="connsiteX1" fmla="*/ 886624 w 1032387"/>
                    <a:gd name="connsiteY1" fmla="*/ 0 h 933571"/>
                    <a:gd name="connsiteX2" fmla="*/ 1032387 w 1032387"/>
                    <a:gd name="connsiteY2" fmla="*/ 145763 h 933571"/>
                    <a:gd name="connsiteX3" fmla="*/ 1032387 w 1032387"/>
                    <a:gd name="connsiteY3" fmla="*/ 933571 h 933571"/>
                    <a:gd name="connsiteX4" fmla="*/ 0 w 1032387"/>
                    <a:gd name="connsiteY4" fmla="*/ 933571 h 933571"/>
                    <a:gd name="connsiteX5" fmla="*/ 0 w 1032387"/>
                    <a:gd name="connsiteY5" fmla="*/ 145763 h 933571"/>
                    <a:gd name="connsiteX6" fmla="*/ 145763 w 1032387"/>
                    <a:gd name="connsiteY6" fmla="*/ 0 h 933571"/>
                  </a:gdLst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</a:cxnLst>
                  <a:rect l="l" t="t" r="r" b="b"/>
                  <a:pathLst>
                    <a:path w="1032387" h="933571">
                      <a:moveTo>
                        <a:pt x="145763" y="0"/>
                      </a:moveTo>
                      <a:lnTo>
                        <a:pt x="886624" y="0"/>
                      </a:lnTo>
                      <a:cubicBezTo>
                        <a:pt x="967127" y="0"/>
                        <a:pt x="1032387" y="65260"/>
                        <a:pt x="1032387" y="145763"/>
                      </a:cubicBezTo>
                      <a:lnTo>
                        <a:pt x="1032387" y="933571"/>
                      </a:lnTo>
                      <a:lnTo>
                        <a:pt x="0" y="933571"/>
                      </a:lnTo>
                      <a:lnTo>
                        <a:pt x="0" y="145763"/>
                      </a:lnTo>
                      <a:cubicBezTo>
                        <a:pt x="0" y="65260"/>
                        <a:pt x="65260" y="0"/>
                        <a:pt x="145763" y="0"/>
                      </a:cubicBezTo>
                      <a:close/>
                    </a:path>
                  </a:pathLst>
                </a:cu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overflow" horzOverflow="overflow" wrap="square" lIns="90170" tIns="46990" rIns="90170" bIns="46990" anchor="ctr"/>
                <a:p>
                  <a:pPr algn="ctr" eaLnBrk="0" latinLnBrk="0">
                    <a:lnSpc>
                      <a:spcPct val="100000"/>
                    </a:lnSpc>
                  </a:pPr>
                </a:p>
              </xdr:txBody>
            </xdr:sp>
            <xdr:sp fLocksText="1" fPublished="0">
              <xdr:nvSpPr>
                <xdr:cNvPr id="43" name="직사각형 42"/>
                <xdr:cNvSpPr/>
              </xdr:nvSpPr>
              <xdr:spPr>
                <a:xfrm>
                  <a:off x="8294493" y="2642908"/>
                  <a:ext cx="690224" cy="1050085"/>
                </a:xfrm>
                <a:prstGeom prst="rect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overflow" horzOverflow="overflow" wrap="square" lIns="90170" tIns="46990" rIns="90170" bIns="46990" anchor="ctr"/>
                <a:p>
                  <a:pPr algn="ctr" eaLnBrk="0" latinLnBrk="0">
                    <a:lnSpc>
                      <a:spcPct val="100000"/>
                    </a:lnSpc>
                  </a:pPr>
                </a:p>
              </xdr:txBody>
            </xdr:sp>
          </xdr:grpSp>
        </xdr:grpSp>
        <xdr:grpSp>
          <xdr:nvGrpSpPr>
            <xdr:cNvPr id="31" name="그룹 30"/>
            <xdr:cNvGrpSpPr>
              <a:grpSpLocks noChangeAspect="1"/>
            </xdr:cNvGrpSpPr>
          </xdr:nvGrpSpPr>
          <xdr:grpSpPr>
            <a:xfrm rot="0">
              <a:off x="4653079" y="6427828"/>
              <a:ext cx="360000" cy="360000"/>
              <a:chOff x="4642793" y="3616305"/>
              <a:chExt cx="2306647" cy="2306647"/>
            </a:xfrm>
          </xdr:grpSpPr>
          <xdr:sp fLocksText="1" fPublished="0">
            <xdr:nvSpPr>
              <xdr:cNvPr id="32" name="타원 31"/>
              <xdr:cNvSpPr/>
            </xdr:nvSpPr>
            <xdr:spPr>
              <a:xfrm>
                <a:off x="4642793" y="3616305"/>
                <a:ext cx="2306647" cy="2306647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overflow" horzOverflow="overflow" wrap="square" lIns="90170" tIns="46990" rIns="90170" bIns="46990" anchor="ctr"/>
              <a:p>
                <a:pPr algn="ctr" eaLnBrk="0" latinLnBrk="0">
                  <a:lnSpc>
                    <a:spcPct val="100000"/>
                  </a:lnSpc>
                </a:pPr>
              </a:p>
            </xdr:txBody>
          </xdr:sp>
          <xdr:sp fLocksText="1" fPublished="0">
            <xdr:nvSpPr>
              <xdr:cNvPr id="33" name="타원 32"/>
              <xdr:cNvSpPr/>
            </xdr:nvSpPr>
            <xdr:spPr>
              <a:xfrm>
                <a:off x="4837471" y="3810983"/>
                <a:ext cx="1917290" cy="1917290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overflow" horzOverflow="overflow" wrap="square" lIns="90170" tIns="46990" rIns="90170" bIns="46990" anchor="ctr"/>
              <a:p>
                <a:pPr algn="ctr" eaLnBrk="0" latinLnBrk="0">
                  <a:lnSpc>
                    <a:spcPct val="100000"/>
                  </a:lnSpc>
                </a:pPr>
              </a:p>
            </xdr:txBody>
          </xdr:sp>
          <xdr:sp fLocksText="1" fPublished="0">
            <xdr:nvSpPr>
              <xdr:cNvPr id="34" name="직사각형 33"/>
              <xdr:cNvSpPr/>
            </xdr:nvSpPr>
            <xdr:spPr>
              <a:xfrm>
                <a:off x="5740072" y="3938522"/>
                <a:ext cx="182880" cy="327659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overflow" horzOverflow="overflow" wrap="square" lIns="90170" tIns="46990" rIns="90170" bIns="46990" anchor="ctr"/>
              <a:p>
                <a:pPr algn="ctr" eaLnBrk="0" latinLnBrk="0">
                  <a:lnSpc>
                    <a:spcPct val="100000"/>
                  </a:lnSpc>
                </a:pPr>
              </a:p>
            </xdr:txBody>
          </xdr:sp>
          <xdr:sp fLocksText="1" fPublished="0">
            <xdr:nvSpPr>
              <xdr:cNvPr id="35" name="직사각형 34"/>
              <xdr:cNvSpPr/>
            </xdr:nvSpPr>
            <xdr:spPr>
              <a:xfrm>
                <a:off x="5740072" y="5223913"/>
                <a:ext cx="182880" cy="327659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overflow" horzOverflow="overflow" wrap="square" lIns="90170" tIns="46990" rIns="90170" bIns="46990" anchor="ctr"/>
              <a:p>
                <a:pPr algn="ctr" eaLnBrk="0" latinLnBrk="0">
                  <a:lnSpc>
                    <a:spcPct val="100000"/>
                  </a:lnSpc>
                </a:pPr>
              </a:p>
            </xdr:txBody>
          </xdr:sp>
          <xdr:sp fLocksText="1" fPublished="0">
            <xdr:nvSpPr>
              <xdr:cNvPr id="36" name="직사각형 35"/>
              <xdr:cNvSpPr/>
            </xdr:nvSpPr>
            <xdr:spPr>
              <a:xfrm rot="1800000">
                <a:off x="4706710" y="4611718"/>
                <a:ext cx="2208308" cy="253672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overflow" horzOverflow="overflow" wrap="square" lIns="90170" tIns="46990" rIns="90170" bIns="46990" anchor="ctr"/>
              <a:p>
                <a:pPr algn="ctr" eaLnBrk="0" latinLnBrk="0">
                  <a:lnSpc>
                    <a:spcPct val="100000"/>
                  </a:lnSpc>
                </a:pPr>
              </a:p>
            </xdr:txBody>
          </xdr:sp>
          <xdr:pic macro="" fPublished="0">
            <xdr:nvPicPr>
              <xdr:cNvPr id="37" name="그래픽 47"/>
              <xdr:cNvPicPr>
                <a:picLocks noChangeAspect="1"/>
              </xdr:cNvPicPr>
            </xdr:nvPicPr>
            <xdr:blipFill rotWithShape="1">
              <a:blip r:embed="rId3"/>
              <a:stretch>
                <a:fillRect/>
              </a:stretch>
            </xdr:blipFill>
            <xdr:spPr>
              <a:xfrm>
                <a:off x="5340029" y="4097447"/>
                <a:ext cx="986313" cy="1315083"/>
              </a:xfrm>
              <a:prstGeom prst="rect">
                <a:avLst/>
              </a:prstGeom>
            </xdr:spPr>
          </xdr:pic>
        </xdr:grpSp>
      </xdr:grpSp>
    </xdr:grpSp>
    <xdr:clientData fLocksWithSheet="1" fPrintsWithSheet="1"/>
  </xdr:twoCellAnchor>
  <xdr:twoCellAnchor editAs="oneCell">
    <xdr:from>
      <xdr:col>1</xdr:col>
      <xdr:colOff>33401</xdr:colOff>
      <xdr:row>20</xdr:row>
      <xdr:rowOff>19050</xdr:rowOff>
    </xdr:from>
    <xdr:to>
      <xdr:col>7</xdr:col>
      <xdr:colOff>309626</xdr:colOff>
      <xdr:row>21</xdr:row>
      <xdr:rowOff>9525</xdr:rowOff>
    </xdr:to>
    <xdr:sp fLocksText="1" fPublished="0">
      <xdr:nvSpPr>
        <xdr:cNvPr id="45" name="TextBox 44"/>
        <xdr:cNvSpPr txBox="1">
          <a:spLocks noRot="1"/>
        </xdr:cNvSpPr>
      </xdr:nvSpPr>
      <xdr:spPr>
        <a:xfrm>
          <a:off x="1438275" y="8420100"/>
          <a:ext cx="8782050" cy="400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90170" tIns="46990" rIns="90170" bIns="46990">
          <a:spAutoFit/>
        </a:bodyPr>
        <a:p>
          <a:pPr algn="l" eaLnBrk="0" latinLnBrk="0">
            <a:lnSpc>
              <a:spcPct val="100000"/>
            </a:lnSpc>
          </a:pPr>
          <a:r>
            <a:rPr lang="ko-KR" altLang="en-US" sz="1100" b="1">
              <a:solidFill>
                <a:srgbClr val="4472c4"/>
              </a:solidFill>
              <a:latin typeface="맑은 고딕"/>
              <a:ea typeface="맑은 고딕"/>
            </a:rPr>
            <a:t>유튜브 용으로 사용하실 경우 출처만 밝혀 주시면 감사하겠습니다</a:t>
          </a:r>
          <a:r>
            <a:rPr lang="ko-KR" altLang="en-US" sz="1100" b="1">
              <a:solidFill>
                <a:srgbClr val="4472c4"/>
              </a:solidFill>
              <a:latin typeface="Calibri"/>
              <a:ea typeface="Calibri"/>
            </a:rPr>
            <a:t>.^^</a:t>
          </a:r>
        </a:p>
      </xdr:txBody>
    </xdr:sp>
    <xdr:clientData fLocksWithSheet="1" fPrintsWithSheet="1"/>
  </xdr:twoCellAnchor>
</xdr:wsDr>
</file>

<file path=xl/drawings/drawing1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9</xdr:col>
      <xdr:colOff>247649</xdr:colOff>
      <xdr:row>7</xdr:row>
      <xdr:rowOff>33401</xdr:rowOff>
    </xdr:from>
    <xdr:to>
      <xdr:col>11</xdr:col>
      <xdr:colOff>290576</xdr:colOff>
      <xdr:row>17</xdr:row>
      <xdr:rowOff>9525</xdr:rowOff>
    </xdr:to>
    <xdr:pic macro="" fPublished="0">
      <xdr:nvPicPr>
        <xdr:cNvPr id="2" name="그림 1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2092608" y="2584174"/>
          <a:ext cx="2832652" cy="4174434"/>
        </a:xfrm>
        <a:prstGeom prst="rect">
          <a:avLst/>
        </a:prstGeom>
        <a:ln w="19050">
          <a:solidFill>
            <a:srgbClr val="ff0000"/>
          </a:solidFill>
        </a:ln>
      </xdr:spPr>
    </xdr:pic>
    <xdr:clientData fLocksWithSheet="1" fPrintsWithSheet="1"/>
  </xdr:twoCellAnchor>
  <xdr:twoCellAnchor editAs="absolute">
    <xdr:from>
      <xdr:col>5</xdr:col>
      <xdr:colOff>643001</xdr:colOff>
      <xdr:row>6</xdr:row>
      <xdr:rowOff>204851</xdr:rowOff>
    </xdr:from>
    <xdr:to>
      <xdr:col>7</xdr:col>
      <xdr:colOff>152400</xdr:colOff>
      <xdr:row>16</xdr:row>
      <xdr:rowOff>200025</xdr:rowOff>
    </xdr:to>
    <xdr:sp fLocksText="1" fPublished="0">
      <xdr:nvSpPr>
        <xdr:cNvPr id="3" name="직사각형 2"/>
        <xdr:cNvSpPr/>
      </xdr:nvSpPr>
      <xdr:spPr>
        <a:xfrm>
          <a:off x="7305261" y="2501347"/>
          <a:ext cx="1772478" cy="4215848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11</xdr:col>
      <xdr:colOff>471551</xdr:colOff>
      <xdr:row>7</xdr:row>
      <xdr:rowOff>9525</xdr:rowOff>
    </xdr:from>
    <xdr:to>
      <xdr:col>14</xdr:col>
      <xdr:colOff>471551</xdr:colOff>
      <xdr:row>17</xdr:row>
      <xdr:rowOff>4826</xdr:rowOff>
    </xdr:to>
    <xdr:pic macro="" fPublished="0">
      <xdr:nvPicPr>
        <xdr:cNvPr id="4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15289696" y="2534478"/>
          <a:ext cx="4124739" cy="4215848"/>
        </a:xfrm>
        <a:prstGeom prst="rect">
          <a:avLst/>
        </a:prstGeom>
        <a:ln w="19050">
          <a:solidFill>
            <a:srgbClr val="0070c0"/>
          </a:solidFill>
        </a:ln>
      </xdr:spPr>
    </xdr:pic>
    <xdr:clientData fLocksWithSheet="1" fPrintsWithSheet="1"/>
  </xdr:twoCellAnchor>
  <xdr:twoCellAnchor>
    <xdr:from>
      <xdr:col>7</xdr:col>
      <xdr:colOff>604901</xdr:colOff>
      <xdr:row>6</xdr:row>
      <xdr:rowOff>190500</xdr:rowOff>
    </xdr:from>
    <xdr:to>
      <xdr:col>9</xdr:col>
      <xdr:colOff>61976</xdr:colOff>
      <xdr:row>16</xdr:row>
      <xdr:rowOff>204851</xdr:rowOff>
    </xdr:to>
    <xdr:sp fLocksText="1" fPublished="0">
      <xdr:nvSpPr>
        <xdr:cNvPr id="5" name="직사각형 4"/>
        <xdr:cNvSpPr/>
      </xdr:nvSpPr>
      <xdr:spPr>
        <a:xfrm>
          <a:off x="9980543" y="2476500"/>
          <a:ext cx="1739347" cy="4248978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6</xdr:col>
      <xdr:colOff>400050</xdr:colOff>
      <xdr:row>6</xdr:row>
      <xdr:rowOff>204851</xdr:rowOff>
    </xdr:from>
    <xdr:to>
      <xdr:col>10</xdr:col>
      <xdr:colOff>271526</xdr:colOff>
      <xdr:row>7</xdr:row>
      <xdr:rowOff>33401</xdr:rowOff>
    </xdr:to>
    <xdr:cxnSp fPublished="0">
      <xdr:nvCxnSpPr>
        <xdr:cNvPr id="6" name="꺾인 연결선 5"/>
        <xdr:cNvCxnSpPr>
          <a:stCxn id="2" idx="0"/>
          <a:endCxn id="3" idx="0"/>
        </xdr:cNvCxnSpPr>
      </xdr:nvCxnSpPr>
      <xdr:spPr>
        <a:xfrm rot="16200000" flipV="1">
          <a:off x="10808804" y="-115956"/>
          <a:ext cx="82826" cy="5317434"/>
        </a:xfrm>
        <a:prstGeom prst="bentConnector3">
          <a:avLst>
            <a:gd name="adj1" fmla="val 700000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8</xdr:col>
      <xdr:colOff>500126</xdr:colOff>
      <xdr:row>6</xdr:row>
      <xdr:rowOff>190500</xdr:rowOff>
    </xdr:from>
    <xdr:to>
      <xdr:col>13</xdr:col>
      <xdr:colOff>128651</xdr:colOff>
      <xdr:row>7</xdr:row>
      <xdr:rowOff>9525</xdr:rowOff>
    </xdr:to>
    <xdr:cxnSp fPublished="0">
      <xdr:nvCxnSpPr>
        <xdr:cNvPr id="7" name="꺾인 연결선 6"/>
        <xdr:cNvCxnSpPr>
          <a:stCxn id="4" idx="0"/>
          <a:endCxn id="5" idx="0"/>
        </xdr:cNvCxnSpPr>
      </xdr:nvCxnSpPr>
      <xdr:spPr>
        <a:xfrm rot="16200000" flipV="1">
          <a:off x="14221239" y="-596348"/>
          <a:ext cx="57978" cy="6203674"/>
        </a:xfrm>
        <a:prstGeom prst="bentConnector3">
          <a:avLst>
            <a:gd name="adj1" fmla="val 533333"/>
          </a:avLst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 editAs="oneCell">
    <xdr:from>
      <xdr:col>1</xdr:col>
      <xdr:colOff>9525</xdr:colOff>
      <xdr:row>20</xdr:row>
      <xdr:rowOff>109600</xdr:rowOff>
    </xdr:from>
    <xdr:to>
      <xdr:col>9</xdr:col>
      <xdr:colOff>142875</xdr:colOff>
      <xdr:row>21</xdr:row>
      <xdr:rowOff>81026</xdr:rowOff>
    </xdr:to>
    <xdr:pic macro="" fPublished="0">
      <xdr:nvPicPr>
        <xdr:cNvPr id="8" name="그림 7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538369" y="8232913"/>
          <a:ext cx="11338892" cy="356152"/>
        </a:xfrm>
        <a:prstGeom prst="rect">
          <a:avLst/>
        </a:prstGeom>
        <a:ln w="19050">
          <a:solidFill>
            <a:srgbClr val="ff0000"/>
          </a:solidFill>
        </a:ln>
      </xdr:spPr>
    </xdr:pic>
    <xdr:clientData fLocksWithSheet="1" fPrintsWithSheet="1"/>
  </xdr:twoCellAnchor>
  <xdr:twoCellAnchor>
    <xdr:from>
      <xdr:col>2</xdr:col>
      <xdr:colOff>681101</xdr:colOff>
      <xdr:row>16</xdr:row>
      <xdr:rowOff>200025</xdr:rowOff>
    </xdr:from>
    <xdr:to>
      <xdr:col>8</xdr:col>
      <xdr:colOff>0</xdr:colOff>
      <xdr:row>18</xdr:row>
      <xdr:rowOff>42926</xdr:rowOff>
    </xdr:to>
    <xdr:sp fLocksText="1" fPublished="0">
      <xdr:nvSpPr>
        <xdr:cNvPr id="9" name="직사각형 8"/>
        <xdr:cNvSpPr/>
      </xdr:nvSpPr>
      <xdr:spPr>
        <a:xfrm>
          <a:off x="3255065" y="6717196"/>
          <a:ext cx="6891130" cy="5300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342899</xdr:colOff>
      <xdr:row>18</xdr:row>
      <xdr:rowOff>42926</xdr:rowOff>
    </xdr:from>
    <xdr:to>
      <xdr:col>5</xdr:col>
      <xdr:colOff>347726</xdr:colOff>
      <xdr:row>20</xdr:row>
      <xdr:rowOff>119126</xdr:rowOff>
    </xdr:to>
    <xdr:cxnSp fPublished="0">
      <xdr:nvCxnSpPr>
        <xdr:cNvPr id="10" name="직선 화살표 연결선 9"/>
        <xdr:cNvCxnSpPr>
          <a:stCxn id="9" idx="2"/>
        </xdr:cNvCxnSpPr>
      </xdr:nvCxnSpPr>
      <xdr:spPr>
        <a:xfrm>
          <a:off x="6708913" y="7247282"/>
          <a:ext cx="8282" cy="993913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9</xdr:col>
      <xdr:colOff>223901</xdr:colOff>
      <xdr:row>17</xdr:row>
      <xdr:rowOff>152400</xdr:rowOff>
    </xdr:from>
    <xdr:to>
      <xdr:col>15</xdr:col>
      <xdr:colOff>42926</xdr:colOff>
      <xdr:row>27</xdr:row>
      <xdr:rowOff>47625</xdr:rowOff>
    </xdr:to>
    <xdr:sp fLocksText="1" fPublished="0">
      <xdr:nvSpPr>
        <xdr:cNvPr id="11" name="내용 개체 틀 9"/>
        <xdr:cNvSpPr txBox="1">
          <a:spLocks noRot="1"/>
        </xdr:cNvSpPr>
      </xdr:nvSpPr>
      <xdr:spPr>
        <a:xfrm>
          <a:off x="12042913" y="7048500"/>
          <a:ext cx="7885044" cy="4008782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txBody>
        <a:bodyPr vertOverflow="overflow" horzOverflow="overflow" wrap="square" lIns="90170" tIns="46990" rIns="90170" bIns="46990"/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◆ [표1]을 완성하시오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1. [G25:G31]영역에 SUM함수를 이용하여 합계을 구하시오.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2. [H25:H31] 영역에 RANK함수를 이용하여 순위를 구하시오.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3. [C32:F32]영역에 SUM함수를 이용하여 순위를 구하시오.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4. [C33:F33] 영역에 AVERAGE함수를 이용하여 평균을 구하시오.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5. [C34:F34] 영역에 MAX함수를 이용하여 최대값을 구하시오.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6. [C35:D35] 영영에 MIN함수를 이용하여 최소값을 구하시오.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7. [C36:D36] 영역에 COUNT함수를 이용하여 개수를 구하시오.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9</xdr:col>
      <xdr:colOff>214376</xdr:colOff>
      <xdr:row>28</xdr:row>
      <xdr:rowOff>9525</xdr:rowOff>
    </xdr:from>
    <xdr:to>
      <xdr:col>15</xdr:col>
      <xdr:colOff>52451</xdr:colOff>
      <xdr:row>36</xdr:row>
      <xdr:rowOff>195326</xdr:rowOff>
    </xdr:to>
    <xdr:sp fLocksText="1" fPublished="0">
      <xdr:nvSpPr>
        <xdr:cNvPr id="12" name="내용 개체 틀 9"/>
        <xdr:cNvSpPr txBox="1">
          <a:spLocks noRot="1"/>
        </xdr:cNvSpPr>
      </xdr:nvSpPr>
      <xdr:spPr>
        <a:xfrm>
          <a:off x="12026348" y="11405153"/>
          <a:ext cx="7926456" cy="3752022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txBody>
        <a:bodyPr vertOverflow="overflow" horzOverflow="overflow" wrap="square" lIns="90170" tIns="46990" rIns="90170" bIns="46990"/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◆ [표2]를 완성하시오.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1. [G25:G31]영역에 SUM함수를 이용하여 합계을 구하시오.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2. [H25:H31] 영역에 RANK함수를 이용하여 순위를 구하시오.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3. [C32:F32]영역에 SUM함수를 이용하여 순위를 구하시오.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4. [C33:F33] 영역에 AVERAGE함수를 이용하여 평균을 구하시오.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5. [C34:F34] 영역에 MAX함수를 이용하여 최대값을 구하시오.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6. [C35:D35] 영영에 MIN함수를 이용하여 최소값을 구하시오.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7. [C36:D36] 영역에 COUNT함수를 이용하여 개수를 구하시오.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9</xdr:col>
      <xdr:colOff>304800</xdr:colOff>
      <xdr:row>2</xdr:row>
      <xdr:rowOff>33401</xdr:rowOff>
    </xdr:from>
    <xdr:to>
      <xdr:col>14</xdr:col>
      <xdr:colOff>462026</xdr:colOff>
      <xdr:row>5</xdr:row>
      <xdr:rowOff>176276</xdr:rowOff>
    </xdr:to>
    <xdr:grpSp>
      <xdr:nvGrpSpPr>
        <xdr:cNvPr id="13" name="그룹 12"/>
        <xdr:cNvGrpSpPr>
          <a:grpSpLocks/>
        </xdr:cNvGrpSpPr>
      </xdr:nvGrpSpPr>
      <xdr:grpSpPr>
        <a:xfrm rot="0">
          <a:off x="12200283" y="687456"/>
          <a:ext cx="7189304" cy="1333500"/>
          <a:chOff x="6086475" y="109538"/>
          <a:chExt cx="3586162" cy="676275"/>
        </a:xfrm>
      </xdr:grpSpPr>
      <xdr:grpSp>
        <xdr:nvGrpSpPr>
          <xdr:cNvPr id="14" name="그룹 13"/>
          <xdr:cNvGrpSpPr>
            <a:grpSpLocks/>
          </xdr:cNvGrpSpPr>
        </xdr:nvGrpSpPr>
        <xdr:grpSpPr>
          <a:xfrm rot="0">
            <a:off x="6424613" y="523875"/>
            <a:ext cx="2909887" cy="261938"/>
            <a:chOff x="6486526" y="523875"/>
            <a:chExt cx="2909887" cy="261938"/>
          </a:xfrm>
        </xdr:grpSpPr>
        <xdr:sp fLocksText="1" fPublished="0">
          <xdr:nvSpPr>
            <xdr:cNvPr id="36" name="직사각형 35"/>
            <xdr:cNvSpPr>
              <a:spLocks noRot="1"/>
            </xdr:cNvSpPr>
          </xdr:nvSpPr>
          <xdr:spPr>
            <a:xfrm>
              <a:off x="6486526" y="523875"/>
              <a:ext cx="561975" cy="261938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lIns="91440" tIns="45720" rIns="91440" bIns="45720" anchor="ctr"/>
            <a:p>
              <a:pPr algn="ctr" eaLnBrk="0" latinLnBrk="0">
                <a:lnSpc>
                  <a:spcPct val="100000"/>
                </a:lnSpc>
              </a:pPr>
              <a:r>
                <a:rPr lang="ko-KR" altLang="en-US" sz="1400">
                  <a:solidFill>
                    <a:srgbClr val="000000"/>
                  </a:solidFill>
                  <a:latin typeface="Calibri"/>
                  <a:ea typeface="Calibri"/>
                </a:rPr>
                <a:t>F4</a:t>
              </a:r>
            </a:p>
          </xdr:txBody>
        </xdr:sp>
        <xdr:sp fLocksText="1" fPublished="0">
          <xdr:nvSpPr>
            <xdr:cNvPr id="37" name="직사각형 36"/>
            <xdr:cNvSpPr>
              <a:spLocks noRot="1"/>
            </xdr:cNvSpPr>
          </xdr:nvSpPr>
          <xdr:spPr>
            <a:xfrm>
              <a:off x="7269163" y="523875"/>
              <a:ext cx="561975" cy="261938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lIns="91440" tIns="45720" rIns="91440" bIns="45720" anchor="ctr"/>
            <a:p>
              <a:pPr algn="ctr" eaLnBrk="0" latinLnBrk="0">
                <a:lnSpc>
                  <a:spcPct val="100000"/>
                </a:lnSpc>
              </a:pPr>
              <a:r>
                <a:rPr lang="ko-KR" altLang="en-US" sz="1400">
                  <a:solidFill>
                    <a:srgbClr val="000000"/>
                  </a:solidFill>
                  <a:latin typeface="Calibri"/>
                  <a:ea typeface="Calibri"/>
                </a:rPr>
                <a:t>F4*2</a:t>
              </a:r>
            </a:p>
          </xdr:txBody>
        </xdr:sp>
        <xdr:sp fLocksText="1" fPublished="0">
          <xdr:nvSpPr>
            <xdr:cNvPr id="38" name="직사각형 37"/>
            <xdr:cNvSpPr>
              <a:spLocks noRot="1"/>
            </xdr:cNvSpPr>
          </xdr:nvSpPr>
          <xdr:spPr>
            <a:xfrm>
              <a:off x="8051800" y="523875"/>
              <a:ext cx="561975" cy="261938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lIns="91440" tIns="45720" rIns="91440" bIns="45720" anchor="ctr"/>
            <a:p>
              <a:pPr algn="ctr" eaLnBrk="0" latinLnBrk="0">
                <a:lnSpc>
                  <a:spcPct val="100000"/>
                </a:lnSpc>
              </a:pPr>
              <a:r>
                <a:rPr lang="ko-KR" altLang="en-US" sz="1400">
                  <a:solidFill>
                    <a:srgbClr val="000000"/>
                  </a:solidFill>
                  <a:latin typeface="Calibri"/>
                  <a:ea typeface="Calibri"/>
                </a:rPr>
                <a:t>F4*3</a:t>
              </a:r>
            </a:p>
          </xdr:txBody>
        </xdr:sp>
        <xdr:sp fLocksText="1" fPublished="0">
          <xdr:nvSpPr>
            <xdr:cNvPr id="39" name="직사각형 38"/>
            <xdr:cNvSpPr>
              <a:spLocks noRot="1"/>
            </xdr:cNvSpPr>
          </xdr:nvSpPr>
          <xdr:spPr>
            <a:xfrm>
              <a:off x="8834438" y="523875"/>
              <a:ext cx="561975" cy="261938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lIns="91440" tIns="45720" rIns="91440" bIns="45720" anchor="ctr"/>
            <a:p>
              <a:pPr algn="ctr" eaLnBrk="0" latinLnBrk="0">
                <a:lnSpc>
                  <a:spcPct val="100000"/>
                </a:lnSpc>
              </a:pPr>
              <a:r>
                <a:rPr lang="ko-KR" altLang="en-US" sz="1400">
                  <a:solidFill>
                    <a:srgbClr val="000000"/>
                  </a:solidFill>
                  <a:latin typeface="Calibri"/>
                  <a:ea typeface="Calibri"/>
                </a:rPr>
                <a:t>F4*3</a:t>
              </a:r>
            </a:p>
          </xdr:txBody>
        </xdr:sp>
      </xdr:grpSp>
      <xdr:grpSp>
        <xdr:nvGrpSpPr>
          <xdr:cNvPr id="15" name="그룹 14"/>
          <xdr:cNvGrpSpPr>
            <a:grpSpLocks/>
          </xdr:cNvGrpSpPr>
        </xdr:nvGrpSpPr>
        <xdr:grpSpPr>
          <a:xfrm rot="0">
            <a:off x="6086475" y="109538"/>
            <a:ext cx="3586162" cy="261938"/>
            <a:chOff x="6086475" y="109538"/>
            <a:chExt cx="3586162" cy="261938"/>
          </a:xfrm>
        </xdr:grpSpPr>
        <xdr:grpSp>
          <xdr:nvGrpSpPr>
            <xdr:cNvPr id="25" name="그룹 24"/>
            <xdr:cNvGrpSpPr>
              <a:grpSpLocks/>
            </xdr:cNvGrpSpPr>
          </xdr:nvGrpSpPr>
          <xdr:grpSpPr>
            <a:xfrm rot="0">
              <a:off x="6086475" y="109538"/>
              <a:ext cx="3586162" cy="261938"/>
              <a:chOff x="6086475" y="109538"/>
              <a:chExt cx="3586162" cy="261938"/>
            </a:xfrm>
          </xdr:grpSpPr>
          <xdr:sp fLocksText="1" fPublished="0">
            <xdr:nvSpPr>
              <xdr:cNvPr id="31" name="직사각형 30"/>
              <xdr:cNvSpPr>
                <a:spLocks noRot="1"/>
              </xdr:cNvSpPr>
            </xdr:nvSpPr>
            <xdr:spPr>
              <a:xfrm>
                <a:off x="6086475" y="109538"/>
                <a:ext cx="561975" cy="26193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lIns="91440" tIns="45720" rIns="91440" bIns="45720" anchor="ctr"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1400">
                    <a:solidFill>
                      <a:srgbClr val="000000"/>
                    </a:solidFill>
                    <a:latin typeface="Calibri"/>
                    <a:ea typeface="Calibri"/>
                  </a:rPr>
                  <a:t>A1</a:t>
                </a:r>
              </a:p>
            </xdr:txBody>
          </xdr:sp>
          <xdr:sp fLocksText="1" fPublished="0">
            <xdr:nvSpPr>
              <xdr:cNvPr id="32" name="직사각형 31"/>
              <xdr:cNvSpPr>
                <a:spLocks noRot="1"/>
              </xdr:cNvSpPr>
            </xdr:nvSpPr>
            <xdr:spPr>
              <a:xfrm>
                <a:off x="6842522" y="109538"/>
                <a:ext cx="561975" cy="26193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lIns="91440" tIns="45720" rIns="91440" bIns="45720" anchor="ctr"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1400">
                    <a:solidFill>
                      <a:srgbClr val="000000"/>
                    </a:solidFill>
                    <a:latin typeface="Calibri"/>
                    <a:ea typeface="Calibri"/>
                  </a:rPr>
                  <a:t>$A$1</a:t>
                </a:r>
              </a:p>
            </xdr:txBody>
          </xdr:sp>
          <xdr:sp fLocksText="1" fPublished="0">
            <xdr:nvSpPr>
              <xdr:cNvPr id="33" name="직사각형 32"/>
              <xdr:cNvSpPr>
                <a:spLocks noRot="1"/>
              </xdr:cNvSpPr>
            </xdr:nvSpPr>
            <xdr:spPr>
              <a:xfrm>
                <a:off x="7598569" y="109538"/>
                <a:ext cx="561975" cy="26193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lIns="91440" tIns="45720" rIns="91440" bIns="45720" anchor="ctr"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1400">
                    <a:solidFill>
                      <a:srgbClr val="000000"/>
                    </a:solidFill>
                    <a:latin typeface="Calibri"/>
                    <a:ea typeface="Calibri"/>
                  </a:rPr>
                  <a:t>A$1</a:t>
                </a:r>
              </a:p>
            </xdr:txBody>
          </xdr:sp>
          <xdr:sp fLocksText="1" fPublished="0">
            <xdr:nvSpPr>
              <xdr:cNvPr id="34" name="직사각형 33"/>
              <xdr:cNvSpPr>
                <a:spLocks noRot="1"/>
              </xdr:cNvSpPr>
            </xdr:nvSpPr>
            <xdr:spPr>
              <a:xfrm>
                <a:off x="8354616" y="109538"/>
                <a:ext cx="561975" cy="26193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lIns="91440" tIns="45720" rIns="91440" bIns="45720" anchor="ctr"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1400">
                    <a:solidFill>
                      <a:srgbClr val="000000"/>
                    </a:solidFill>
                    <a:latin typeface="Calibri"/>
                    <a:ea typeface="Calibri"/>
                  </a:rPr>
                  <a:t>$A1</a:t>
                </a:r>
              </a:p>
            </xdr:txBody>
          </xdr:sp>
          <xdr:sp fLocksText="1" fPublished="0">
            <xdr:nvSpPr>
              <xdr:cNvPr id="35" name="직사각형 34"/>
              <xdr:cNvSpPr>
                <a:spLocks noRot="1"/>
              </xdr:cNvSpPr>
            </xdr:nvSpPr>
            <xdr:spPr>
              <a:xfrm>
                <a:off x="9110662" y="109538"/>
                <a:ext cx="561975" cy="26193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lIns="91440" tIns="45720" rIns="91440" bIns="45720" anchor="ctr"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1400">
                    <a:solidFill>
                      <a:srgbClr val="000000"/>
                    </a:solidFill>
                    <a:latin typeface="Calibri"/>
                    <a:ea typeface="Calibri"/>
                  </a:rPr>
                  <a:t>A1</a:t>
                </a:r>
              </a:p>
            </xdr:txBody>
          </xdr:sp>
        </xdr:grpSp>
        <xdr:grpSp>
          <xdr:nvGrpSpPr>
            <xdr:cNvPr id="26" name="그룹 25"/>
            <xdr:cNvGrpSpPr/>
          </xdr:nvGrpSpPr>
          <xdr:grpSpPr>
            <a:xfrm rot="0">
              <a:off x="6648450" y="240507"/>
              <a:ext cx="2462212" cy="0"/>
              <a:chOff x="6648450" y="240507"/>
              <a:chExt cx="2462212" cy="0"/>
            </a:xfrm>
          </xdr:grpSpPr>
          <xdr:cxnSp fPublished="0">
            <xdr:nvCxnSpPr>
              <xdr:cNvPr id="27" name="직선 화살표 연결선 26"/>
              <xdr:cNvCxnSpPr>
                <a:stCxn id="31" idx="3"/>
                <a:endCxn id="32" idx="1"/>
              </xdr:cNvCxnSpPr>
            </xdr:nvCxnSpPr>
            <xdr:spPr>
              <a:xfrm>
                <a:off x="6648450" y="240507"/>
                <a:ext cx="194072" cy="0"/>
              </a:xfrm>
              <a:prstGeom prst="straightConnector1">
                <a:avLst/>
              </a:prstGeom>
              <a:ln w="12700">
                <a:solidFill>
                  <a:srgbClr val="ff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fPublished="0">
            <xdr:nvCxnSpPr>
              <xdr:cNvPr id="28" name="직선 화살표 연결선 27"/>
              <xdr:cNvCxnSpPr>
                <a:stCxn id="32" idx="3"/>
                <a:endCxn id="33" idx="1"/>
              </xdr:cNvCxnSpPr>
            </xdr:nvCxnSpPr>
            <xdr:spPr>
              <a:xfrm>
                <a:off x="7404497" y="240507"/>
                <a:ext cx="194072" cy="0"/>
              </a:xfrm>
              <a:prstGeom prst="straightConnector1">
                <a:avLst/>
              </a:prstGeom>
              <a:ln w="12700">
                <a:solidFill>
                  <a:srgbClr val="ff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fPublished="0">
            <xdr:nvCxnSpPr>
              <xdr:cNvPr id="29" name="직선 화살표 연결선 28"/>
              <xdr:cNvCxnSpPr>
                <a:stCxn id="33" idx="3"/>
                <a:endCxn id="34" idx="1"/>
              </xdr:cNvCxnSpPr>
            </xdr:nvCxnSpPr>
            <xdr:spPr>
              <a:xfrm>
                <a:off x="8160544" y="240507"/>
                <a:ext cx="194072" cy="0"/>
              </a:xfrm>
              <a:prstGeom prst="straightConnector1">
                <a:avLst/>
              </a:prstGeom>
              <a:ln w="12700">
                <a:solidFill>
                  <a:srgbClr val="ff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fPublished="0">
            <xdr:nvCxnSpPr>
              <xdr:cNvPr id="30" name="직선 화살표 연결선 29"/>
              <xdr:cNvCxnSpPr>
                <a:stCxn id="34" idx="3"/>
                <a:endCxn id="35" idx="1"/>
              </xdr:cNvCxnSpPr>
            </xdr:nvCxnSpPr>
            <xdr:spPr>
              <a:xfrm>
                <a:off x="8916591" y="240507"/>
                <a:ext cx="194071" cy="0"/>
              </a:xfrm>
              <a:prstGeom prst="straightConnector1">
                <a:avLst/>
              </a:prstGeom>
              <a:ln w="12700">
                <a:solidFill>
                  <a:srgbClr val="ff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6" name="그룹 15"/>
          <xdr:cNvGrpSpPr/>
        </xdr:nvGrpSpPr>
        <xdr:grpSpPr>
          <a:xfrm rot="0">
            <a:off x="6367463" y="371476"/>
            <a:ext cx="3024187" cy="152399"/>
            <a:chOff x="6367463" y="371476"/>
            <a:chExt cx="3024187" cy="152399"/>
          </a:xfrm>
        </xdr:grpSpPr>
        <xdr:cxnSp fPublished="0">
          <xdr:nvCxnSpPr>
            <xdr:cNvPr id="17" name="직선 화살표 연결선 16"/>
            <xdr:cNvCxnSpPr>
              <a:stCxn id="31" idx="2"/>
              <a:endCxn id="36" idx="0"/>
            </xdr:cNvCxnSpPr>
          </xdr:nvCxnSpPr>
          <xdr:spPr>
            <a:xfrm>
              <a:off x="6367463" y="371476"/>
              <a:ext cx="338138" cy="152399"/>
            </a:xfrm>
            <a:prstGeom prst="straightConnector1">
              <a:avLst/>
            </a:prstGeom>
            <a:ln w="127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fPublished="0">
          <xdr:nvCxnSpPr>
            <xdr:cNvPr id="18" name="직선 화살표 연결선 17"/>
            <xdr:cNvCxnSpPr>
              <a:stCxn id="36" idx="0"/>
              <a:endCxn id="32" idx="2"/>
            </xdr:cNvCxnSpPr>
          </xdr:nvCxnSpPr>
          <xdr:spPr>
            <a:xfrm flipV="1">
              <a:off x="6705601" y="371476"/>
              <a:ext cx="417909" cy="152399"/>
            </a:xfrm>
            <a:prstGeom prst="straightConnector1">
              <a:avLst/>
            </a:prstGeom>
            <a:ln w="1270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fPublished="0">
          <xdr:nvCxnSpPr>
            <xdr:cNvPr id="19" name="직선 화살표 연결선 18"/>
            <xdr:cNvCxnSpPr>
              <a:stCxn id="32" idx="2"/>
              <a:endCxn id="37" idx="0"/>
            </xdr:cNvCxnSpPr>
          </xdr:nvCxnSpPr>
          <xdr:spPr>
            <a:xfrm>
              <a:off x="7123510" y="371476"/>
              <a:ext cx="364728" cy="152399"/>
            </a:xfrm>
            <a:prstGeom prst="straightConnector1">
              <a:avLst/>
            </a:prstGeom>
            <a:ln w="127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fPublished="0">
          <xdr:nvCxnSpPr>
            <xdr:cNvPr id="20" name="직선 화살표 연결선 19"/>
            <xdr:cNvCxnSpPr>
              <a:stCxn id="37" idx="0"/>
              <a:endCxn id="33" idx="2"/>
            </xdr:cNvCxnSpPr>
          </xdr:nvCxnSpPr>
          <xdr:spPr>
            <a:xfrm flipV="1">
              <a:off x="7488238" y="371476"/>
              <a:ext cx="391319" cy="152399"/>
            </a:xfrm>
            <a:prstGeom prst="straightConnector1">
              <a:avLst/>
            </a:prstGeom>
            <a:ln w="1270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fPublished="0">
          <xdr:nvCxnSpPr>
            <xdr:cNvPr id="21" name="직선 화살표 연결선 20"/>
            <xdr:cNvCxnSpPr>
              <a:stCxn id="33" idx="2"/>
              <a:endCxn id="38" idx="0"/>
            </xdr:cNvCxnSpPr>
          </xdr:nvCxnSpPr>
          <xdr:spPr>
            <a:xfrm>
              <a:off x="7879557" y="371476"/>
              <a:ext cx="391318" cy="152399"/>
            </a:xfrm>
            <a:prstGeom prst="straightConnector1">
              <a:avLst/>
            </a:prstGeom>
            <a:ln w="127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fPublished="0">
          <xdr:nvCxnSpPr>
            <xdr:cNvPr id="22" name="직선 화살표 연결선 21"/>
            <xdr:cNvCxnSpPr>
              <a:stCxn id="38" idx="0"/>
              <a:endCxn id="34" idx="2"/>
            </xdr:cNvCxnSpPr>
          </xdr:nvCxnSpPr>
          <xdr:spPr>
            <a:xfrm flipV="1">
              <a:off x="8270875" y="371476"/>
              <a:ext cx="364729" cy="152399"/>
            </a:xfrm>
            <a:prstGeom prst="straightConnector1">
              <a:avLst/>
            </a:prstGeom>
            <a:ln w="1270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fPublished="0">
          <xdr:nvCxnSpPr>
            <xdr:cNvPr id="23" name="직선 화살표 연결선 22"/>
            <xdr:cNvCxnSpPr>
              <a:stCxn id="34" idx="2"/>
              <a:endCxn id="39" idx="0"/>
            </xdr:cNvCxnSpPr>
          </xdr:nvCxnSpPr>
          <xdr:spPr>
            <a:xfrm>
              <a:off x="8635604" y="371476"/>
              <a:ext cx="417909" cy="152399"/>
            </a:xfrm>
            <a:prstGeom prst="straightConnector1">
              <a:avLst/>
            </a:prstGeom>
            <a:ln w="127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fPublished="0">
          <xdr:nvCxnSpPr>
            <xdr:cNvPr id="24" name="직선 화살표 연결선 23"/>
            <xdr:cNvCxnSpPr>
              <a:stCxn id="39" idx="0"/>
              <a:endCxn id="35" idx="2"/>
            </xdr:cNvCxnSpPr>
          </xdr:nvCxnSpPr>
          <xdr:spPr>
            <a:xfrm flipV="1">
              <a:off x="9053513" y="371476"/>
              <a:ext cx="338137" cy="152399"/>
            </a:xfrm>
            <a:prstGeom prst="straightConnector1">
              <a:avLst/>
            </a:prstGeom>
            <a:ln w="1270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 fLocksWithSheet="1" fPrintsWithSheet="1"/>
  </xdr:twoCellAnchor>
  <xdr:twoCellAnchor>
    <xdr:from>
      <xdr:col>10</xdr:col>
      <xdr:colOff>266700</xdr:colOff>
      <xdr:row>0</xdr:row>
      <xdr:rowOff>38100</xdr:rowOff>
    </xdr:from>
    <xdr:to>
      <xdr:col>11</xdr:col>
      <xdr:colOff>361950</xdr:colOff>
      <xdr:row>1</xdr:row>
      <xdr:rowOff>47625</xdr:rowOff>
    </xdr:to>
    <xdr:sp fLocksText="1" fPublished="0">
      <xdr:nvSpPr>
        <xdr:cNvPr id="40" name="직사각형 39"/>
        <xdr:cNvSpPr>
          <a:spLocks noRot="1"/>
        </xdr:cNvSpPr>
      </xdr:nvSpPr>
      <xdr:spPr>
        <a:xfrm>
          <a:off x="13500653" y="74543"/>
          <a:ext cx="1565413" cy="447260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anchor="ctr"/>
        <a:p>
          <a:pPr algn="ctr" eaLnBrk="0" latinLnBrk="0">
            <a:lnSpc>
              <a:spcPct val="100000"/>
            </a:lnSpc>
          </a:pPr>
          <a:r>
            <a:rPr lang="ko-KR" altLang="en-US" sz="1100" b="1">
              <a:solidFill>
                <a:srgbClr val="ffffff"/>
              </a:solidFill>
              <a:latin typeface="맑은 고딕"/>
              <a:ea typeface="맑은 고딕"/>
            </a:rPr>
            <a:t>절대참조</a:t>
          </a:r>
        </a:p>
      </xdr:txBody>
    </xdr:sp>
    <xdr:clientData fLocksWithSheet="1" fPrintsWithSheet="1"/>
  </xdr:twoCellAnchor>
  <xdr:twoCellAnchor>
    <xdr:from>
      <xdr:col>12</xdr:col>
      <xdr:colOff>9525</xdr:colOff>
      <xdr:row>0</xdr:row>
      <xdr:rowOff>38100</xdr:rowOff>
    </xdr:from>
    <xdr:to>
      <xdr:col>13</xdr:col>
      <xdr:colOff>104775</xdr:colOff>
      <xdr:row>1</xdr:row>
      <xdr:rowOff>47625</xdr:rowOff>
    </xdr:to>
    <xdr:sp fLocksText="1" fPublished="0">
      <xdr:nvSpPr>
        <xdr:cNvPr id="41" name="직사각형 40"/>
        <xdr:cNvSpPr>
          <a:spLocks noRot="1"/>
        </xdr:cNvSpPr>
      </xdr:nvSpPr>
      <xdr:spPr>
        <a:xfrm>
          <a:off x="15736957" y="74543"/>
          <a:ext cx="1565413" cy="447260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anchor="ctr"/>
        <a:p>
          <a:pPr algn="ctr" eaLnBrk="0" latinLnBrk="0">
            <a:lnSpc>
              <a:spcPct val="100000"/>
            </a:lnSpc>
          </a:pPr>
          <a:r>
            <a:rPr lang="ko-KR" altLang="en-US" sz="1100" b="1">
              <a:solidFill>
                <a:srgbClr val="ffffff"/>
              </a:solidFill>
              <a:latin typeface="맑은 고딕"/>
              <a:ea typeface="맑은 고딕"/>
            </a:rPr>
            <a:t>혼합참조</a:t>
          </a:r>
        </a:p>
      </xdr:txBody>
    </xdr:sp>
    <xdr:clientData fLocksWithSheet="1" fPrintsWithSheet="1"/>
  </xdr:twoCellAnchor>
  <xdr:twoCellAnchor>
    <xdr:from>
      <xdr:col>13</xdr:col>
      <xdr:colOff>476250</xdr:colOff>
      <xdr:row>0</xdr:row>
      <xdr:rowOff>38100</xdr:rowOff>
    </xdr:from>
    <xdr:to>
      <xdr:col>14</xdr:col>
      <xdr:colOff>571500</xdr:colOff>
      <xdr:row>1</xdr:row>
      <xdr:rowOff>47625</xdr:rowOff>
    </xdr:to>
    <xdr:sp fLocksText="1" fPublished="0">
      <xdr:nvSpPr>
        <xdr:cNvPr id="42" name="직사각형 41"/>
        <xdr:cNvSpPr>
          <a:spLocks noRot="1"/>
        </xdr:cNvSpPr>
      </xdr:nvSpPr>
      <xdr:spPr>
        <a:xfrm>
          <a:off x="18047804" y="74543"/>
          <a:ext cx="1565413" cy="447260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anchor="ctr"/>
        <a:p>
          <a:pPr algn="ctr" eaLnBrk="0" latinLnBrk="0">
            <a:lnSpc>
              <a:spcPct val="100000"/>
            </a:lnSpc>
          </a:pPr>
          <a:r>
            <a:rPr lang="ko-KR" altLang="en-US" sz="1100" b="1">
              <a:solidFill>
                <a:srgbClr val="ffffff"/>
              </a:solidFill>
              <a:latin typeface="맑은 고딕"/>
              <a:ea typeface="맑은 고딕"/>
            </a:rPr>
            <a:t>상대참조</a:t>
          </a:r>
        </a:p>
      </xdr:txBody>
    </xdr:sp>
    <xdr:clientData fLocksWithSheet="1" fPrintsWithSheet="1"/>
  </xdr:twoCellAnchor>
  <xdr:twoCellAnchor>
    <xdr:from>
      <xdr:col>14</xdr:col>
      <xdr:colOff>180975</xdr:colOff>
      <xdr:row>1</xdr:row>
      <xdr:rowOff>47625</xdr:rowOff>
    </xdr:from>
    <xdr:to>
      <xdr:col>14</xdr:col>
      <xdr:colOff>180975</xdr:colOff>
      <xdr:row>2</xdr:row>
      <xdr:rowOff>33401</xdr:rowOff>
    </xdr:to>
    <xdr:cxnSp fPublished="0">
      <xdr:nvCxnSpPr>
        <xdr:cNvPr id="43" name="직선 화살표 연결선 42"/>
        <xdr:cNvCxnSpPr>
          <a:stCxn id="42" idx="2"/>
          <a:endCxn id="35" idx="0"/>
        </xdr:cNvCxnSpPr>
      </xdr:nvCxnSpPr>
      <xdr:spPr>
        <a:xfrm>
          <a:off x="18834654" y="521804"/>
          <a:ext cx="0" cy="165652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10</xdr:col>
      <xdr:colOff>657225</xdr:colOff>
      <xdr:row>1</xdr:row>
      <xdr:rowOff>47625</xdr:rowOff>
    </xdr:from>
    <xdr:to>
      <xdr:col>10</xdr:col>
      <xdr:colOff>657225</xdr:colOff>
      <xdr:row>2</xdr:row>
      <xdr:rowOff>33401</xdr:rowOff>
    </xdr:to>
    <xdr:cxnSp fPublished="0">
      <xdr:nvCxnSpPr>
        <xdr:cNvPr id="44" name="직선 화살표 연결선 43"/>
        <xdr:cNvCxnSpPr>
          <a:stCxn id="40" idx="2"/>
          <a:endCxn id="32" idx="0"/>
        </xdr:cNvCxnSpPr>
      </xdr:nvCxnSpPr>
      <xdr:spPr>
        <a:xfrm>
          <a:off x="14279217" y="521804"/>
          <a:ext cx="0" cy="165652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12</xdr:col>
      <xdr:colOff>42926</xdr:colOff>
      <xdr:row>1</xdr:row>
      <xdr:rowOff>47625</xdr:rowOff>
    </xdr:from>
    <xdr:to>
      <xdr:col>12</xdr:col>
      <xdr:colOff>400050</xdr:colOff>
      <xdr:row>2</xdr:row>
      <xdr:rowOff>33401</xdr:rowOff>
    </xdr:to>
    <xdr:cxnSp fPublished="0">
      <xdr:nvCxnSpPr>
        <xdr:cNvPr id="45" name="직선 화살표 연결선 44"/>
        <xdr:cNvCxnSpPr>
          <a:stCxn id="41" idx="2"/>
          <a:endCxn id="33" idx="0"/>
        </xdr:cNvCxnSpPr>
      </xdr:nvCxnSpPr>
      <xdr:spPr>
        <a:xfrm flipH="1">
          <a:off x="15803217" y="521804"/>
          <a:ext cx="712304" cy="165652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12</xdr:col>
      <xdr:colOff>400050</xdr:colOff>
      <xdr:row>1</xdr:row>
      <xdr:rowOff>47625</xdr:rowOff>
    </xdr:from>
    <xdr:to>
      <xdr:col>13</xdr:col>
      <xdr:colOff>114300</xdr:colOff>
      <xdr:row>2</xdr:row>
      <xdr:rowOff>33401</xdr:rowOff>
    </xdr:to>
    <xdr:cxnSp fPublished="0">
      <xdr:nvCxnSpPr>
        <xdr:cNvPr id="46" name="직선 화살표 연결선 45"/>
        <xdr:cNvCxnSpPr>
          <a:stCxn id="41" idx="2"/>
          <a:endCxn id="34" idx="0"/>
        </xdr:cNvCxnSpPr>
      </xdr:nvCxnSpPr>
      <xdr:spPr>
        <a:xfrm>
          <a:off x="16515523" y="521804"/>
          <a:ext cx="811695" cy="165652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</xdr:wsDr>
</file>

<file path=xl/drawings/drawing1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9</xdr:col>
      <xdr:colOff>247649</xdr:colOff>
      <xdr:row>7</xdr:row>
      <xdr:rowOff>33401</xdr:rowOff>
    </xdr:from>
    <xdr:to>
      <xdr:col>11</xdr:col>
      <xdr:colOff>290576</xdr:colOff>
      <xdr:row>17</xdr:row>
      <xdr:rowOff>9525</xdr:rowOff>
    </xdr:to>
    <xdr:pic macro="" fPublished="0">
      <xdr:nvPicPr>
        <xdr:cNvPr id="2" name="그림 1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2067443" y="2564423"/>
          <a:ext cx="2820865" cy="4132384"/>
        </a:xfrm>
        <a:prstGeom prst="rect">
          <a:avLst/>
        </a:prstGeom>
        <a:ln w="19050">
          <a:solidFill>
            <a:srgbClr val="ff0000"/>
          </a:solidFill>
        </a:ln>
      </xdr:spPr>
    </xdr:pic>
    <xdr:clientData fLocksWithSheet="1" fPrintsWithSheet="1"/>
  </xdr:twoCellAnchor>
  <xdr:twoCellAnchor editAs="absolute">
    <xdr:from>
      <xdr:col>5</xdr:col>
      <xdr:colOff>643001</xdr:colOff>
      <xdr:row>6</xdr:row>
      <xdr:rowOff>204851</xdr:rowOff>
    </xdr:from>
    <xdr:to>
      <xdr:col>7</xdr:col>
      <xdr:colOff>152400</xdr:colOff>
      <xdr:row>16</xdr:row>
      <xdr:rowOff>200025</xdr:rowOff>
    </xdr:to>
    <xdr:sp fLocksText="1" fPublished="0">
      <xdr:nvSpPr>
        <xdr:cNvPr id="3" name="직사각형 2"/>
        <xdr:cNvSpPr/>
      </xdr:nvSpPr>
      <xdr:spPr>
        <a:xfrm>
          <a:off x="7297615" y="2491154"/>
          <a:ext cx="1758461" cy="4169019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11</xdr:col>
      <xdr:colOff>471551</xdr:colOff>
      <xdr:row>7</xdr:row>
      <xdr:rowOff>9525</xdr:rowOff>
    </xdr:from>
    <xdr:to>
      <xdr:col>14</xdr:col>
      <xdr:colOff>471551</xdr:colOff>
      <xdr:row>17</xdr:row>
      <xdr:rowOff>4826</xdr:rowOff>
    </xdr:to>
    <xdr:pic macro="" fPublished="0">
      <xdr:nvPicPr>
        <xdr:cNvPr id="6" name="그림 5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15254655" y="2520461"/>
          <a:ext cx="4110404" cy="4161692"/>
        </a:xfrm>
        <a:prstGeom prst="rect">
          <a:avLst/>
        </a:prstGeom>
        <a:ln w="19050">
          <a:solidFill>
            <a:srgbClr val="0070c0"/>
          </a:solidFill>
        </a:ln>
      </xdr:spPr>
    </xdr:pic>
    <xdr:clientData fLocksWithSheet="1" fPrintsWithSheet="1"/>
  </xdr:twoCellAnchor>
  <xdr:twoCellAnchor>
    <xdr:from>
      <xdr:col>7</xdr:col>
      <xdr:colOff>604901</xdr:colOff>
      <xdr:row>6</xdr:row>
      <xdr:rowOff>190500</xdr:rowOff>
    </xdr:from>
    <xdr:to>
      <xdr:col>9</xdr:col>
      <xdr:colOff>61976</xdr:colOff>
      <xdr:row>16</xdr:row>
      <xdr:rowOff>204851</xdr:rowOff>
    </xdr:to>
    <xdr:sp fLocksText="1" fPublished="0">
      <xdr:nvSpPr>
        <xdr:cNvPr id="7" name="직사각형 6"/>
        <xdr:cNvSpPr/>
      </xdr:nvSpPr>
      <xdr:spPr>
        <a:xfrm>
          <a:off x="9957289" y="2461846"/>
          <a:ext cx="1736480" cy="4205654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6</xdr:col>
      <xdr:colOff>400050</xdr:colOff>
      <xdr:row>6</xdr:row>
      <xdr:rowOff>204851</xdr:rowOff>
    </xdr:from>
    <xdr:to>
      <xdr:col>10</xdr:col>
      <xdr:colOff>271526</xdr:colOff>
      <xdr:row>7</xdr:row>
      <xdr:rowOff>33401</xdr:rowOff>
    </xdr:to>
    <xdr:cxnSp fPublished="0">
      <xdr:nvCxnSpPr>
        <xdr:cNvPr id="20" name="꺾인 연결선 19"/>
        <xdr:cNvCxnSpPr>
          <a:stCxn id="2" idx="0"/>
          <a:endCxn id="3" idx="0"/>
        </xdr:cNvCxnSpPr>
      </xdr:nvCxnSpPr>
      <xdr:spPr>
        <a:xfrm rot="16200000" flipV="1">
          <a:off x="10792557" y="-124557"/>
          <a:ext cx="73269" cy="5304692"/>
        </a:xfrm>
        <a:prstGeom prst="bentConnector3">
          <a:avLst>
            <a:gd name="adj1" fmla="val 700000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8</xdr:col>
      <xdr:colOff>500126</xdr:colOff>
      <xdr:row>6</xdr:row>
      <xdr:rowOff>190500</xdr:rowOff>
    </xdr:from>
    <xdr:to>
      <xdr:col>13</xdr:col>
      <xdr:colOff>128651</xdr:colOff>
      <xdr:row>7</xdr:row>
      <xdr:rowOff>9525</xdr:rowOff>
    </xdr:to>
    <xdr:cxnSp fPublished="0">
      <xdr:nvCxnSpPr>
        <xdr:cNvPr id="22" name="꺾인 연결선 21"/>
        <xdr:cNvCxnSpPr>
          <a:stCxn id="6" idx="0"/>
          <a:endCxn id="7" idx="0"/>
        </xdr:cNvCxnSpPr>
      </xdr:nvCxnSpPr>
      <xdr:spPr>
        <a:xfrm rot="16200000" flipV="1">
          <a:off x="14181260" y="-604471"/>
          <a:ext cx="58615" cy="6191250"/>
        </a:xfrm>
        <a:prstGeom prst="bentConnector3">
          <a:avLst>
            <a:gd name="adj1" fmla="val 533333"/>
          </a:avLst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 editAs="oneCell">
    <xdr:from>
      <xdr:col>1</xdr:col>
      <xdr:colOff>9525</xdr:colOff>
      <xdr:row>20</xdr:row>
      <xdr:rowOff>109600</xdr:rowOff>
    </xdr:from>
    <xdr:to>
      <xdr:col>9</xdr:col>
      <xdr:colOff>142875</xdr:colOff>
      <xdr:row>21</xdr:row>
      <xdr:rowOff>81026</xdr:rowOff>
    </xdr:to>
    <xdr:pic macro="" fPublished="0">
      <xdr:nvPicPr>
        <xdr:cNvPr id="27" name="그림 26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549519" y="8154865"/>
          <a:ext cx="11305443" cy="351692"/>
        </a:xfrm>
        <a:prstGeom prst="rect">
          <a:avLst/>
        </a:prstGeom>
        <a:ln w="19050">
          <a:solidFill>
            <a:srgbClr val="ff0000"/>
          </a:solidFill>
        </a:ln>
      </xdr:spPr>
    </xdr:pic>
    <xdr:clientData fLocksWithSheet="1" fPrintsWithSheet="1"/>
  </xdr:twoCellAnchor>
  <xdr:twoCellAnchor>
    <xdr:from>
      <xdr:col>2</xdr:col>
      <xdr:colOff>681101</xdr:colOff>
      <xdr:row>16</xdr:row>
      <xdr:rowOff>200025</xdr:rowOff>
    </xdr:from>
    <xdr:to>
      <xdr:col>8</xdr:col>
      <xdr:colOff>0</xdr:colOff>
      <xdr:row>18</xdr:row>
      <xdr:rowOff>42926</xdr:rowOff>
    </xdr:to>
    <xdr:sp fLocksText="1" fPublished="0">
      <xdr:nvSpPr>
        <xdr:cNvPr id="28" name="직사각형 27"/>
        <xdr:cNvSpPr/>
      </xdr:nvSpPr>
      <xdr:spPr>
        <a:xfrm>
          <a:off x="3260481" y="6660173"/>
          <a:ext cx="6858000" cy="51288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342899</xdr:colOff>
      <xdr:row>18</xdr:row>
      <xdr:rowOff>42926</xdr:rowOff>
    </xdr:from>
    <xdr:to>
      <xdr:col>5</xdr:col>
      <xdr:colOff>347726</xdr:colOff>
      <xdr:row>20</xdr:row>
      <xdr:rowOff>114300</xdr:rowOff>
    </xdr:to>
    <xdr:cxnSp fPublished="0">
      <xdr:nvCxnSpPr>
        <xdr:cNvPr id="30" name="직선 화살표 연결선 29"/>
        <xdr:cNvCxnSpPr>
          <a:stCxn id="28" idx="2"/>
        </xdr:cNvCxnSpPr>
      </xdr:nvCxnSpPr>
      <xdr:spPr>
        <a:xfrm>
          <a:off x="6696808" y="7180384"/>
          <a:ext cx="7326" cy="97448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9</xdr:col>
      <xdr:colOff>223901</xdr:colOff>
      <xdr:row>17</xdr:row>
      <xdr:rowOff>152400</xdr:rowOff>
    </xdr:from>
    <xdr:to>
      <xdr:col>15</xdr:col>
      <xdr:colOff>42926</xdr:colOff>
      <xdr:row>27</xdr:row>
      <xdr:rowOff>47625</xdr:rowOff>
    </xdr:to>
    <xdr:sp fLocksText="1" fPublished="0">
      <xdr:nvSpPr>
        <xdr:cNvPr id="32" name="내용 개체 틀 9"/>
        <xdr:cNvSpPr txBox="1">
          <a:spLocks noRot="1"/>
        </xdr:cNvSpPr>
      </xdr:nvSpPr>
      <xdr:spPr>
        <a:xfrm>
          <a:off x="12016153" y="6982558"/>
          <a:ext cx="7861788" cy="3963865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txBody>
        <a:bodyPr vertOverflow="overflow" horzOverflow="overflow" wrap="square" lIns="90170" tIns="46990" rIns="90170" bIns="46990"/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◆ [표1]을 완성하시오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1. [G25:G31]영역에 SUM함수를 이용하여 합계을 구하시오.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2. [H25:H31] 영역에 RANK함수를 이용하여 순위를 구하시오.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3. [C32:F32]영역에 SUM함수를 이용하여 순위를 구하시오.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4. [C33:F33] 영역에 AVERAGE함수를 이용하여 평균을 구하시오.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5. [C34:F34] 영역에 MAX함수를 이용하여 최대값을 구하시오.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6. [C35:D35] 영영에 MIN함수를 이용하여 최소값을 구하시오.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7. [C36:D36] 영역에 COUNT함수를 이용하여 개수를 구하시오.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9</xdr:col>
      <xdr:colOff>214376</xdr:colOff>
      <xdr:row>28</xdr:row>
      <xdr:rowOff>9525</xdr:rowOff>
    </xdr:from>
    <xdr:to>
      <xdr:col>15</xdr:col>
      <xdr:colOff>52451</xdr:colOff>
      <xdr:row>36</xdr:row>
      <xdr:rowOff>195326</xdr:rowOff>
    </xdr:to>
    <xdr:sp fLocksText="1" fPublished="0">
      <xdr:nvSpPr>
        <xdr:cNvPr id="33" name="내용 개체 틀 9"/>
        <xdr:cNvSpPr txBox="1">
          <a:spLocks noRot="1"/>
        </xdr:cNvSpPr>
      </xdr:nvSpPr>
      <xdr:spPr>
        <a:xfrm>
          <a:off x="12001500" y="11290789"/>
          <a:ext cx="7891096" cy="3714750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txBody>
        <a:bodyPr vertOverflow="overflow" horzOverflow="overflow" wrap="square" lIns="90170" tIns="46990" rIns="90170" bIns="46990"/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◆ [표2]를 완성하시오.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1. [G25:G31]영역에 SUM함수를 이용하여 합계을 구하시오.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2. [H25:H31] 영역에 RANK함수를 이용하여 순위를 구하시오.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3. [C32:F32]영역에 SUM함수를 이용하여 순위를 구하시오.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4. [C33:F33] 영역에 AVERAGE함수를 이용하여 평균을 구하시오.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5. [C34:F34] 영역에 MAX함수를 이용하여 최대값을 구하시오.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6. [C35:D35] 영영에 MIN함수를 이용하여 최소값을 구하시오.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7. [C36:D36] 영역에 COUNT함수를 이용하여 개수를 구하시오.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9</xdr:col>
      <xdr:colOff>304800</xdr:colOff>
      <xdr:row>2</xdr:row>
      <xdr:rowOff>33401</xdr:rowOff>
    </xdr:from>
    <xdr:to>
      <xdr:col>14</xdr:col>
      <xdr:colOff>462026</xdr:colOff>
      <xdr:row>5</xdr:row>
      <xdr:rowOff>176276</xdr:rowOff>
    </xdr:to>
    <xdr:grpSp>
      <xdr:nvGrpSpPr>
        <xdr:cNvPr id="82" name="그룹 81"/>
        <xdr:cNvGrpSpPr>
          <a:grpSpLocks/>
        </xdr:cNvGrpSpPr>
      </xdr:nvGrpSpPr>
      <xdr:grpSpPr>
        <a:xfrm rot="0">
          <a:off x="12177347" y="681403"/>
          <a:ext cx="7165731" cy="1318846"/>
          <a:chOff x="6086475" y="109538"/>
          <a:chExt cx="3586162" cy="676275"/>
        </a:xfrm>
      </xdr:grpSpPr>
      <xdr:grpSp>
        <xdr:nvGrpSpPr>
          <xdr:cNvPr id="43" name="그룹 42"/>
          <xdr:cNvGrpSpPr>
            <a:grpSpLocks/>
          </xdr:cNvGrpSpPr>
        </xdr:nvGrpSpPr>
        <xdr:grpSpPr>
          <a:xfrm rot="0">
            <a:off x="6424613" y="523875"/>
            <a:ext cx="2909887" cy="261938"/>
            <a:chOff x="6486526" y="523875"/>
            <a:chExt cx="2909887" cy="261938"/>
          </a:xfrm>
        </xdr:grpSpPr>
        <xdr:sp fLocksText="1" fPublished="0">
          <xdr:nvSpPr>
            <xdr:cNvPr id="38" name="직사각형 37"/>
            <xdr:cNvSpPr>
              <a:spLocks noRot="1"/>
            </xdr:cNvSpPr>
          </xdr:nvSpPr>
          <xdr:spPr>
            <a:xfrm>
              <a:off x="6486526" y="523875"/>
              <a:ext cx="561975" cy="261938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lIns="91440" tIns="45720" rIns="91440" bIns="45720" anchor="ctr"/>
            <a:p>
              <a:pPr algn="ctr" eaLnBrk="0" latinLnBrk="0">
                <a:lnSpc>
                  <a:spcPct val="100000"/>
                </a:lnSpc>
              </a:pPr>
              <a:r>
                <a:rPr lang="ko-KR" altLang="en-US" sz="1400">
                  <a:solidFill>
                    <a:srgbClr val="000000"/>
                  </a:solidFill>
                  <a:latin typeface="Calibri"/>
                  <a:ea typeface="Calibri"/>
                </a:rPr>
                <a:t>F4</a:t>
              </a:r>
            </a:p>
          </xdr:txBody>
        </xdr:sp>
        <xdr:sp fLocksText="1" fPublished="0">
          <xdr:nvSpPr>
            <xdr:cNvPr id="40" name="직사각형 39"/>
            <xdr:cNvSpPr>
              <a:spLocks noRot="1"/>
            </xdr:cNvSpPr>
          </xdr:nvSpPr>
          <xdr:spPr>
            <a:xfrm>
              <a:off x="7269163" y="523875"/>
              <a:ext cx="561975" cy="261938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lIns="91440" tIns="45720" rIns="91440" bIns="45720" anchor="ctr"/>
            <a:p>
              <a:pPr algn="ctr" eaLnBrk="0" latinLnBrk="0">
                <a:lnSpc>
                  <a:spcPct val="100000"/>
                </a:lnSpc>
              </a:pPr>
              <a:r>
                <a:rPr lang="ko-KR" altLang="en-US" sz="1400">
                  <a:solidFill>
                    <a:srgbClr val="000000"/>
                  </a:solidFill>
                  <a:latin typeface="Calibri"/>
                  <a:ea typeface="Calibri"/>
                </a:rPr>
                <a:t>F4*2</a:t>
              </a:r>
            </a:p>
          </xdr:txBody>
        </xdr:sp>
        <xdr:sp fLocksText="1" fPublished="0">
          <xdr:nvSpPr>
            <xdr:cNvPr id="41" name="직사각형 40"/>
            <xdr:cNvSpPr>
              <a:spLocks noRot="1"/>
            </xdr:cNvSpPr>
          </xdr:nvSpPr>
          <xdr:spPr>
            <a:xfrm>
              <a:off x="8051800" y="523875"/>
              <a:ext cx="561975" cy="261938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lIns="91440" tIns="45720" rIns="91440" bIns="45720" anchor="ctr"/>
            <a:p>
              <a:pPr algn="ctr" eaLnBrk="0" latinLnBrk="0">
                <a:lnSpc>
                  <a:spcPct val="100000"/>
                </a:lnSpc>
              </a:pPr>
              <a:r>
                <a:rPr lang="ko-KR" altLang="en-US" sz="1400">
                  <a:solidFill>
                    <a:srgbClr val="000000"/>
                  </a:solidFill>
                  <a:latin typeface="Calibri"/>
                  <a:ea typeface="Calibri"/>
                </a:rPr>
                <a:t>F4*3</a:t>
              </a:r>
            </a:p>
          </xdr:txBody>
        </xdr:sp>
        <xdr:sp fLocksText="1" fPublished="0">
          <xdr:nvSpPr>
            <xdr:cNvPr id="42" name="직사각형 41"/>
            <xdr:cNvSpPr>
              <a:spLocks noRot="1"/>
            </xdr:cNvSpPr>
          </xdr:nvSpPr>
          <xdr:spPr>
            <a:xfrm>
              <a:off x="8834438" y="523875"/>
              <a:ext cx="561975" cy="261938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lIns="91440" tIns="45720" rIns="91440" bIns="45720" anchor="ctr"/>
            <a:p>
              <a:pPr algn="ctr" eaLnBrk="0" latinLnBrk="0">
                <a:lnSpc>
                  <a:spcPct val="100000"/>
                </a:lnSpc>
              </a:pPr>
              <a:r>
                <a:rPr lang="ko-KR" altLang="en-US" sz="1400">
                  <a:solidFill>
                    <a:srgbClr val="000000"/>
                  </a:solidFill>
                  <a:latin typeface="Calibri"/>
                  <a:ea typeface="Calibri"/>
                </a:rPr>
                <a:t>F4*3</a:t>
              </a:r>
            </a:p>
          </xdr:txBody>
        </xdr:sp>
      </xdr:grpSp>
      <xdr:grpSp>
        <xdr:nvGrpSpPr>
          <xdr:cNvPr id="80" name="그룹 79"/>
          <xdr:cNvGrpSpPr>
            <a:grpSpLocks/>
          </xdr:cNvGrpSpPr>
        </xdr:nvGrpSpPr>
        <xdr:grpSpPr>
          <a:xfrm rot="0">
            <a:off x="6086475" y="109538"/>
            <a:ext cx="3586162" cy="261938"/>
            <a:chOff x="6086475" y="109538"/>
            <a:chExt cx="3586162" cy="261938"/>
          </a:xfrm>
        </xdr:grpSpPr>
        <xdr:grpSp>
          <xdr:nvGrpSpPr>
            <xdr:cNvPr id="44" name="그룹 43"/>
            <xdr:cNvGrpSpPr>
              <a:grpSpLocks/>
            </xdr:cNvGrpSpPr>
          </xdr:nvGrpSpPr>
          <xdr:grpSpPr>
            <a:xfrm rot="0">
              <a:off x="6086475" y="109538"/>
              <a:ext cx="3586162" cy="261938"/>
              <a:chOff x="6086475" y="109538"/>
              <a:chExt cx="3586162" cy="261938"/>
            </a:xfrm>
          </xdr:grpSpPr>
          <xdr:sp fLocksText="1" fPublished="0">
            <xdr:nvSpPr>
              <xdr:cNvPr id="34" name="직사각형 33"/>
              <xdr:cNvSpPr>
                <a:spLocks noRot="1"/>
              </xdr:cNvSpPr>
            </xdr:nvSpPr>
            <xdr:spPr>
              <a:xfrm>
                <a:off x="6086475" y="109538"/>
                <a:ext cx="561975" cy="26193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lIns="91440" tIns="45720" rIns="91440" bIns="45720" anchor="ctr"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1400">
                    <a:solidFill>
                      <a:srgbClr val="000000"/>
                    </a:solidFill>
                    <a:latin typeface="Calibri"/>
                    <a:ea typeface="Calibri"/>
                  </a:rPr>
                  <a:t>A1</a:t>
                </a:r>
              </a:p>
            </xdr:txBody>
          </xdr:sp>
          <xdr:sp fLocksText="1" fPublished="0">
            <xdr:nvSpPr>
              <xdr:cNvPr id="35" name="직사각형 34"/>
              <xdr:cNvSpPr>
                <a:spLocks noRot="1"/>
              </xdr:cNvSpPr>
            </xdr:nvSpPr>
            <xdr:spPr>
              <a:xfrm>
                <a:off x="6842522" y="109538"/>
                <a:ext cx="561975" cy="26193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lIns="91440" tIns="45720" rIns="91440" bIns="45720" anchor="ctr"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1400">
                    <a:solidFill>
                      <a:srgbClr val="000000"/>
                    </a:solidFill>
                    <a:latin typeface="Calibri"/>
                    <a:ea typeface="Calibri"/>
                  </a:rPr>
                  <a:t>$A$1</a:t>
                </a:r>
              </a:p>
            </xdr:txBody>
          </xdr:sp>
          <xdr:sp fLocksText="1" fPublished="0">
            <xdr:nvSpPr>
              <xdr:cNvPr id="36" name="직사각형 35"/>
              <xdr:cNvSpPr>
                <a:spLocks noRot="1"/>
              </xdr:cNvSpPr>
            </xdr:nvSpPr>
            <xdr:spPr>
              <a:xfrm>
                <a:off x="7598569" y="109538"/>
                <a:ext cx="561975" cy="26193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lIns="91440" tIns="45720" rIns="91440" bIns="45720" anchor="ctr"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1400">
                    <a:solidFill>
                      <a:srgbClr val="000000"/>
                    </a:solidFill>
                    <a:latin typeface="Calibri"/>
                    <a:ea typeface="Calibri"/>
                  </a:rPr>
                  <a:t>A$1</a:t>
                </a:r>
              </a:p>
            </xdr:txBody>
          </xdr:sp>
          <xdr:sp fLocksText="1" fPublished="0">
            <xdr:nvSpPr>
              <xdr:cNvPr id="37" name="직사각형 36"/>
              <xdr:cNvSpPr>
                <a:spLocks noRot="1"/>
              </xdr:cNvSpPr>
            </xdr:nvSpPr>
            <xdr:spPr>
              <a:xfrm>
                <a:off x="8354616" y="109538"/>
                <a:ext cx="561975" cy="26193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lIns="91440" tIns="45720" rIns="91440" bIns="45720" anchor="ctr"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1400">
                    <a:solidFill>
                      <a:srgbClr val="000000"/>
                    </a:solidFill>
                    <a:latin typeface="Calibri"/>
                    <a:ea typeface="Calibri"/>
                  </a:rPr>
                  <a:t>$A1</a:t>
                </a:r>
              </a:p>
            </xdr:txBody>
          </xdr:sp>
          <xdr:sp fLocksText="1" fPublished="0">
            <xdr:nvSpPr>
              <xdr:cNvPr id="39" name="직사각형 38"/>
              <xdr:cNvSpPr>
                <a:spLocks noRot="1"/>
              </xdr:cNvSpPr>
            </xdr:nvSpPr>
            <xdr:spPr>
              <a:xfrm>
                <a:off x="9110662" y="109538"/>
                <a:ext cx="561975" cy="26193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lIns="91440" tIns="45720" rIns="91440" bIns="45720" anchor="ctr"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1400">
                    <a:solidFill>
                      <a:srgbClr val="000000"/>
                    </a:solidFill>
                    <a:latin typeface="Calibri"/>
                    <a:ea typeface="Calibri"/>
                  </a:rPr>
                  <a:t>A1</a:t>
                </a:r>
              </a:p>
            </xdr:txBody>
          </xdr:sp>
        </xdr:grpSp>
        <xdr:grpSp>
          <xdr:nvGrpSpPr>
            <xdr:cNvPr id="79" name="그룹 78"/>
            <xdr:cNvGrpSpPr/>
          </xdr:nvGrpSpPr>
          <xdr:grpSpPr>
            <a:xfrm rot="0">
              <a:off x="6648450" y="240507"/>
              <a:ext cx="2462212" cy="0"/>
              <a:chOff x="6648450" y="240507"/>
              <a:chExt cx="2462212" cy="0"/>
            </a:xfrm>
          </xdr:grpSpPr>
          <xdr:cxnSp fPublished="0">
            <xdr:nvCxnSpPr>
              <xdr:cNvPr id="54" name="직선 화살표 연결선 53"/>
              <xdr:cNvCxnSpPr>
                <a:stCxn id="34" idx="3"/>
                <a:endCxn id="35" idx="1"/>
              </xdr:cNvCxnSpPr>
            </xdr:nvCxnSpPr>
            <xdr:spPr>
              <a:xfrm>
                <a:off x="6648450" y="240507"/>
                <a:ext cx="194072" cy="0"/>
              </a:xfrm>
              <a:prstGeom prst="straightConnector1">
                <a:avLst/>
              </a:prstGeom>
              <a:ln w="12700">
                <a:solidFill>
                  <a:srgbClr val="ff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fPublished="0">
            <xdr:nvCxnSpPr>
              <xdr:cNvPr id="56" name="직선 화살표 연결선 55"/>
              <xdr:cNvCxnSpPr>
                <a:stCxn id="35" idx="3"/>
                <a:endCxn id="36" idx="1"/>
              </xdr:cNvCxnSpPr>
            </xdr:nvCxnSpPr>
            <xdr:spPr>
              <a:xfrm>
                <a:off x="7404497" y="240507"/>
                <a:ext cx="194072" cy="0"/>
              </a:xfrm>
              <a:prstGeom prst="straightConnector1">
                <a:avLst/>
              </a:prstGeom>
              <a:ln w="12700">
                <a:solidFill>
                  <a:srgbClr val="ff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fPublished="0">
            <xdr:nvCxnSpPr>
              <xdr:cNvPr id="58" name="직선 화살표 연결선 57"/>
              <xdr:cNvCxnSpPr>
                <a:stCxn id="36" idx="3"/>
                <a:endCxn id="37" idx="1"/>
              </xdr:cNvCxnSpPr>
            </xdr:nvCxnSpPr>
            <xdr:spPr>
              <a:xfrm>
                <a:off x="8160544" y="240507"/>
                <a:ext cx="194072" cy="0"/>
              </a:xfrm>
              <a:prstGeom prst="straightConnector1">
                <a:avLst/>
              </a:prstGeom>
              <a:ln w="12700">
                <a:solidFill>
                  <a:srgbClr val="ff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fPublished="0">
            <xdr:nvCxnSpPr>
              <xdr:cNvPr id="60" name="직선 화살표 연결선 59"/>
              <xdr:cNvCxnSpPr>
                <a:stCxn id="37" idx="3"/>
                <a:endCxn id="39" idx="1"/>
              </xdr:cNvCxnSpPr>
            </xdr:nvCxnSpPr>
            <xdr:spPr>
              <a:xfrm>
                <a:off x="8916591" y="240507"/>
                <a:ext cx="194071" cy="0"/>
              </a:xfrm>
              <a:prstGeom prst="straightConnector1">
                <a:avLst/>
              </a:prstGeom>
              <a:ln w="12700">
                <a:solidFill>
                  <a:srgbClr val="ff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81" name="그룹 80"/>
          <xdr:cNvGrpSpPr/>
        </xdr:nvGrpSpPr>
        <xdr:grpSpPr>
          <a:xfrm rot="0">
            <a:off x="6367463" y="371476"/>
            <a:ext cx="3024187" cy="152399"/>
            <a:chOff x="6367463" y="371476"/>
            <a:chExt cx="3024187" cy="152399"/>
          </a:xfrm>
        </xdr:grpSpPr>
        <xdr:cxnSp fPublished="0">
          <xdr:nvCxnSpPr>
            <xdr:cNvPr id="64" name="직선 화살표 연결선 63"/>
            <xdr:cNvCxnSpPr>
              <a:stCxn id="34" idx="2"/>
              <a:endCxn id="38" idx="0"/>
            </xdr:cNvCxnSpPr>
          </xdr:nvCxnSpPr>
          <xdr:spPr>
            <a:xfrm>
              <a:off x="6367463" y="371476"/>
              <a:ext cx="338138" cy="152399"/>
            </a:xfrm>
            <a:prstGeom prst="straightConnector1">
              <a:avLst/>
            </a:prstGeom>
            <a:ln w="127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fPublished="0">
          <xdr:nvCxnSpPr>
            <xdr:cNvPr id="66" name="직선 화살표 연결선 65"/>
            <xdr:cNvCxnSpPr>
              <a:stCxn id="38" idx="0"/>
              <a:endCxn id="35" idx="2"/>
            </xdr:cNvCxnSpPr>
          </xdr:nvCxnSpPr>
          <xdr:spPr>
            <a:xfrm flipV="1">
              <a:off x="6705601" y="371476"/>
              <a:ext cx="417909" cy="152399"/>
            </a:xfrm>
            <a:prstGeom prst="straightConnector1">
              <a:avLst/>
            </a:prstGeom>
            <a:ln w="1270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fPublished="0">
          <xdr:nvCxnSpPr>
            <xdr:cNvPr id="68" name="직선 화살표 연결선 67"/>
            <xdr:cNvCxnSpPr>
              <a:stCxn id="35" idx="2"/>
              <a:endCxn id="40" idx="0"/>
            </xdr:cNvCxnSpPr>
          </xdr:nvCxnSpPr>
          <xdr:spPr>
            <a:xfrm>
              <a:off x="7123510" y="371476"/>
              <a:ext cx="364728" cy="152399"/>
            </a:xfrm>
            <a:prstGeom prst="straightConnector1">
              <a:avLst/>
            </a:prstGeom>
            <a:ln w="127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fPublished="0">
          <xdr:nvCxnSpPr>
            <xdr:cNvPr id="70" name="직선 화살표 연결선 69"/>
            <xdr:cNvCxnSpPr>
              <a:stCxn id="40" idx="0"/>
              <a:endCxn id="36" idx="2"/>
            </xdr:cNvCxnSpPr>
          </xdr:nvCxnSpPr>
          <xdr:spPr>
            <a:xfrm flipV="1">
              <a:off x="7488238" y="371476"/>
              <a:ext cx="391319" cy="152399"/>
            </a:xfrm>
            <a:prstGeom prst="straightConnector1">
              <a:avLst/>
            </a:prstGeom>
            <a:ln w="1270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fPublished="0">
          <xdr:nvCxnSpPr>
            <xdr:cNvPr id="72" name="직선 화살표 연결선 71"/>
            <xdr:cNvCxnSpPr>
              <a:stCxn id="36" idx="2"/>
              <a:endCxn id="41" idx="0"/>
            </xdr:cNvCxnSpPr>
          </xdr:nvCxnSpPr>
          <xdr:spPr>
            <a:xfrm>
              <a:off x="7879557" y="371476"/>
              <a:ext cx="391318" cy="152399"/>
            </a:xfrm>
            <a:prstGeom prst="straightConnector1">
              <a:avLst/>
            </a:prstGeom>
            <a:ln w="127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fPublished="0">
          <xdr:nvCxnSpPr>
            <xdr:cNvPr id="74" name="직선 화살표 연결선 73"/>
            <xdr:cNvCxnSpPr>
              <a:stCxn id="41" idx="0"/>
              <a:endCxn id="37" idx="2"/>
            </xdr:cNvCxnSpPr>
          </xdr:nvCxnSpPr>
          <xdr:spPr>
            <a:xfrm flipV="1">
              <a:off x="8270875" y="371476"/>
              <a:ext cx="364729" cy="152399"/>
            </a:xfrm>
            <a:prstGeom prst="straightConnector1">
              <a:avLst/>
            </a:prstGeom>
            <a:ln w="1270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fPublished="0">
          <xdr:nvCxnSpPr>
            <xdr:cNvPr id="76" name="직선 화살표 연결선 75"/>
            <xdr:cNvCxnSpPr>
              <a:stCxn id="37" idx="2"/>
              <a:endCxn id="42" idx="0"/>
            </xdr:cNvCxnSpPr>
          </xdr:nvCxnSpPr>
          <xdr:spPr>
            <a:xfrm>
              <a:off x="8635604" y="371476"/>
              <a:ext cx="417909" cy="152399"/>
            </a:xfrm>
            <a:prstGeom prst="straightConnector1">
              <a:avLst/>
            </a:prstGeom>
            <a:ln w="127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fPublished="0">
          <xdr:nvCxnSpPr>
            <xdr:cNvPr id="78" name="직선 화살표 연결선 77"/>
            <xdr:cNvCxnSpPr>
              <a:stCxn id="42" idx="0"/>
              <a:endCxn id="39" idx="2"/>
            </xdr:cNvCxnSpPr>
          </xdr:nvCxnSpPr>
          <xdr:spPr>
            <a:xfrm flipV="1">
              <a:off x="9053513" y="371476"/>
              <a:ext cx="338137" cy="152399"/>
            </a:xfrm>
            <a:prstGeom prst="straightConnector1">
              <a:avLst/>
            </a:prstGeom>
            <a:ln w="1270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 fLocksWithSheet="1" fPrintsWithSheet="1"/>
  </xdr:twoCellAnchor>
  <xdr:twoCellAnchor>
    <xdr:from>
      <xdr:col>10</xdr:col>
      <xdr:colOff>266700</xdr:colOff>
      <xdr:row>0</xdr:row>
      <xdr:rowOff>38100</xdr:rowOff>
    </xdr:from>
    <xdr:to>
      <xdr:col>11</xdr:col>
      <xdr:colOff>361950</xdr:colOff>
      <xdr:row>1</xdr:row>
      <xdr:rowOff>47625</xdr:rowOff>
    </xdr:to>
    <xdr:sp fLocksText="1" fPublished="0">
      <xdr:nvSpPr>
        <xdr:cNvPr id="85" name="직사각형 84"/>
        <xdr:cNvSpPr>
          <a:spLocks noRot="1"/>
        </xdr:cNvSpPr>
      </xdr:nvSpPr>
      <xdr:spPr>
        <a:xfrm>
          <a:off x="13474212" y="73269"/>
          <a:ext cx="1560634" cy="439615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anchor="ctr"/>
        <a:p>
          <a:pPr algn="ctr" eaLnBrk="0" latinLnBrk="0">
            <a:lnSpc>
              <a:spcPct val="100000"/>
            </a:lnSpc>
          </a:pPr>
          <a:r>
            <a:rPr lang="ko-KR" altLang="en-US" sz="1100" b="1">
              <a:solidFill>
                <a:srgbClr val="ffffff"/>
              </a:solidFill>
              <a:latin typeface="맑은 고딕"/>
              <a:ea typeface="맑은 고딕"/>
            </a:rPr>
            <a:t>절대참조</a:t>
          </a:r>
        </a:p>
      </xdr:txBody>
    </xdr:sp>
    <xdr:clientData fLocksWithSheet="1" fPrintsWithSheet="1"/>
  </xdr:twoCellAnchor>
  <xdr:twoCellAnchor>
    <xdr:from>
      <xdr:col>12</xdr:col>
      <xdr:colOff>9525</xdr:colOff>
      <xdr:row>0</xdr:row>
      <xdr:rowOff>38100</xdr:rowOff>
    </xdr:from>
    <xdr:to>
      <xdr:col>13</xdr:col>
      <xdr:colOff>104775</xdr:colOff>
      <xdr:row>1</xdr:row>
      <xdr:rowOff>47625</xdr:rowOff>
    </xdr:to>
    <xdr:sp fLocksText="1" fPublished="0">
      <xdr:nvSpPr>
        <xdr:cNvPr id="86" name="직사각형 85"/>
        <xdr:cNvSpPr>
          <a:spLocks noRot="1"/>
        </xdr:cNvSpPr>
      </xdr:nvSpPr>
      <xdr:spPr>
        <a:xfrm>
          <a:off x="15701596" y="73269"/>
          <a:ext cx="1560634" cy="439615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anchor="ctr"/>
        <a:p>
          <a:pPr algn="ctr" eaLnBrk="0" latinLnBrk="0">
            <a:lnSpc>
              <a:spcPct val="100000"/>
            </a:lnSpc>
          </a:pPr>
          <a:r>
            <a:rPr lang="ko-KR" altLang="en-US" sz="1100" b="1">
              <a:solidFill>
                <a:srgbClr val="ffffff"/>
              </a:solidFill>
              <a:latin typeface="맑은 고딕"/>
              <a:ea typeface="맑은 고딕"/>
            </a:rPr>
            <a:t>혼합참조</a:t>
          </a:r>
        </a:p>
      </xdr:txBody>
    </xdr:sp>
    <xdr:clientData fLocksWithSheet="1" fPrintsWithSheet="1"/>
  </xdr:twoCellAnchor>
  <xdr:twoCellAnchor>
    <xdr:from>
      <xdr:col>13</xdr:col>
      <xdr:colOff>476250</xdr:colOff>
      <xdr:row>0</xdr:row>
      <xdr:rowOff>38100</xdr:rowOff>
    </xdr:from>
    <xdr:to>
      <xdr:col>14</xdr:col>
      <xdr:colOff>571500</xdr:colOff>
      <xdr:row>1</xdr:row>
      <xdr:rowOff>47625</xdr:rowOff>
    </xdr:to>
    <xdr:sp fLocksText="1" fPublished="0">
      <xdr:nvSpPr>
        <xdr:cNvPr id="87" name="직사각형 86"/>
        <xdr:cNvSpPr>
          <a:spLocks noRot="1"/>
        </xdr:cNvSpPr>
      </xdr:nvSpPr>
      <xdr:spPr>
        <a:xfrm>
          <a:off x="18002250" y="73269"/>
          <a:ext cx="1560634" cy="439615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anchor="ctr"/>
        <a:p>
          <a:pPr algn="ctr" eaLnBrk="0" latinLnBrk="0">
            <a:lnSpc>
              <a:spcPct val="100000"/>
            </a:lnSpc>
          </a:pPr>
          <a:r>
            <a:rPr lang="ko-KR" altLang="en-US" sz="1100" b="1">
              <a:solidFill>
                <a:srgbClr val="ffffff"/>
              </a:solidFill>
              <a:latin typeface="맑은 고딕"/>
              <a:ea typeface="맑은 고딕"/>
            </a:rPr>
            <a:t>상대참조</a:t>
          </a:r>
        </a:p>
      </xdr:txBody>
    </xdr:sp>
    <xdr:clientData fLocksWithSheet="1" fPrintsWithSheet="1"/>
  </xdr:twoCellAnchor>
  <xdr:twoCellAnchor>
    <xdr:from>
      <xdr:col>14</xdr:col>
      <xdr:colOff>180975</xdr:colOff>
      <xdr:row>1</xdr:row>
      <xdr:rowOff>47625</xdr:rowOff>
    </xdr:from>
    <xdr:to>
      <xdr:col>14</xdr:col>
      <xdr:colOff>180975</xdr:colOff>
      <xdr:row>2</xdr:row>
      <xdr:rowOff>33401</xdr:rowOff>
    </xdr:to>
    <xdr:cxnSp fPublished="0">
      <xdr:nvCxnSpPr>
        <xdr:cNvPr id="92" name="직선 화살표 연결선 91"/>
        <xdr:cNvCxnSpPr>
          <a:stCxn id="87" idx="2"/>
          <a:endCxn id="39" idx="0"/>
        </xdr:cNvCxnSpPr>
      </xdr:nvCxnSpPr>
      <xdr:spPr>
        <a:xfrm>
          <a:off x="18778906" y="512884"/>
          <a:ext cx="0" cy="168519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10</xdr:col>
      <xdr:colOff>657225</xdr:colOff>
      <xdr:row>1</xdr:row>
      <xdr:rowOff>47625</xdr:rowOff>
    </xdr:from>
    <xdr:to>
      <xdr:col>10</xdr:col>
      <xdr:colOff>657225</xdr:colOff>
      <xdr:row>2</xdr:row>
      <xdr:rowOff>33401</xdr:rowOff>
    </xdr:to>
    <xdr:cxnSp fPublished="0">
      <xdr:nvCxnSpPr>
        <xdr:cNvPr id="94" name="직선 화살표 연결선 93"/>
        <xdr:cNvCxnSpPr>
          <a:stCxn id="85" idx="2"/>
          <a:endCxn id="35" idx="0"/>
        </xdr:cNvCxnSpPr>
      </xdr:nvCxnSpPr>
      <xdr:spPr>
        <a:xfrm>
          <a:off x="14250867" y="512884"/>
          <a:ext cx="0" cy="168519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12</xdr:col>
      <xdr:colOff>42926</xdr:colOff>
      <xdr:row>1</xdr:row>
      <xdr:rowOff>47625</xdr:rowOff>
    </xdr:from>
    <xdr:to>
      <xdr:col>12</xdr:col>
      <xdr:colOff>400050</xdr:colOff>
      <xdr:row>2</xdr:row>
      <xdr:rowOff>33401</xdr:rowOff>
    </xdr:to>
    <xdr:cxnSp fPublished="0">
      <xdr:nvCxnSpPr>
        <xdr:cNvPr id="96" name="직선 화살표 연결선 95"/>
        <xdr:cNvCxnSpPr>
          <a:stCxn id="86" idx="2"/>
          <a:endCxn id="36" idx="0"/>
        </xdr:cNvCxnSpPr>
      </xdr:nvCxnSpPr>
      <xdr:spPr>
        <a:xfrm flipH="1">
          <a:off x="15767539" y="512884"/>
          <a:ext cx="710711" cy="168519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12</xdr:col>
      <xdr:colOff>400050</xdr:colOff>
      <xdr:row>1</xdr:row>
      <xdr:rowOff>47625</xdr:rowOff>
    </xdr:from>
    <xdr:to>
      <xdr:col>13</xdr:col>
      <xdr:colOff>114300</xdr:colOff>
      <xdr:row>2</xdr:row>
      <xdr:rowOff>33401</xdr:rowOff>
    </xdr:to>
    <xdr:cxnSp fPublished="0">
      <xdr:nvCxnSpPr>
        <xdr:cNvPr id="98" name="직선 화살표 연결선 97"/>
        <xdr:cNvCxnSpPr>
          <a:stCxn id="86" idx="2"/>
          <a:endCxn id="37" idx="0"/>
        </xdr:cNvCxnSpPr>
      </xdr:nvCxnSpPr>
      <xdr:spPr>
        <a:xfrm>
          <a:off x="16478251" y="512884"/>
          <a:ext cx="798634" cy="168519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</xdr:wsDr>
</file>

<file path=xl/drawings/drawing18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13</xdr:col>
      <xdr:colOff>0</xdr:colOff>
      <xdr:row>5</xdr:row>
      <xdr:rowOff>0</xdr:rowOff>
    </xdr:from>
    <xdr:to>
      <xdr:col>19</xdr:col>
      <xdr:colOff>381000</xdr:colOff>
      <xdr:row>21</xdr:row>
      <xdr:rowOff>152400</xdr:rowOff>
    </xdr:to>
    <xdr:sp fLocksText="1" fPublished="0">
      <xdr:nvSpPr>
        <xdr:cNvPr id="2" name="내용 개체 틀 9"/>
        <xdr:cNvSpPr txBox="1">
          <a:spLocks noRot="1"/>
        </xdr:cNvSpPr>
      </xdr:nvSpPr>
      <xdr:spPr>
        <a:xfrm>
          <a:off x="18345150" y="2247900"/>
          <a:ext cx="8991600" cy="7067550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txBody>
        <a:bodyPr vertOverflow="overflow" horzOverflow="overflow" wrap="square" lIns="90170" tIns="46990" rIns="90170" bIns="46990"/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◆ [표1]을 완성하시오.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1. [G7:G16] 영역에 영어, 컴퓨터, 마케팅의 합계를 나타내시오. (SUM함수 사용)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2. [H7:H16] 영역에 영어, 컴퓨터, 마케팅의 평균을 나타내시오.(AVERAGE함수 사용)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3. [H17] 셀에 [H7:H16] 영역의 평균을 나타내시오. (AVERAGE함수 사용)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4. [I7:I16] 영역에 평균[H7:H16]이 80 이상이면 ‘합격‘ 그렇지 않으면 ‘불합격＇으로 나타내시오 (IF함수 사용)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5. [J7:J16] 영역에 평균[H7:H16]이 전체평균[H17]보다 크면 ‘평균이상‘, 그렇지 않으면 ‘평균이하＇로 나타내시오. (IF함수 사용)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6. [N8]셀에는 [I7:I16]영역에서 ‘합격‘의 개수를 표시하고 [N9]셀에는 7. 7. 7.[I7:I16]영역에서 ‘불합격‘의 개수를 찾아 표시하시오 (COUNTIF함수 사용)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8. [N12]셀에는 [J7:J16] 영역에서 ‘평균이상’인 것만 찾아서 총점[G7:G16]의 합계를 표시하고, [N13]셀에는 [J7:J16] 영역에서 ‘평균이하’인 것만 찾아서 총점[G7:G16]의 합계를 표시하시오</a:t>
          </a:r>
        </a:p>
      </xdr:txBody>
    </xdr:sp>
    <xdr:clientData fLocksWithSheet="1" fPrintsWithSheet="1"/>
  </xdr:twoCellAnchor>
  <xdr:twoCellAnchor>
    <xdr:from>
      <xdr:col>13</xdr:col>
      <xdr:colOff>0</xdr:colOff>
      <xdr:row>23</xdr:row>
      <xdr:rowOff>0</xdr:rowOff>
    </xdr:from>
    <xdr:to>
      <xdr:col>19</xdr:col>
      <xdr:colOff>190500</xdr:colOff>
      <xdr:row>34</xdr:row>
      <xdr:rowOff>76200</xdr:rowOff>
    </xdr:to>
    <xdr:sp fLocksText="1" fPublished="0">
      <xdr:nvSpPr>
        <xdr:cNvPr id="3" name="내용 개체 틀 9"/>
        <xdr:cNvSpPr txBox="1">
          <a:spLocks noRot="1"/>
        </xdr:cNvSpPr>
      </xdr:nvSpPr>
      <xdr:spPr>
        <a:xfrm>
          <a:off x="18345150" y="9848850"/>
          <a:ext cx="8610600" cy="4781550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txBody>
        <a:bodyPr vertOverflow="overflow" horzOverflow="overflow" wrap="square" lIns="90170" tIns="46990" rIns="90170" bIns="46990"/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◆ [표2]를 완성하시오.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1. [F21:F27]영역에 엑셀, 인터넷의 평균을 구하시오. (AVERAGE함수 사용)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 2. [G21:G27] 영역에 엑셀이 80점 이상이고 인터넷도 80점 이상이면 ‘합격＇ 그렇지 않으면 빈공간으로 표시하시오. (IF, AND함수 사용)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3.[H21:H27] 영역에 엑셀이 70점이상이고 인터넷도 70점 이상이거나 평균이 80점이상이면 ‘합격＇ 그렇지 않으면 빈공간으로 표시하시오. (IF, AND, OR함수 사용)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4. [I21:I27] 영역에 [F21:F27] 영역을 이용하여 평균이 90점이상이면 ‘수‘, 80점이상이면 ‘우‘, 70점이상이면 ‘미‘, 60점이상이면 ‘양‘, 나머지는 ‘가‘로 표시하시오. (중첩 IF함수 사용)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19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13</xdr:col>
      <xdr:colOff>0</xdr:colOff>
      <xdr:row>5</xdr:row>
      <xdr:rowOff>0</xdr:rowOff>
    </xdr:from>
    <xdr:to>
      <xdr:col>19</xdr:col>
      <xdr:colOff>381000</xdr:colOff>
      <xdr:row>21</xdr:row>
      <xdr:rowOff>152400</xdr:rowOff>
    </xdr:to>
    <xdr:sp fLocksText="1" fPublished="0">
      <xdr:nvSpPr>
        <xdr:cNvPr id="2" name="내용 개체 틀 9"/>
        <xdr:cNvSpPr txBox="1">
          <a:spLocks noRot="1"/>
        </xdr:cNvSpPr>
      </xdr:nvSpPr>
      <xdr:spPr>
        <a:xfrm>
          <a:off x="18345150" y="2247900"/>
          <a:ext cx="8991600" cy="7067550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txBody>
        <a:bodyPr vertOverflow="overflow" horzOverflow="overflow" wrap="square" lIns="90170" tIns="46990" rIns="90170" bIns="46990"/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◆ [표1]을 완성하시오.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1. [G7:G16] 영역에 영어, 컴퓨터, 마케팅의 합계를 나타내시오. (SUM함수 사용)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2. [H7:H16] 영역에 영어, 컴퓨터, 마케팅의 평균을 나타내시오.(AVERAGE함수 사용)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3. [H17] 셀에 [H7:H16] 영역의 평균을 나타내시오. (AVERAGE함수 사용)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4. [I7:I16] 영역에 평균[H7:H16]이 80 이상이면 ‘합격‘ 그렇지 않으면 ‘불합격＇으로 나타내시오 (IF함수 사용)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5. [J7:J16] 영역에 평균[H7:H16]이 전체평균[H17]보다 크면 ‘평균이상‘, 그렇지 않으면 ‘평균이하＇로 나타내시오. (IF함수 사용)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6. [N8]셀에는 [I7:I16]영역에서 ‘합격‘의 개수를 표시하고 [N9]셀에는 7. 7. 7.[I7:I16]영역에서 ‘불합격‘의 개수를 찾아 표시하시오 (COUNTIF함수 사용)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8. [N12]셀에는 [J7:J16] 영역에서 ‘평균이상’인 것만 찾아서 총점[G7:G16]의 합계를 표시하고, [N13]셀에는 [J7:J16] 영역에서 ‘평균이하’인 것만 찾아서 총점[G7:G16]의 합계를 표시하시오</a:t>
          </a:r>
        </a:p>
      </xdr:txBody>
    </xdr:sp>
    <xdr:clientData fLocksWithSheet="1" fPrintsWithSheet="1"/>
  </xdr:twoCellAnchor>
  <xdr:twoCellAnchor>
    <xdr:from>
      <xdr:col>13</xdr:col>
      <xdr:colOff>0</xdr:colOff>
      <xdr:row>23</xdr:row>
      <xdr:rowOff>0</xdr:rowOff>
    </xdr:from>
    <xdr:to>
      <xdr:col>19</xdr:col>
      <xdr:colOff>190500</xdr:colOff>
      <xdr:row>34</xdr:row>
      <xdr:rowOff>76200</xdr:rowOff>
    </xdr:to>
    <xdr:sp fLocksText="1" fPublished="0">
      <xdr:nvSpPr>
        <xdr:cNvPr id="3" name="내용 개체 틀 9"/>
        <xdr:cNvSpPr txBox="1">
          <a:spLocks noRot="1"/>
        </xdr:cNvSpPr>
      </xdr:nvSpPr>
      <xdr:spPr>
        <a:xfrm>
          <a:off x="18345150" y="9848850"/>
          <a:ext cx="8610600" cy="4781550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txBody>
        <a:bodyPr vertOverflow="overflow" horzOverflow="overflow" wrap="square" lIns="90170" tIns="46990" rIns="90170" bIns="46990"/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◆ [표2]를 완성하시오.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1. [F21:F27]영역에 엑셀, 인터넷의 평균을 구하시오. (AVERAGE함수 사용)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 2. [G21:G27] 영역에 엑셀이 80점 이상이고 인터넷도 80점 이상이면 ‘합격＇ 그렇지 않으면 빈공간으로 표시하시오. (IF, AND함수 사용)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3.[H21:H27] 영역에 엑셀이 70점이상이고 인터넷도 70점 이상이거나 평균이 80점이상이면 ‘합격＇ 그렇지 않으면 빈공간으로 표시하시오. (IF, AND, OR함수 사용)</a:t>
          </a:r>
        </a:p>
        <a:p>
          <a:pPr algn="l" eaLnBrk="0" latinLnBrk="0">
            <a:lnSpc>
              <a:spcPct val="100000"/>
            </a:lnSpc>
          </a:pPr>
          <a:r>
            <a:rPr lang="ko-KR" altLang="en-US" sz="1050">
              <a:solidFill>
                <a:srgbClr val="000000"/>
              </a:solidFill>
              <a:latin typeface="맑은 고딕"/>
              <a:ea typeface="맑은 고딕"/>
            </a:rPr>
            <a:t>4. [I21:I27] 영역에 [F21:F27] 영역을 이용하여 평균이 90점이상이면 ‘수‘, 80점이상이면 ‘우‘, 70점이상이면 ‘미‘, 60점이상이면 ‘양‘, 나머지는 ‘가‘로 표시하시오. (중첩 IF함수 사용)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externalLinks/_rels/externalLink1.xml.rels><?xml version="1.0" encoding="UTF-8" standalone="yes" ?><Relationships xmlns="http://schemas.openxmlformats.org/package/2006/relationships"><Relationship Id="rId1" Type="http://schemas.openxmlformats.org/officeDocument/2006/relationships/externalLinkPath" Target="file:///C:/&#50980;&#51221;/6,000&#50896;&#49884;&#47532;&#51592;(&#50689;&#51652;)/&#49440;&#49373;&#45784;/Part2/CA%20&#48512;&#49436;%20&#51312;&#51649;_&#50756;&#49457;.xls" TargetMode="External" /></Relationships>
</file>

<file path=xl/externalLinks/_rels/externalLink2.xml.rels><?xml version="1.0" encoding="UTF-8" standalone="yes" ?><Relationships xmlns="http://schemas.openxmlformats.org/package/2006/relationships"><Relationship Id="rId1" Type="http://schemas.openxmlformats.org/officeDocument/2006/relationships/externalLinkPath" Target="file:///C:/Users/missi/OneDrive/&#48148;&#53461;%20&#54868;&#47732;/&#48148;&#53461;&#54868;&#47732;/&#51088;&#47308;&#49892;/Excel_Basic/&#50641;&#49472;%20&#44592;&#52488;_01.xlsm" TargetMode="External" /></Relationships>
</file>

<file path=xl/externalLinks/_rels/externalLink3.xml.rels><?xml version="1.0" encoding="UTF-8" standalone="yes" ?><Relationships xmlns="http://schemas.openxmlformats.org/package/2006/relationships"><Relationship Id="rId1" Type="http://schemas.openxmlformats.org/officeDocument/2006/relationships/externalLinkPath" Target="file:///C:/&#50980;&#51221;/&#49436;&#50872;&#44368;&#50977;&#50672;&#49688;&#50896;/&#49772;&#50868;&#50641;&#49472;/&#50641;&#49472;&#51088;&#47308;/1.&#51077;&#47141;&#48143;&#54200;&#51665;.xls" TargetMode="External" /></Relationships>
</file>

<file path=xl/externalLinks/externalLink1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1학년입력"/>
      <x:sheetName val="2학년입력"/>
      <x:sheetName val="3학년입력"/>
      <x:sheetName val="CA부서"/>
      <x:sheetName val="부서별출력"/>
    </x:sheetNames>
    <x:sheetDataSet>
      <x:sheetData sheetId="0" refreshError="0"/>
      <x:sheetData sheetId="1" refreshError="0"/>
      <x:sheetData sheetId="2" refreshError="0"/>
      <x:sheetData sheetId="3" refreshError="1"/>
      <x:sheetData sheetId="4" refreshError="1"/>
    </x:sheetDataSet>
  </x:externalBook>
</x:externalLink>
</file>

<file path=xl/externalLinks/externalLink2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홈"/>
      <x:sheetName val="중요함수모음"/>
      <x:sheetName val="1.기본함수"/>
      <x:sheetName val="1.기본함수-정답"/>
      <x:sheetName val="2.논리함수"/>
      <x:sheetName val="2.논리함수-정답"/>
      <x:sheetName val="3. 참조함수"/>
      <x:sheetName val="3. 참조함수-정답"/>
      <x:sheetName val="4.날짜와 시간함수"/>
      <x:sheetName val="4.날짜와 시간함수-정답"/>
      <x:sheetName val="5.데이터베이스함수"/>
      <x:sheetName val="5.데이터베이스함수-정답"/>
      <x:sheetName val="6.기타함수"/>
      <x:sheetName val="문서1_기초"/>
      <x:sheetName val="문서1_기초 (정답파일)"/>
      <x:sheetName val="문서1-견적서"/>
      <x:sheetName val="문서1-연습"/>
      <x:sheetName val="문서2-강의이력서"/>
      <x:sheetName val="문서2-연습"/>
      <x:sheetName val="문서3-세금계산서"/>
      <x:sheetName val="문서3-연습"/>
      <x:sheetName val="자동필터_1"/>
      <x:sheetName val="자동필터_1-정답"/>
      <x:sheetName val="자동필터(예제)"/>
      <x:sheetName val="자동필터(결과)"/>
      <x:sheetName val="고급필터"/>
      <x:sheetName val="고급필터(결과)"/>
      <x:sheetName val="조건부서식1(예제)"/>
      <x:sheetName val="조건부서식1(결과)"/>
      <x:sheetName val="조건부서식2(예제)"/>
      <x:sheetName val="조건부서식2(결과)"/>
      <x:sheetName val="조건부서식3(예제)"/>
      <x:sheetName val="조건부서식3(결과)"/>
      <x:sheetName val="계산(예제)"/>
      <x:sheetName val="계산(결과)"/>
      <x:sheetName val="날짜(예제)"/>
      <x:sheetName val="날짜(결과)"/>
      <x:sheetName val="논리(예제)"/>
      <x:sheetName val="논리(결과)"/>
      <x:sheetName val="데이터베이스1(예제)"/>
      <x:sheetName val="데이터베이스1(결과)"/>
      <x:sheetName val="데이터베이스2(예제)"/>
      <x:sheetName val="데이터베이스2(결과)"/>
      <x:sheetName val="데이터베이스3(예제)"/>
      <x:sheetName val="데이터베이스3(결과)"/>
      <x:sheetName val="문자열1(예제)"/>
      <x:sheetName val="문자열1(결과)"/>
      <x:sheetName val="문자열2(예제)"/>
      <x:sheetName val="문자열2(결과)"/>
      <x:sheetName val="수학1(예제)"/>
      <x:sheetName val="수학1(결과)"/>
      <x:sheetName val="수학2(예제)"/>
      <x:sheetName val="수학2(결과)"/>
      <x:sheetName val="재무(예제)"/>
      <x:sheetName val="재무(결과)"/>
      <x:sheetName val="통계1(예제)"/>
      <x:sheetName val="통계1(결과)"/>
      <x:sheetName val="통계2(예제)"/>
      <x:sheetName val="통계2(결과)"/>
      <x:sheetName val="찾기1(예제)"/>
      <x:sheetName val="찾기1(결과)"/>
      <x:sheetName val="찾기2(예제)"/>
      <x:sheetName val="찾기2(결과)"/>
      <x:sheetName val="찾기3(예제)"/>
      <x:sheetName val="찾기3(결과)"/>
      <x:sheetName val="정보(예제)"/>
      <x:sheetName val="정보(결과)"/>
      <x:sheetName val="실습1(예제)"/>
      <x:sheetName val="실습1(결과)"/>
      <x:sheetName val="배열수식(예제)"/>
      <x:sheetName val="배열수식(결과)"/>
      <x:sheetName val="배열1(예제)"/>
      <x:sheetName val="배열1(결과)"/>
      <x:sheetName val="배열2(예제)"/>
      <x:sheetName val="배열2(결과)"/>
      <x:sheetName val="배열3(예제)"/>
      <x:sheetName val="배열3(결과)"/>
      <x:sheetName val="사용자정의(예제)"/>
      <x:sheetName val="사용자정의(결과)"/>
      <x:sheetName val="피벗테이블-1"/>
      <x:sheetName val="피벗테이블-1(정답)"/>
      <x:sheetName val="피벗테이블-2"/>
      <x:sheetName val="통합1(예제)"/>
      <x:sheetName val="통합1(예제) (결과)"/>
      <x:sheetName val="통합2(예제)"/>
      <x:sheetName val="통합3(예제)"/>
      <x:sheetName val="통합2(결과)"/>
      <x:sheetName val="정렬1(예제) "/>
      <x:sheetName val="정렬1(결과)"/>
      <x:sheetName val="정렬2(예제)"/>
      <x:sheetName val="정렬2(결과)"/>
      <x:sheetName val="부분합1(예제)"/>
      <x:sheetName val="부분합1(결과)"/>
      <x:sheetName val="부분합2(예제)"/>
      <x:sheetName val="부분합2(결과)"/>
      <x:sheetName val="데이터표1(예제)"/>
      <x:sheetName val="데이터표1(예제)_결과"/>
      <x:sheetName val="데이터표2(예제)"/>
      <x:sheetName val="데이터표2(결과)"/>
      <x:sheetName val="목표값1(예제)"/>
      <x:sheetName val="목표값1(결과)"/>
      <x:sheetName val="목표값2(예제) "/>
      <x:sheetName val="목표값2(결과)"/>
      <x:sheetName val="시나리오1(예제)"/>
      <x:sheetName val="시나리오1(결과)"/>
      <x:sheetName val="시나리오2(예제)"/>
      <x:sheetName val="시나리오2(결과)"/>
      <x:sheetName val="분석작업_시나리오"/>
      <x:sheetName val="매크로1(예제)"/>
      <x:sheetName val="매크로1(결과)"/>
      <x:sheetName val="매크로2(예제)"/>
      <x:sheetName val="매크로2(결과)"/>
      <x:sheetName val="차트1(예제)"/>
      <x:sheetName val="차트1(결과)"/>
      <x:sheetName val="차트2(예제)"/>
      <x:sheetName val="차트2(결과)"/>
      <x:sheetName val="차트3(예제)"/>
      <x:sheetName val="차트3(결과)"/>
      <x:sheetName val="차트"/>
      <x:sheetName val="사원현황(예제)"/>
      <x:sheetName val="수강등록(예제)"/>
      <x:sheetName val="조회(예제)"/>
    </x:sheetNames>
    <x:sheetDataSet>
      <x:sheetData sheetId="0" refreshError="0"/>
      <x:sheetData sheetId="1" refreshError="0"/>
      <x:sheetData sheetId="2" refreshError="0"/>
      <x:sheetData sheetId="3" refreshError="0"/>
      <x:sheetData sheetId="4" refreshError="0"/>
      <x:sheetData sheetId="5" refreshError="0"/>
      <x:sheetData sheetId="6" refreshError="0"/>
      <x:sheetData sheetId="7" refreshError="0"/>
      <x:sheetData sheetId="8" refreshError="0"/>
      <x:sheetData sheetId="9" refreshError="0"/>
      <x:sheetData sheetId="10" refreshError="0"/>
      <x:sheetData sheetId="11" refreshError="0"/>
      <x:sheetData sheetId="12" refreshError="0"/>
      <x:sheetData sheetId="13" refreshError="0"/>
      <x:sheetData sheetId="14" refreshError="0"/>
      <x:sheetData sheetId="15" refreshError="0"/>
      <x:sheetData sheetId="16" refreshError="0"/>
      <x:sheetData sheetId="17" refreshError="0"/>
      <x:sheetData sheetId="18" refreshError="0"/>
      <x:sheetData sheetId="19" refreshError="0"/>
      <x:sheetData sheetId="20" refreshError="0"/>
      <x:sheetData sheetId="21" refreshError="0"/>
      <x:sheetData sheetId="22" refreshError="0"/>
      <x:sheetData sheetId="23" refreshError="0"/>
      <x:sheetData sheetId="24" refreshError="0"/>
      <x:sheetData sheetId="25" refreshError="0"/>
      <x:sheetData sheetId="26" refreshError="0"/>
      <x:sheetData sheetId="27" refreshError="0"/>
      <x:sheetData sheetId="28" refreshError="0"/>
      <x:sheetData sheetId="29" refreshError="0"/>
      <x:sheetData sheetId="30" refreshError="0"/>
      <x:sheetData sheetId="31" refreshError="0"/>
      <x:sheetData sheetId="32" refreshError="0"/>
      <x:sheetData sheetId="33" refreshError="0"/>
      <x:sheetData sheetId="34" refreshError="0"/>
      <x:sheetData sheetId="35" refreshError="0"/>
      <x:sheetData sheetId="36" refreshError="0"/>
      <x:sheetData sheetId="37" refreshError="0"/>
      <x:sheetData sheetId="38" refreshError="0"/>
      <x:sheetData sheetId="39" refreshError="0"/>
      <x:sheetData sheetId="40" refreshError="0"/>
      <x:sheetData sheetId="41" refreshError="0"/>
      <x:sheetData sheetId="42" refreshError="0"/>
      <x:sheetData sheetId="43" refreshError="0"/>
      <x:sheetData sheetId="44" refreshError="0"/>
      <x:sheetData sheetId="45" refreshError="0"/>
      <x:sheetData sheetId="46" refreshError="0"/>
      <x:sheetData sheetId="47" refreshError="0"/>
      <x:sheetData sheetId="48" refreshError="0"/>
      <x:sheetData sheetId="49" refreshError="0"/>
      <x:sheetData sheetId="50" refreshError="0"/>
      <x:sheetData sheetId="51" refreshError="0"/>
      <x:sheetData sheetId="52" refreshError="0"/>
      <x:sheetData sheetId="53" refreshError="0"/>
      <x:sheetData sheetId="54" refreshError="0"/>
      <x:sheetData sheetId="55" refreshError="0"/>
      <x:sheetData sheetId="56" refreshError="0"/>
      <x:sheetData sheetId="57" refreshError="0"/>
      <x:sheetData sheetId="58" refreshError="0"/>
      <x:sheetData sheetId="59" refreshError="0"/>
      <x:sheetData sheetId="60" refreshError="0"/>
      <x:sheetData sheetId="61" refreshError="0"/>
      <x:sheetData sheetId="62" refreshError="0"/>
      <x:sheetData sheetId="63" refreshError="0"/>
      <x:sheetData sheetId="64" refreshError="0"/>
      <x:sheetData sheetId="65" refreshError="0"/>
      <x:sheetData sheetId="66" refreshError="0"/>
      <x:sheetData sheetId="67" refreshError="0"/>
      <x:sheetData sheetId="68" refreshError="0"/>
      <x:sheetData sheetId="69" refreshError="0"/>
      <x:sheetData sheetId="70" refreshError="0"/>
      <x:sheetData sheetId="71" refreshError="0"/>
      <x:sheetData sheetId="72" refreshError="0"/>
      <x:sheetData sheetId="73" refreshError="0"/>
      <x:sheetData sheetId="74" refreshError="0"/>
      <x:sheetData sheetId="75" refreshError="0"/>
      <x:sheetData sheetId="76" refreshError="0"/>
      <x:sheetData sheetId="77" refreshError="0"/>
      <x:sheetData sheetId="78" refreshError="0"/>
      <x:sheetData sheetId="79" refreshError="0"/>
      <x:sheetData sheetId="80" refreshError="0"/>
      <x:sheetData sheetId="81" refreshError="0"/>
      <x:sheetData sheetId="82" refreshError="0"/>
      <x:sheetData sheetId="83" refreshError="0"/>
      <x:sheetData sheetId="84" refreshError="0"/>
      <x:sheetData sheetId="85" refreshError="0"/>
      <x:sheetData sheetId="86" refreshError="0"/>
      <x:sheetData sheetId="87" refreshError="0"/>
      <x:sheetData sheetId="88" refreshError="0"/>
      <x:sheetData sheetId="89" refreshError="0"/>
      <x:sheetData sheetId="90" refreshError="0"/>
      <x:sheetData sheetId="91" refreshError="0"/>
      <x:sheetData sheetId="92" refreshError="0"/>
      <x:sheetData sheetId="93" refreshError="0"/>
      <x:sheetData sheetId="94" refreshError="0"/>
      <x:sheetData sheetId="95" refreshError="0"/>
      <x:sheetData sheetId="96" refreshError="0"/>
      <x:sheetData sheetId="97" refreshError="0"/>
      <x:sheetData sheetId="98" refreshError="0"/>
      <x:sheetData sheetId="99" refreshError="0"/>
      <x:sheetData sheetId="100" refreshError="0"/>
      <x:sheetData sheetId="101" refreshError="0"/>
      <x:sheetData sheetId="102" refreshError="0"/>
      <x:sheetData sheetId="103" refreshError="0"/>
      <x:sheetData sheetId="104" refreshError="0"/>
      <x:sheetData sheetId="105" refreshError="0"/>
      <x:sheetData sheetId="106" refreshError="0"/>
      <x:sheetData sheetId="107" refreshError="0"/>
      <x:sheetData sheetId="108" refreshError="0"/>
      <x:sheetData sheetId="109" refreshError="0"/>
      <x:sheetData sheetId="110" refreshError="0"/>
      <x:sheetData sheetId="111" refreshError="0"/>
      <x:sheetData sheetId="112" refreshError="0"/>
      <x:sheetData sheetId="113" refreshError="0"/>
      <x:sheetData sheetId="114" refreshError="0"/>
      <x:sheetData sheetId="115" refreshError="0"/>
      <x:sheetData sheetId="116" refreshError="0"/>
      <x:sheetData sheetId="117" refreshError="0"/>
      <x:sheetData sheetId="118" refreshError="0"/>
      <x:sheetData sheetId="119" refreshError="0"/>
      <x:sheetData sheetId="120" refreshError="0"/>
      <x:sheetData sheetId="121" refreshError="0"/>
    </x:sheetDataSet>
  </x:externalBook>
</x:externalLink>
</file>

<file path=xl/externalLinks/externalLink3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입력"/>
      <x:sheetName val="입력(결과)"/>
      <x:sheetName val="서식"/>
      <x:sheetName val="서식(결과)"/>
    </x:sheetNames>
    <x:sheetDataSet>
      <x:sheetData sheetId="0" refreshError="0"/>
      <x:sheetData sheetId="1" refreshError="0"/>
      <x:sheetData sheetId="2" refreshError="0"/>
      <x:sheetData sheetId="3" refreshError="0"/>
    </x:sheetDataSet>
  </x:externalBook>
</x:externalLink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/>
      <a:lstStyle/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2700">
          <a:solidFill>
            <a:srgbClr val="ff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5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6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7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8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9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showGridLines="0" topLeftCell="A1" zoomScaleNormal="75" zoomScaleSheetLayoutView="100" workbookViewId="0">
      <x:selection activeCell="A1" activeCellId="0" sqref="A1:A1"/>
    </x:sheetView>
  </x:sheetViews>
  <x:sheetFormatPr defaultColWidth="9" defaultRowHeight="16.39999999999999857891"/>
  <x:sheetData/>
  <x:sheetProtection algorithmName="SHA-512" spinCount="100000" saltValue="uAs/3ARcbu5KHLXeiq1k8A==" hashValue="U/B5BoWEWD+HgUNbQlest3Jkdbi1ABplFXzdFOhhkCMAfieaJMAkbi36IpZqaBxeUd+e0ltqZcqW1ivEIakcQQ==" sheet="1" objects="1" scenarios="1" formatCells="1" formatColumns="1" formatRows="1" insertColumns="1" insertRows="1" insertHyperlinks="1" deleteColumns="1" deleteRows="1" selectLockedCells="0" sort="1" autoFilter="1" pivotTables="1" selectUnlockedCells="0"/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1:J47"/>
  <x:sheetViews>
    <x:sheetView topLeftCell="A37" zoomScale="115" zoomScaleNormal="75" zoomScaleSheetLayoutView="115" workbookViewId="0">
      <x:selection activeCell="H48" activeCellId="0" sqref="H48:H48"/>
    </x:sheetView>
  </x:sheetViews>
  <x:sheetFormatPr defaultColWidth="9" defaultRowHeight="16.39999999999999857891"/>
  <x:cols>
    <x:col min="1" max="1" width="3.4375" customWidth="1"/>
    <x:col min="3" max="4" width="9" bestFit="1" customWidth="1"/>
    <x:col min="7" max="8" width="9" bestFit="1" customWidth="1"/>
    <x:col min="9" max="9" width="9.5" customWidth="1"/>
  </x:cols>
  <x:sheetData>
    <x:row r="1" spans="2:9">
      <x:c r="B1" s="249" t="s">
        <x:v>559</x:v>
      </x:c>
      <x:c r="C1" s="249"/>
      <x:c r="D1" s="250" t="s">
        <x:v>411</x:v>
      </x:c>
      <x:c r="E1" s="250"/>
      <x:c r="F1" s="250"/>
      <x:c r="G1" s="250"/>
      <x:c r="H1" s="250"/>
      <x:c r="I1" s="250"/>
    </x:row>
    <x:row r="2" spans="2:9" ht="7.90000000000000035527" customHeight="1">
      <x:c r="B2" s="1"/>
      <x:c r="C2" s="1"/>
      <x:c r="D2" s="2"/>
      <x:c r="E2" s="2"/>
      <x:c r="F2" s="2"/>
      <x:c r="G2" s="2"/>
      <x:c r="H2" s="2"/>
      <x:c r="I2" s="2"/>
    </x:row>
    <x:row r="3" spans="2:9">
      <x:c r="B3" s="251" t="s">
        <x:v>430</x:v>
      </x:c>
      <x:c r="C3" s="251"/>
      <x:c r="D3" s="251"/>
      <x:c r="E3" s="251"/>
      <x:c r="F3" s="251"/>
      <x:c r="G3" s="251"/>
      <x:c r="H3" s="251"/>
      <x:c r="I3" s="251"/>
    </x:row>
    <x:row r="4" spans="2:9" ht="7.90000000000000035527" customHeight="1">
      <x:c r="B4" s="3"/>
      <x:c r="C4" s="3"/>
      <x:c r="D4" s="3"/>
      <x:c r="E4" s="3"/>
      <x:c r="F4" s="3"/>
      <x:c r="G4" s="4"/>
      <x:c r="H4" s="4"/>
      <x:c r="I4" s="4"/>
    </x:row>
    <x:row r="5" spans="2:9">
      <x:c r="B5" s="5" t="s">
        <x:v>569</x:v>
      </x:c>
      <x:c r="C5" s="5"/>
      <x:c r="D5" s="5"/>
      <x:c r="E5" s="5"/>
      <x:c r="F5" s="5"/>
      <x:c r="G5" s="6" t="s">
        <x:v>566</x:v>
      </x:c>
      <x:c r="H5" s="252"/>
      <x:c r="I5" s="252"/>
    </x:row>
    <x:row r="6" spans="2:9" ht="16.75">
      <x:c r="B6" s="22" t="s">
        <x:v>325</x:v>
      </x:c>
      <x:c r="C6" s="253" t="s">
        <x:v>340</x:v>
      </x:c>
      <x:c r="D6" s="253"/>
      <x:c r="E6" s="253"/>
      <x:c r="F6" s="253"/>
      <x:c r="G6" s="253" t="s">
        <x:v>341</x:v>
      </x:c>
      <x:c r="H6" s="253"/>
      <x:c r="I6" s="254"/>
    </x:row>
    <x:row r="7" spans="2:9">
      <x:c r="B7" s="7" t="s">
        <x:v>331</x:v>
      </x:c>
      <x:c r="C7" s="8" t="s">
        <x:v>335</x:v>
      </x:c>
      <x:c r="D7" s="8" t="s">
        <x:v>342</x:v>
      </x:c>
      <x:c r="E7" s="8" t="s">
        <x:v>324</x:v>
      </x:c>
      <x:c r="F7" s="8" t="s">
        <x:v>562</x:v>
      </x:c>
      <x:c r="G7" s="8" t="s">
        <x:v>337</x:v>
      </x:c>
      <x:c r="H7" s="8" t="s">
        <x:v>323</x:v>
      </x:c>
      <x:c r="I7" s="9" t="s">
        <x:v>333</x:v>
      </x:c>
    </x:row>
    <x:row r="8" spans="2:9">
      <x:c r="B8" s="10">
        <x:v>2021</x:v>
      </x:c>
      <x:c r="C8" s="11" t="s">
        <x:v>330</x:v>
      </x:c>
      <x:c r="D8" s="11">
        <x:v>69</x:v>
      </x:c>
      <x:c r="E8" s="11">
        <x:v>32</x:v>
      </x:c>
      <x:c r="F8" s="11">
        <x:v>40</x:v>
      </x:c>
      <x:c r="G8" s="12">
        <x:f>SUM(D8:F8)</x:f>
        <x:v>141</x:v>
      </x:c>
      <x:c r="H8" s="13">
        <x:f>AVERAGE(D8:F8)</x:f>
        <x:v>47</x:v>
      </x:c>
      <x:c r="I8" s="14">
        <x:f>_xlfn.RANK.EQ(H8,$H$8:$H$17,0)</x:f>
        <x:v>10</x:v>
      </x:c>
    </x:row>
    <x:row r="9" spans="2:9">
      <x:c r="B9" s="10">
        <x:v>2021</x:v>
      </x:c>
      <x:c r="C9" s="11" t="s">
        <x:v>336</x:v>
      </x:c>
      <x:c r="D9" s="11">
        <x:v>70</x:v>
      </x:c>
      <x:c r="E9" s="11">
        <x:v>70</x:v>
      </x:c>
      <x:c r="F9" s="11">
        <x:v>60</x:v>
      </x:c>
      <x:c r="G9" s="12">
        <x:f t="shared" ref="G9:G17" si="0">SUM(D9:F9)</x:f>
        <x:v>200</x:v>
      </x:c>
      <x:c r="H9" s="13">
        <x:f t="shared" ref="H9:H17" si="1">AVERAGE(D9:F9)</x:f>
        <x:v>66.666666666666671</x:v>
      </x:c>
      <x:c r="I9" s="14">
        <x:f t="shared" ref="I9:I17" si="2">_xlfn.RANK.EQ(H9,$H$8:$H$17,0)</x:f>
        <x:v>6</x:v>
      </x:c>
    </x:row>
    <x:row r="10" spans="2:9">
      <x:c r="B10" s="10">
        <x:v>2021</x:v>
      </x:c>
      <x:c r="C10" s="11" t="s">
        <x:v>326</x:v>
      </x:c>
      <x:c r="D10" s="11">
        <x:v>60</x:v>
      </x:c>
      <x:c r="E10" s="11">
        <x:v>76</x:v>
      </x:c>
      <x:c r="F10" s="11">
        <x:v>65</x:v>
      </x:c>
      <x:c r="G10" s="12">
        <x:f t="shared" si="0"/>
        <x:v>201</x:v>
      </x:c>
      <x:c r="H10" s="13">
        <x:f t="shared" si="1"/>
        <x:v>67</x:v>
      </x:c>
      <x:c r="I10" s="14">
        <x:f t="shared" si="2"/>
        <x:v>5</x:v>
      </x:c>
    </x:row>
    <x:row r="11" spans="2:9">
      <x:c r="B11" s="10">
        <x:v>2021</x:v>
      </x:c>
      <x:c r="C11" s="11" t="s">
        <x:v>338</x:v>
      </x:c>
      <x:c r="D11" s="11">
        <x:v>50</x:v>
      </x:c>
      <x:c r="E11" s="11">
        <x:v>80</x:v>
      </x:c>
      <x:c r="F11" s="11">
        <x:v>60</x:v>
      </x:c>
      <x:c r="G11" s="12">
        <x:f t="shared" si="0"/>
        <x:v>190</x:v>
      </x:c>
      <x:c r="H11" s="13">
        <x:f t="shared" si="1"/>
        <x:v>63.333333333333336</x:v>
      </x:c>
      <x:c r="I11" s="14">
        <x:f t="shared" si="2"/>
        <x:v>7</x:v>
      </x:c>
    </x:row>
    <x:row r="12" spans="2:9">
      <x:c r="B12" s="10">
        <x:v>2021</x:v>
      </x:c>
      <x:c r="C12" s="11" t="s">
        <x:v>327</x:v>
      </x:c>
      <x:c r="D12" s="11">
        <x:v>80</x:v>
      </x:c>
      <x:c r="E12" s="11">
        <x:v>60</x:v>
      </x:c>
      <x:c r="F12" s="11">
        <x:v>70</x:v>
      </x:c>
      <x:c r="G12" s="12">
        <x:f t="shared" si="0"/>
        <x:v>210</x:v>
      </x:c>
      <x:c r="H12" s="13">
        <x:f t="shared" si="1"/>
        <x:v>70</x:v>
      </x:c>
      <x:c r="I12" s="14">
        <x:f t="shared" si="2"/>
        <x:v>3</x:v>
      </x:c>
    </x:row>
    <x:row r="13" spans="2:9">
      <x:c r="B13" s="10">
        <x:v>2022</x:v>
      </x:c>
      <x:c r="C13" s="11" t="s">
        <x:v>334</x:v>
      </x:c>
      <x:c r="D13" s="11">
        <x:v>90</x:v>
      </x:c>
      <x:c r="E13" s="11">
        <x:v>100</x:v>
      </x:c>
      <x:c r="F13" s="11">
        <x:v>93</x:v>
      </x:c>
      <x:c r="G13" s="12">
        <x:f t="shared" si="0"/>
        <x:v>283</x:v>
      </x:c>
      <x:c r="H13" s="13">
        <x:f t="shared" si="1"/>
        <x:v>94.333333333333329</x:v>
      </x:c>
      <x:c r="I13" s="14">
        <x:f t="shared" si="2"/>
        <x:v>1</x:v>
      </x:c>
    </x:row>
    <x:row r="14" spans="2:9">
      <x:c r="B14" s="10">
        <x:v>2022</x:v>
      </x:c>
      <x:c r="C14" s="11" t="s">
        <x:v>339</x:v>
      </x:c>
      <x:c r="D14" s="11">
        <x:v>50</x:v>
      </x:c>
      <x:c r="E14" s="11">
        <x:v>83</x:v>
      </x:c>
      <x:c r="F14" s="11">
        <x:v>75</x:v>
      </x:c>
      <x:c r="G14" s="12">
        <x:f t="shared" si="0"/>
        <x:v>208</x:v>
      </x:c>
      <x:c r="H14" s="13">
        <x:f t="shared" si="1"/>
        <x:v>69.333333333333329</x:v>
      </x:c>
      <x:c r="I14" s="14">
        <x:f t="shared" si="2"/>
        <x:v>4</x:v>
      </x:c>
    </x:row>
    <x:row r="15" spans="2:9">
      <x:c r="B15" s="10">
        <x:v>2022</x:v>
      </x:c>
      <x:c r="C15" s="11" t="s">
        <x:v>328</x:v>
      </x:c>
      <x:c r="D15" s="11">
        <x:v>60</x:v>
      </x:c>
      <x:c r="E15" s="11">
        <x:v>64</x:v>
      </x:c>
      <x:c r="F15" s="11">
        <x:v>64</x:v>
      </x:c>
      <x:c r="G15" s="12">
        <x:f t="shared" si="0"/>
        <x:v>188</x:v>
      </x:c>
      <x:c r="H15" s="13">
        <x:f t="shared" si="1"/>
        <x:v>62.666666666666664</x:v>
      </x:c>
      <x:c r="I15" s="14">
        <x:f t="shared" si="2"/>
        <x:v>9</x:v>
      </x:c>
    </x:row>
    <x:row r="16" spans="2:9">
      <x:c r="B16" s="10">
        <x:v>2022</x:v>
      </x:c>
      <x:c r="C16" s="11" t="s">
        <x:v>329</x:v>
      </x:c>
      <x:c r="D16" s="11">
        <x:v>90</x:v>
      </x:c>
      <x:c r="E16" s="11">
        <x:v>80</x:v>
      </x:c>
      <x:c r="F16" s="11">
        <x:v>79</x:v>
      </x:c>
      <x:c r="G16" s="12">
        <x:f t="shared" si="0"/>
        <x:v>249</x:v>
      </x:c>
      <x:c r="H16" s="13">
        <x:f t="shared" si="1"/>
        <x:v>83</x:v>
      </x:c>
      <x:c r="I16" s="14">
        <x:f t="shared" si="2"/>
        <x:v>2</x:v>
      </x:c>
    </x:row>
    <x:row r="17" spans="2:9">
      <x:c r="B17" s="10">
        <x:v>2022</x:v>
      </x:c>
      <x:c r="C17" s="15" t="s">
        <x:v>356</x:v>
      </x:c>
      <x:c r="D17" s="15">
        <x:v>80</x:v>
      </x:c>
      <x:c r="E17" s="15">
        <x:v>40</x:v>
      </x:c>
      <x:c r="F17" s="15">
        <x:v>69</x:v>
      </x:c>
      <x:c r="G17" s="12">
        <x:f t="shared" si="0"/>
        <x:v>189</x:v>
      </x:c>
      <x:c r="H17" s="13">
        <x:f t="shared" si="1"/>
        <x:v>63</x:v>
      </x:c>
      <x:c r="I17" s="14">
        <x:f t="shared" si="2"/>
        <x:v>8</x:v>
      </x:c>
    </x:row>
    <x:row r="18" spans="2:9">
      <x:c r="B18" s="236"/>
      <x:c r="C18" s="18" t="s">
        <x:v>570</x:v>
      </x:c>
      <x:c r="D18" s="19">
        <x:f>MAX(D8:D17)</x:f>
        <x:v>90</x:v>
      </x:c>
      <x:c r="E18" s="19">
        <x:f t="shared" ref="E18:H18" si="3">MAX(E8:E17)</x:f>
        <x:v>100</x:v>
      </x:c>
      <x:c r="F18" s="19">
        <x:f t="shared" si="3"/>
        <x:v>93</x:v>
      </x:c>
      <x:c r="G18" s="19">
        <x:f t="shared" si="3"/>
        <x:v>283</x:v>
      </x:c>
      <x:c r="H18" s="19">
        <x:f t="shared" si="3"/>
        <x:v>94.333333333333329</x:v>
      </x:c>
      <x:c r="I18" s="239"/>
    </x:row>
    <x:row r="19" spans="2:9">
      <x:c r="B19" s="237"/>
      <x:c r="C19" s="8" t="s">
        <x:v>571</x:v>
      </x:c>
      <x:c r="D19" s="12">
        <x:f>MIN(D8:D17)</x:f>
        <x:v>50</x:v>
      </x:c>
      <x:c r="E19" s="12">
        <x:f t="shared" ref="E19:H19" si="4">MIN(E8:E17)</x:f>
        <x:v>32</x:v>
      </x:c>
      <x:c r="F19" s="12">
        <x:f t="shared" si="4"/>
        <x:v>40</x:v>
      </x:c>
      <x:c r="G19" s="12">
        <x:f t="shared" si="4"/>
        <x:v>141</x:v>
      </x:c>
      <x:c r="H19" s="12">
        <x:f t="shared" si="4"/>
        <x:v>47</x:v>
      </x:c>
      <x:c r="I19" s="240"/>
    </x:row>
    <x:row r="20" spans="2:9">
      <x:c r="B20" s="238"/>
      <x:c r="C20" s="20" t="s">
        <x:v>332</x:v>
      </x:c>
      <x:c r="D20" s="21">
        <x:f>COUNT(D8:D17)</x:f>
        <x:v>10</x:v>
      </x:c>
      <x:c r="E20" s="21">
        <x:f t="shared" ref="E20:H20" si="5">COUNT(E8:E17)</x:f>
        <x:v>10</x:v>
      </x:c>
      <x:c r="F20" s="21">
        <x:f t="shared" si="5"/>
        <x:v>10</x:v>
      </x:c>
      <x:c r="G20" s="21">
        <x:f t="shared" si="5"/>
        <x:v>10</x:v>
      </x:c>
      <x:c r="H20" s="21">
        <x:f t="shared" si="5"/>
        <x:v>10</x:v>
      </x:c>
      <x:c r="I20" s="241"/>
    </x:row>
    <x:row r="23" spans="2:8">
      <x:c r="B23" s="242" t="s">
        <x:v>563</x:v>
      </x:c>
      <x:c r="C23" s="242"/>
      <x:c r="D23" s="242"/>
      <x:c r="E23" s="242"/>
      <x:c r="F23" s="242"/>
      <x:c r="G23" s="242"/>
      <x:c r="H23" s="242"/>
    </x:row>
    <x:row r="24" spans="2:8">
      <x:c r="B24" s="5" t="s">
        <x:v>565</x:v>
      </x:c>
      <x:c r="C24" s="5"/>
      <x:c r="D24" s="5"/>
      <x:c r="E24" s="5"/>
      <x:c r="F24" s="5"/>
      <x:c r="G24" s="5"/>
      <x:c r="H24" s="5"/>
    </x:row>
    <x:row r="25" spans="2:8">
      <x:c r="B25" s="28" t="s">
        <x:v>368</x:v>
      </x:c>
      <x:c r="C25" s="29" t="s">
        <x:v>560</x:v>
      </x:c>
      <x:c r="D25" s="29" t="s">
        <x:v>347</x:v>
      </x:c>
      <x:c r="E25" s="29" t="s">
        <x:v>362</x:v>
      </x:c>
      <x:c r="F25" s="29" t="s">
        <x:v>370</x:v>
      </x:c>
      <x:c r="G25" s="29" t="s">
        <x:v>349</x:v>
      </x:c>
      <x:c r="H25" s="30" t="s">
        <x:v>333</x:v>
      </x:c>
    </x:row>
    <x:row r="26" spans="2:8">
      <x:c r="B26" s="7" t="s">
        <x:v>365</x:v>
      </x:c>
      <x:c r="C26" s="23">
        <x:v>10000</x:v>
      </x:c>
      <x:c r="D26" s="23">
        <x:v>10000</x:v>
      </x:c>
      <x:c r="E26" s="23">
        <x:v>15000</x:v>
      </x:c>
      <x:c r="F26" s="23">
        <x:v>7000</x:v>
      </x:c>
      <x:c r="G26" s="12"/>
      <x:c r="H26" s="14"/>
    </x:row>
    <x:row r="27" spans="2:8">
      <x:c r="B27" s="7" t="s">
        <x:v>358</x:v>
      </x:c>
      <x:c r="C27" s="23">
        <x:v>20000</x:v>
      </x:c>
      <x:c r="D27" s="23">
        <x:v>15000</x:v>
      </x:c>
      <x:c r="E27" s="23">
        <x:v>30000</x:v>
      </x:c>
      <x:c r="F27" s="23">
        <x:v>8000</x:v>
      </x:c>
      <x:c r="G27" s="12"/>
      <x:c r="H27" s="14"/>
    </x:row>
    <x:row r="28" spans="2:8">
      <x:c r="B28" s="7" t="s">
        <x:v>369</x:v>
      </x:c>
      <x:c r="C28" s="23">
        <x:v>30000</x:v>
      </x:c>
      <x:c r="D28" s="23">
        <x:v>30000</x:v>
      </x:c>
      <x:c r="E28" s="23">
        <x:v>10000</x:v>
      </x:c>
      <x:c r="F28" s="23">
        <x:v>5000</x:v>
      </x:c>
      <x:c r="G28" s="12"/>
      <x:c r="H28" s="14"/>
    </x:row>
    <x:row r="29" spans="2:8">
      <x:c r="B29" s="7" t="s">
        <x:v>346</x:v>
      </x:c>
      <x:c r="C29" s="23">
        <x:v>13000</x:v>
      </x:c>
      <x:c r="D29" s="23">
        <x:v>24000</x:v>
      </x:c>
      <x:c r="E29" s="23">
        <x:v>10000</x:v>
      </x:c>
      <x:c r="F29" s="23">
        <x:v>150000</x:v>
      </x:c>
      <x:c r="G29" s="12"/>
      <x:c r="H29" s="14"/>
    </x:row>
    <x:row r="30" spans="2:8">
      <x:c r="B30" s="7" t="s">
        <x:v>350</x:v>
      </x:c>
      <x:c r="C30" s="23">
        <x:v>100000</x:v>
      </x:c>
      <x:c r="D30" s="23">
        <x:v>5000</x:v>
      </x:c>
      <x:c r="E30" s="23">
        <x:v>100000</x:v>
      </x:c>
      <x:c r="F30" s="23">
        <x:v>10000</x:v>
      </x:c>
      <x:c r="G30" s="12"/>
      <x:c r="H30" s="14"/>
    </x:row>
    <x:row r="31" spans="2:8">
      <x:c r="B31" s="7" t="s">
        <x:v>373</x:v>
      </x:c>
      <x:c r="C31" s="23">
        <x:v>15000</x:v>
      </x:c>
      <x:c r="D31" s="23">
        <x:v>30000</x:v>
      </x:c>
      <x:c r="E31" s="23">
        <x:v>10000</x:v>
      </x:c>
      <x:c r="F31" s="23">
        <x:v>7000</x:v>
      </x:c>
      <x:c r="G31" s="12"/>
      <x:c r="H31" s="14"/>
    </x:row>
    <x:row r="32" spans="2:8">
      <x:c r="B32" s="24" t="s">
        <x:v>352</x:v>
      </x:c>
      <x:c r="C32" s="25">
        <x:v>14000</x:v>
      </x:c>
      <x:c r="D32" s="25">
        <x:v>17000</x:v>
      </x:c>
      <x:c r="E32" s="25">
        <x:v>25000</x:v>
      </x:c>
      <x:c r="F32" s="25">
        <x:v>15000</x:v>
      </x:c>
      <x:c r="G32" s="232"/>
      <x:c r="H32" s="17"/>
    </x:row>
    <x:row r="33" spans="2:8">
      <x:c r="B33" s="26" t="s">
        <x:v>344</x:v>
      </x:c>
      <x:c r="C33" s="19"/>
      <x:c r="D33" s="19"/>
      <x:c r="E33" s="19"/>
      <x:c r="F33" s="19"/>
      <x:c r="G33" s="243"/>
      <x:c r="H33" s="244"/>
    </x:row>
    <x:row r="34" spans="2:8">
      <x:c r="B34" s="7" t="s">
        <x:v>323</x:v>
      </x:c>
      <x:c r="C34" s="12"/>
      <x:c r="D34" s="12"/>
      <x:c r="E34" s="12"/>
      <x:c r="F34" s="12"/>
      <x:c r="G34" s="245"/>
      <x:c r="H34" s="246"/>
    </x:row>
    <x:row r="35" spans="2:8">
      <x:c r="B35" s="7" t="s">
        <x:v>561</x:v>
      </x:c>
      <x:c r="C35" s="12"/>
      <x:c r="D35" s="12"/>
      <x:c r="E35" s="12"/>
      <x:c r="F35" s="12"/>
      <x:c r="G35" s="245"/>
      <x:c r="H35" s="246"/>
    </x:row>
    <x:row r="36" spans="2:8">
      <x:c r="B36" s="7" t="s">
        <x:v>564</x:v>
      </x:c>
      <x:c r="C36" s="12"/>
      <x:c r="D36" s="12"/>
      <x:c r="E36" s="12"/>
      <x:c r="F36" s="12"/>
      <x:c r="G36" s="245"/>
      <x:c r="H36" s="246"/>
    </x:row>
    <x:row r="37" spans="2:8">
      <x:c r="B37" s="27" t="s">
        <x:v>567</x:v>
      </x:c>
      <x:c r="C37" s="21"/>
      <x:c r="D37" s="21"/>
      <x:c r="E37" s="21"/>
      <x:c r="F37" s="21"/>
      <x:c r="G37" s="247"/>
      <x:c r="H37" s="248"/>
    </x:row>
    <x:row r="39" spans="2:10" ht="16.75">
      <x:c r="B39" s="36" t="s">
        <x:v>371</x:v>
      </x:c>
      <x:c r="C39" s="37">
        <x:v>2</x:v>
      </x:c>
      <x:c r="D39" s="37">
        <x:v>3</x:v>
      </x:c>
      <x:c r="E39" s="37">
        <x:v>4</x:v>
      </x:c>
      <x:c r="F39" s="37">
        <x:v>5</x:v>
      </x:c>
      <x:c r="G39" s="37">
        <x:v>6</x:v>
      </x:c>
      <x:c r="H39" s="37">
        <x:v>7</x:v>
      </x:c>
      <x:c r="I39" s="37">
        <x:v>8</x:v>
      </x:c>
      <x:c r="J39" s="38">
        <x:v>9</x:v>
      </x:c>
    </x:row>
    <x:row r="40" spans="2:10">
      <x:c r="B40" s="34">
        <x:v>2</x:v>
      </x:c>
      <x:c r="C40" s="32">
        <x:f>C$39*$B40</x:f>
        <x:v>4</x:v>
      </x:c>
      <x:c r="D40" s="32">
        <x:f t="shared" ref="D40:J47" si="6">D$39*$B40</x:f>
        <x:v>6</x:v>
      </x:c>
      <x:c r="E40" s="32">
        <x:f t="shared" si="6"/>
        <x:v>8</x:v>
      </x:c>
      <x:c r="F40" s="32">
        <x:f t="shared" si="6"/>
        <x:v>10</x:v>
      </x:c>
      <x:c r="G40" s="32">
        <x:f t="shared" si="6"/>
        <x:v>12</x:v>
      </x:c>
      <x:c r="H40" s="32">
        <x:f t="shared" si="6"/>
        <x:v>14</x:v>
      </x:c>
      <x:c r="I40" s="32">
        <x:f t="shared" si="6"/>
        <x:v>16</x:v>
      </x:c>
      <x:c r="J40" s="32">
        <x:f t="shared" si="6"/>
        <x:v>18</x:v>
      </x:c>
    </x:row>
    <x:row r="41" spans="2:10">
      <x:c r="B41" s="34">
        <x:v>3</x:v>
      </x:c>
      <x:c r="C41" s="32">
        <x:f t="shared" ref="C41:C47" si="7">C$39*$B41</x:f>
        <x:v>6</x:v>
      </x:c>
      <x:c r="D41" s="32">
        <x:f t="shared" si="6"/>
        <x:v>9</x:v>
      </x:c>
      <x:c r="E41" s="32">
        <x:f t="shared" si="6"/>
        <x:v>12</x:v>
      </x:c>
      <x:c r="F41" s="32">
        <x:f t="shared" si="6"/>
        <x:v>15</x:v>
      </x:c>
      <x:c r="G41" s="32">
        <x:f t="shared" si="6"/>
        <x:v>18</x:v>
      </x:c>
      <x:c r="H41" s="32">
        <x:f t="shared" si="6"/>
        <x:v>21</x:v>
      </x:c>
      <x:c r="I41" s="32">
        <x:f t="shared" si="6"/>
        <x:v>24</x:v>
      </x:c>
      <x:c r="J41" s="32">
        <x:f t="shared" si="6"/>
        <x:v>27</x:v>
      </x:c>
    </x:row>
    <x:row r="42" spans="2:10">
      <x:c r="B42" s="34">
        <x:v>4</x:v>
      </x:c>
      <x:c r="C42" s="32">
        <x:f t="shared" si="7"/>
        <x:v>8</x:v>
      </x:c>
      <x:c r="D42" s="32">
        <x:f t="shared" si="6"/>
        <x:v>12</x:v>
      </x:c>
      <x:c r="E42" s="32">
        <x:f t="shared" si="6"/>
        <x:v>16</x:v>
      </x:c>
      <x:c r="F42" s="32">
        <x:f t="shared" si="6"/>
        <x:v>20</x:v>
      </x:c>
      <x:c r="G42" s="32">
        <x:f t="shared" si="6"/>
        <x:v>24</x:v>
      </x:c>
      <x:c r="H42" s="32">
        <x:f t="shared" si="6"/>
        <x:v>28</x:v>
      </x:c>
      <x:c r="I42" s="32">
        <x:f t="shared" si="6"/>
        <x:v>32</x:v>
      </x:c>
      <x:c r="J42" s="32">
        <x:f t="shared" si="6"/>
        <x:v>36</x:v>
      </x:c>
    </x:row>
    <x:row r="43" spans="2:10">
      <x:c r="B43" s="34">
        <x:v>5</x:v>
      </x:c>
      <x:c r="C43" s="32">
        <x:f t="shared" si="7"/>
        <x:v>10</x:v>
      </x:c>
      <x:c r="D43" s="32">
        <x:f t="shared" si="6"/>
        <x:v>15</x:v>
      </x:c>
      <x:c r="E43" s="32">
        <x:f t="shared" si="6"/>
        <x:v>20</x:v>
      </x:c>
      <x:c r="F43" s="32">
        <x:f t="shared" si="6"/>
        <x:v>25</x:v>
      </x:c>
      <x:c r="G43" s="32">
        <x:f t="shared" si="6"/>
        <x:v>30</x:v>
      </x:c>
      <x:c r="H43" s="32">
        <x:f t="shared" si="6"/>
        <x:v>35</x:v>
      </x:c>
      <x:c r="I43" s="32">
        <x:f t="shared" si="6"/>
        <x:v>40</x:v>
      </x:c>
      <x:c r="J43" s="32">
        <x:f t="shared" si="6"/>
        <x:v>45</x:v>
      </x:c>
    </x:row>
    <x:row r="44" spans="2:10">
      <x:c r="B44" s="34">
        <x:v>6</x:v>
      </x:c>
      <x:c r="C44" s="32">
        <x:f t="shared" si="7"/>
        <x:v>12</x:v>
      </x:c>
      <x:c r="D44" s="32">
        <x:f t="shared" si="6"/>
        <x:v>18</x:v>
      </x:c>
      <x:c r="E44" s="32">
        <x:f t="shared" si="6"/>
        <x:v>24</x:v>
      </x:c>
      <x:c r="F44" s="32">
        <x:f t="shared" si="6"/>
        <x:v>30</x:v>
      </x:c>
      <x:c r="G44" s="32">
        <x:f t="shared" si="6"/>
        <x:v>36</x:v>
      </x:c>
      <x:c r="H44" s="32">
        <x:f t="shared" si="6"/>
        <x:v>42</x:v>
      </x:c>
      <x:c r="I44" s="32">
        <x:f t="shared" si="6"/>
        <x:v>48</x:v>
      </x:c>
      <x:c r="J44" s="32">
        <x:f t="shared" si="6"/>
        <x:v>54</x:v>
      </x:c>
    </x:row>
    <x:row r="45" spans="2:10">
      <x:c r="B45" s="34">
        <x:v>7</x:v>
      </x:c>
      <x:c r="C45" s="32">
        <x:f t="shared" si="7"/>
        <x:v>14</x:v>
      </x:c>
      <x:c r="D45" s="32">
        <x:f t="shared" si="6"/>
        <x:v>21</x:v>
      </x:c>
      <x:c r="E45" s="32">
        <x:f t="shared" si="6"/>
        <x:v>28</x:v>
      </x:c>
      <x:c r="F45" s="32">
        <x:f t="shared" si="6"/>
        <x:v>35</x:v>
      </x:c>
      <x:c r="G45" s="32">
        <x:f t="shared" si="6"/>
        <x:v>42</x:v>
      </x:c>
      <x:c r="H45" s="32">
        <x:f t="shared" si="6"/>
        <x:v>49</x:v>
      </x:c>
      <x:c r="I45" s="32">
        <x:f t="shared" si="6"/>
        <x:v>56</x:v>
      </x:c>
      <x:c r="J45" s="32">
        <x:f t="shared" si="6"/>
        <x:v>63</x:v>
      </x:c>
    </x:row>
    <x:row r="46" spans="2:10">
      <x:c r="B46" s="34">
        <x:v>8</x:v>
      </x:c>
      <x:c r="C46" s="32">
        <x:f t="shared" si="7"/>
        <x:v>16</x:v>
      </x:c>
      <x:c r="D46" s="32">
        <x:f t="shared" si="6"/>
        <x:v>24</x:v>
      </x:c>
      <x:c r="E46" s="32">
        <x:f t="shared" si="6"/>
        <x:v>32</x:v>
      </x:c>
      <x:c r="F46" s="32">
        <x:f t="shared" si="6"/>
        <x:v>40</x:v>
      </x:c>
      <x:c r="G46" s="32">
        <x:f t="shared" si="6"/>
        <x:v>48</x:v>
      </x:c>
      <x:c r="H46" s="32">
        <x:f t="shared" si="6"/>
        <x:v>56</x:v>
      </x:c>
      <x:c r="I46" s="32">
        <x:f t="shared" si="6"/>
        <x:v>64</x:v>
      </x:c>
      <x:c r="J46" s="32">
        <x:f t="shared" si="6"/>
        <x:v>72</x:v>
      </x:c>
    </x:row>
    <x:row r="47" spans="2:10" ht="16.75">
      <x:c r="B47" s="35">
        <x:v>9</x:v>
      </x:c>
      <x:c r="C47" s="32">
        <x:f t="shared" si="7"/>
        <x:v>18</x:v>
      </x:c>
      <x:c r="D47" s="32">
        <x:f t="shared" si="6"/>
        <x:v>27</x:v>
      </x:c>
      <x:c r="E47" s="32">
        <x:f t="shared" si="6"/>
        <x:v>36</x:v>
      </x:c>
      <x:c r="F47" s="32">
        <x:f t="shared" si="6"/>
        <x:v>45</x:v>
      </x:c>
      <x:c r="G47" s="32">
        <x:f t="shared" si="6"/>
        <x:v>54</x:v>
      </x:c>
      <x:c r="H47" s="32">
        <x:f t="shared" si="6"/>
        <x:v>63</x:v>
      </x:c>
      <x:c r="I47" s="32">
        <x:f t="shared" si="6"/>
        <x:v>72</x:v>
      </x:c>
      <x:c r="J47" s="32">
        <x:f t="shared" si="6"/>
        <x:v>81</x:v>
      </x:c>
    </x:row>
  </x:sheetData>
  <x:mergeCells count="10">
    <x:mergeCell ref="B18:B20"/>
    <x:mergeCell ref="I18:I20"/>
    <x:mergeCell ref="B23:H23"/>
    <x:mergeCell ref="G33:H37"/>
    <x:mergeCell ref="B1:C1"/>
    <x:mergeCell ref="D1:I1"/>
    <x:mergeCell ref="B3:I3"/>
    <x:mergeCell ref="H5:I5"/>
    <x:mergeCell ref="C6:F6"/>
    <x:mergeCell ref="G6:I6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tabColor rgb="ffff0000"/>
  </x:sheetPr>
  <x:dimension ref="B1:J47"/>
  <x:sheetViews>
    <x:sheetView topLeftCell="A1" zoomScale="130" zoomScaleNormal="75" zoomScaleSheetLayoutView="130" workbookViewId="0">
      <x:selection activeCell="I46" activeCellId="0" sqref="I46:I46"/>
    </x:sheetView>
  </x:sheetViews>
  <x:sheetFormatPr defaultColWidth="9" defaultRowHeight="16.39999999999999857891"/>
  <x:cols>
    <x:col min="1" max="1" width="3.4375" customWidth="1"/>
    <x:col min="9" max="9" width="9.5" customWidth="1"/>
  </x:cols>
  <x:sheetData>
    <x:row r="1" spans="2:9">
      <x:c r="B1" s="249" t="s">
        <x:v>559</x:v>
      </x:c>
      <x:c r="C1" s="249"/>
      <x:c r="D1" s="250" t="s">
        <x:v>411</x:v>
      </x:c>
      <x:c r="E1" s="250"/>
      <x:c r="F1" s="250"/>
      <x:c r="G1" s="250"/>
      <x:c r="H1" s="250"/>
      <x:c r="I1" s="250"/>
    </x:row>
    <x:row r="2" spans="2:9" ht="7.90000000000000035527" customHeight="1">
      <x:c r="B2" s="1"/>
      <x:c r="C2" s="1"/>
      <x:c r="D2" s="2"/>
      <x:c r="E2" s="2"/>
      <x:c r="F2" s="2"/>
      <x:c r="G2" s="2"/>
      <x:c r="H2" s="2"/>
      <x:c r="I2" s="2"/>
    </x:row>
    <x:row r="3" spans="2:9">
      <x:c r="B3" s="251" t="s">
        <x:v>430</x:v>
      </x:c>
      <x:c r="C3" s="251"/>
      <x:c r="D3" s="251"/>
      <x:c r="E3" s="251"/>
      <x:c r="F3" s="251"/>
      <x:c r="G3" s="251"/>
      <x:c r="H3" s="251"/>
      <x:c r="I3" s="251"/>
    </x:row>
    <x:row r="4" spans="2:9" ht="7.90000000000000035527" customHeight="1">
      <x:c r="B4" s="3"/>
      <x:c r="C4" s="3"/>
      <x:c r="D4" s="3"/>
      <x:c r="E4" s="3"/>
      <x:c r="F4" s="3"/>
      <x:c r="G4" s="4"/>
      <x:c r="H4" s="4"/>
      <x:c r="I4" s="4"/>
    </x:row>
    <x:row r="5" spans="2:9">
      <x:c r="B5" s="5" t="s">
        <x:v>569</x:v>
      </x:c>
      <x:c r="C5" s="5"/>
      <x:c r="D5" s="5"/>
      <x:c r="E5" s="5"/>
      <x:c r="F5" s="5"/>
      <x:c r="G5" s="6" t="s">
        <x:v>566</x:v>
      </x:c>
      <x:c r="H5" s="252"/>
      <x:c r="I5" s="252"/>
    </x:row>
    <x:row r="6" spans="2:9" ht="16.75">
      <x:c r="B6" s="22" t="s">
        <x:v>325</x:v>
      </x:c>
      <x:c r="C6" s="253" t="s">
        <x:v>340</x:v>
      </x:c>
      <x:c r="D6" s="253"/>
      <x:c r="E6" s="253"/>
      <x:c r="F6" s="253"/>
      <x:c r="G6" s="253" t="s">
        <x:v>341</x:v>
      </x:c>
      <x:c r="H6" s="253"/>
      <x:c r="I6" s="254"/>
    </x:row>
    <x:row r="7" spans="2:9">
      <x:c r="B7" s="7" t="s">
        <x:v>331</x:v>
      </x:c>
      <x:c r="C7" s="8" t="s">
        <x:v>335</x:v>
      </x:c>
      <x:c r="D7" s="8" t="s">
        <x:v>342</x:v>
      </x:c>
      <x:c r="E7" s="8" t="s">
        <x:v>324</x:v>
      </x:c>
      <x:c r="F7" s="8" t="s">
        <x:v>562</x:v>
      </x:c>
      <x:c r="G7" s="8" t="s">
        <x:v>337</x:v>
      </x:c>
      <x:c r="H7" s="8" t="s">
        <x:v>323</x:v>
      </x:c>
      <x:c r="I7" s="9" t="s">
        <x:v>333</x:v>
      </x:c>
    </x:row>
    <x:row r="8" spans="2:9">
      <x:c r="B8" s="10">
        <x:v>2021</x:v>
      </x:c>
      <x:c r="C8" s="11" t="s">
        <x:v>330</x:v>
      </x:c>
      <x:c r="D8" s="11">
        <x:v>69</x:v>
      </x:c>
      <x:c r="E8" s="11">
        <x:v>32</x:v>
      </x:c>
      <x:c r="F8" s="11">
        <x:v>40</x:v>
      </x:c>
      <x:c r="G8" s="12">
        <x:f>SUM(D8:F8)</x:f>
        <x:v>141</x:v>
      </x:c>
      <x:c r="H8" s="13">
        <x:f>AVERAGE(D8:F8)</x:f>
        <x:v>47</x:v>
      </x:c>
      <x:c r="I8" s="14">
        <x:f>_xlfn.RANK.EQ(H8,$H$8:$H$17,0)</x:f>
        <x:v>10</x:v>
      </x:c>
    </x:row>
    <x:row r="9" spans="2:9">
      <x:c r="B9" s="10">
        <x:v>2021</x:v>
      </x:c>
      <x:c r="C9" s="11" t="s">
        <x:v>336</x:v>
      </x:c>
      <x:c r="D9" s="11">
        <x:v>70</x:v>
      </x:c>
      <x:c r="E9" s="11">
        <x:v>70</x:v>
      </x:c>
      <x:c r="F9" s="11">
        <x:v>60</x:v>
      </x:c>
      <x:c r="G9" s="12">
        <x:f t="shared" ref="G9:G17" si="0">SUM(D9:F9)</x:f>
        <x:v>200</x:v>
      </x:c>
      <x:c r="H9" s="13">
        <x:f t="shared" ref="H9:H17" si="1">AVERAGE(D9:F9)</x:f>
        <x:v>66.666666666666671</x:v>
      </x:c>
      <x:c r="I9" s="14">
        <x:f t="shared" ref="I9:I17" si="2">_xlfn.RANK.EQ(H9,$H$8:$H$17,0)</x:f>
        <x:v>6</x:v>
      </x:c>
    </x:row>
    <x:row r="10" spans="2:9">
      <x:c r="B10" s="10">
        <x:v>2021</x:v>
      </x:c>
      <x:c r="C10" s="11" t="s">
        <x:v>326</x:v>
      </x:c>
      <x:c r="D10" s="11">
        <x:v>60</x:v>
      </x:c>
      <x:c r="E10" s="11">
        <x:v>76</x:v>
      </x:c>
      <x:c r="F10" s="11">
        <x:v>65</x:v>
      </x:c>
      <x:c r="G10" s="12">
        <x:f t="shared" si="0"/>
        <x:v>201</x:v>
      </x:c>
      <x:c r="H10" s="13">
        <x:f t="shared" si="1"/>
        <x:v>67</x:v>
      </x:c>
      <x:c r="I10" s="14">
        <x:f t="shared" si="2"/>
        <x:v>5</x:v>
      </x:c>
    </x:row>
    <x:row r="11" spans="2:9">
      <x:c r="B11" s="10">
        <x:v>2021</x:v>
      </x:c>
      <x:c r="C11" s="11" t="s">
        <x:v>338</x:v>
      </x:c>
      <x:c r="D11" s="11">
        <x:v>50</x:v>
      </x:c>
      <x:c r="E11" s="11">
        <x:v>80</x:v>
      </x:c>
      <x:c r="F11" s="11">
        <x:v>60</x:v>
      </x:c>
      <x:c r="G11" s="12">
        <x:f t="shared" si="0"/>
        <x:v>190</x:v>
      </x:c>
      <x:c r="H11" s="13">
        <x:f t="shared" si="1"/>
        <x:v>63.333333333333336</x:v>
      </x:c>
      <x:c r="I11" s="14">
        <x:f t="shared" si="2"/>
        <x:v>7</x:v>
      </x:c>
    </x:row>
    <x:row r="12" spans="2:9">
      <x:c r="B12" s="10">
        <x:v>2021</x:v>
      </x:c>
      <x:c r="C12" s="11" t="s">
        <x:v>327</x:v>
      </x:c>
      <x:c r="D12" s="11">
        <x:v>80</x:v>
      </x:c>
      <x:c r="E12" s="11">
        <x:v>60</x:v>
      </x:c>
      <x:c r="F12" s="11">
        <x:v>70</x:v>
      </x:c>
      <x:c r="G12" s="12">
        <x:f t="shared" si="0"/>
        <x:v>210</x:v>
      </x:c>
      <x:c r="H12" s="13">
        <x:f t="shared" si="1"/>
        <x:v>70</x:v>
      </x:c>
      <x:c r="I12" s="14">
        <x:f t="shared" si="2"/>
        <x:v>3</x:v>
      </x:c>
    </x:row>
    <x:row r="13" spans="2:9">
      <x:c r="B13" s="10">
        <x:v>2022</x:v>
      </x:c>
      <x:c r="C13" s="11" t="s">
        <x:v>334</x:v>
      </x:c>
      <x:c r="D13" s="11">
        <x:v>90</x:v>
      </x:c>
      <x:c r="E13" s="11">
        <x:v>100</x:v>
      </x:c>
      <x:c r="F13" s="11">
        <x:v>93</x:v>
      </x:c>
      <x:c r="G13" s="12">
        <x:f t="shared" si="0"/>
        <x:v>283</x:v>
      </x:c>
      <x:c r="H13" s="13">
        <x:f t="shared" si="1"/>
        <x:v>94.333333333333329</x:v>
      </x:c>
      <x:c r="I13" s="14">
        <x:f t="shared" si="2"/>
        <x:v>1</x:v>
      </x:c>
    </x:row>
    <x:row r="14" spans="2:9">
      <x:c r="B14" s="10">
        <x:v>2022</x:v>
      </x:c>
      <x:c r="C14" s="11" t="s">
        <x:v>339</x:v>
      </x:c>
      <x:c r="D14" s="11">
        <x:v>50</x:v>
      </x:c>
      <x:c r="E14" s="11">
        <x:v>83</x:v>
      </x:c>
      <x:c r="F14" s="11">
        <x:v>75</x:v>
      </x:c>
      <x:c r="G14" s="12">
        <x:f t="shared" si="0"/>
        <x:v>208</x:v>
      </x:c>
      <x:c r="H14" s="13">
        <x:f t="shared" si="1"/>
        <x:v>69.333333333333329</x:v>
      </x:c>
      <x:c r="I14" s="14">
        <x:f t="shared" si="2"/>
        <x:v>4</x:v>
      </x:c>
    </x:row>
    <x:row r="15" spans="2:9">
      <x:c r="B15" s="10">
        <x:v>2022</x:v>
      </x:c>
      <x:c r="C15" s="11" t="s">
        <x:v>328</x:v>
      </x:c>
      <x:c r="D15" s="11">
        <x:v>60</x:v>
      </x:c>
      <x:c r="E15" s="11">
        <x:v>64</x:v>
      </x:c>
      <x:c r="F15" s="11">
        <x:v>64</x:v>
      </x:c>
      <x:c r="G15" s="12">
        <x:f t="shared" si="0"/>
        <x:v>188</x:v>
      </x:c>
      <x:c r="H15" s="13">
        <x:f t="shared" si="1"/>
        <x:v>62.666666666666664</x:v>
      </x:c>
      <x:c r="I15" s="14">
        <x:f t="shared" si="2"/>
        <x:v>9</x:v>
      </x:c>
    </x:row>
    <x:row r="16" spans="2:9">
      <x:c r="B16" s="10">
        <x:v>2022</x:v>
      </x:c>
      <x:c r="C16" s="11" t="s">
        <x:v>329</x:v>
      </x:c>
      <x:c r="D16" s="11">
        <x:v>90</x:v>
      </x:c>
      <x:c r="E16" s="11">
        <x:v>80</x:v>
      </x:c>
      <x:c r="F16" s="11">
        <x:v>79</x:v>
      </x:c>
      <x:c r="G16" s="12">
        <x:f t="shared" si="0"/>
        <x:v>249</x:v>
      </x:c>
      <x:c r="H16" s="13">
        <x:f t="shared" si="1"/>
        <x:v>83</x:v>
      </x:c>
      <x:c r="I16" s="14">
        <x:f t="shared" si="2"/>
        <x:v>2</x:v>
      </x:c>
    </x:row>
    <x:row r="17" spans="2:9">
      <x:c r="B17" s="10">
        <x:v>2022</x:v>
      </x:c>
      <x:c r="C17" s="15" t="s">
        <x:v>356</x:v>
      </x:c>
      <x:c r="D17" s="15">
        <x:v>80</x:v>
      </x:c>
      <x:c r="E17" s="15">
        <x:v>40</x:v>
      </x:c>
      <x:c r="F17" s="15">
        <x:v>69</x:v>
      </x:c>
      <x:c r="G17" s="12">
        <x:f t="shared" si="0"/>
        <x:v>189</x:v>
      </x:c>
      <x:c r="H17" s="13">
        <x:f t="shared" si="1"/>
        <x:v>63</x:v>
      </x:c>
      <x:c r="I17" s="14">
        <x:f t="shared" si="2"/>
        <x:v>8</x:v>
      </x:c>
    </x:row>
    <x:row r="18" spans="2:9">
      <x:c r="B18" s="236"/>
      <x:c r="C18" s="18" t="s">
        <x:v>570</x:v>
      </x:c>
      <x:c r="D18" s="19">
        <x:f>MAX(D8:D17)</x:f>
        <x:v>90</x:v>
      </x:c>
      <x:c r="E18" s="19">
        <x:f t="shared" ref="E18:H18" si="3">MAX(E8:E17)</x:f>
        <x:v>100</x:v>
      </x:c>
      <x:c r="F18" s="19">
        <x:f t="shared" si="3"/>
        <x:v>93</x:v>
      </x:c>
      <x:c r="G18" s="19">
        <x:f t="shared" si="3"/>
        <x:v>283</x:v>
      </x:c>
      <x:c r="H18" s="19">
        <x:f t="shared" si="3"/>
        <x:v>94.333333333333329</x:v>
      </x:c>
      <x:c r="I18" s="239"/>
    </x:row>
    <x:row r="19" spans="2:9">
      <x:c r="B19" s="237"/>
      <x:c r="C19" s="8" t="s">
        <x:v>571</x:v>
      </x:c>
      <x:c r="D19" s="12">
        <x:f>MIN(D8:D17)</x:f>
        <x:v>50</x:v>
      </x:c>
      <x:c r="E19" s="12">
        <x:f t="shared" ref="E19:H19" si="4">MIN(E8:E17)</x:f>
        <x:v>32</x:v>
      </x:c>
      <x:c r="F19" s="12">
        <x:f t="shared" si="4"/>
        <x:v>40</x:v>
      </x:c>
      <x:c r="G19" s="12">
        <x:f t="shared" si="4"/>
        <x:v>141</x:v>
      </x:c>
      <x:c r="H19" s="12">
        <x:f t="shared" si="4"/>
        <x:v>47</x:v>
      </x:c>
      <x:c r="I19" s="240"/>
    </x:row>
    <x:row r="20" spans="2:9">
      <x:c r="B20" s="238"/>
      <x:c r="C20" s="20" t="s">
        <x:v>332</x:v>
      </x:c>
      <x:c r="D20" s="21">
        <x:f>COUNT(D8:D17)</x:f>
        <x:v>10</x:v>
      </x:c>
      <x:c r="E20" s="21">
        <x:f t="shared" ref="E20:H20" si="5">COUNT(E8:E17)</x:f>
        <x:v>10</x:v>
      </x:c>
      <x:c r="F20" s="21">
        <x:f t="shared" si="5"/>
        <x:v>10</x:v>
      </x:c>
      <x:c r="G20" s="21">
        <x:f t="shared" si="5"/>
        <x:v>10</x:v>
      </x:c>
      <x:c r="H20" s="21">
        <x:f t="shared" si="5"/>
        <x:v>10</x:v>
      </x:c>
      <x:c r="I20" s="241"/>
    </x:row>
    <x:row r="23" spans="2:8">
      <x:c r="B23" s="242" t="s">
        <x:v>563</x:v>
      </x:c>
      <x:c r="C23" s="242"/>
      <x:c r="D23" s="242"/>
      <x:c r="E23" s="242"/>
      <x:c r="F23" s="242"/>
      <x:c r="G23" s="242"/>
      <x:c r="H23" s="242"/>
    </x:row>
    <x:row r="24" spans="2:8">
      <x:c r="B24" s="5" t="s">
        <x:v>565</x:v>
      </x:c>
      <x:c r="C24" s="5"/>
      <x:c r="D24" s="5"/>
      <x:c r="E24" s="5"/>
      <x:c r="F24" s="5"/>
      <x:c r="G24" s="5"/>
      <x:c r="H24" s="5"/>
    </x:row>
    <x:row r="25" spans="2:8">
      <x:c r="B25" s="28" t="s">
        <x:v>368</x:v>
      </x:c>
      <x:c r="C25" s="29" t="s">
        <x:v>560</x:v>
      </x:c>
      <x:c r="D25" s="29" t="s">
        <x:v>347</x:v>
      </x:c>
      <x:c r="E25" s="29" t="s">
        <x:v>362</x:v>
      </x:c>
      <x:c r="F25" s="29" t="s">
        <x:v>370</x:v>
      </x:c>
      <x:c r="G25" s="29" t="s">
        <x:v>349</x:v>
      </x:c>
      <x:c r="H25" s="30" t="s">
        <x:v>333</x:v>
      </x:c>
    </x:row>
    <x:row r="26" spans="2:8">
      <x:c r="B26" s="7" t="s">
        <x:v>365</x:v>
      </x:c>
      <x:c r="C26" s="23">
        <x:v>10000</x:v>
      </x:c>
      <x:c r="D26" s="23">
        <x:v>10000</x:v>
      </x:c>
      <x:c r="E26" s="23">
        <x:v>15000</x:v>
      </x:c>
      <x:c r="F26" s="23">
        <x:v>7000</x:v>
      </x:c>
      <x:c r="G26" s="12"/>
      <x:c r="H26" s="14"/>
    </x:row>
    <x:row r="27" spans="2:8">
      <x:c r="B27" s="7" t="s">
        <x:v>358</x:v>
      </x:c>
      <x:c r="C27" s="23">
        <x:v>20000</x:v>
      </x:c>
      <x:c r="D27" s="23">
        <x:v>15000</x:v>
      </x:c>
      <x:c r="E27" s="23">
        <x:v>30000</x:v>
      </x:c>
      <x:c r="F27" s="23">
        <x:v>8000</x:v>
      </x:c>
      <x:c r="G27" s="12"/>
      <x:c r="H27" s="14"/>
    </x:row>
    <x:row r="28" spans="2:8">
      <x:c r="B28" s="7" t="s">
        <x:v>369</x:v>
      </x:c>
      <x:c r="C28" s="23">
        <x:v>30000</x:v>
      </x:c>
      <x:c r="D28" s="23">
        <x:v>30000</x:v>
      </x:c>
      <x:c r="E28" s="23">
        <x:v>10000</x:v>
      </x:c>
      <x:c r="F28" s="23">
        <x:v>5000</x:v>
      </x:c>
      <x:c r="G28" s="12"/>
      <x:c r="H28" s="14"/>
    </x:row>
    <x:row r="29" spans="2:8">
      <x:c r="B29" s="7" t="s">
        <x:v>346</x:v>
      </x:c>
      <x:c r="C29" s="23">
        <x:v>13000</x:v>
      </x:c>
      <x:c r="D29" s="23">
        <x:v>24000</x:v>
      </x:c>
      <x:c r="E29" s="23">
        <x:v>10000</x:v>
      </x:c>
      <x:c r="F29" s="23">
        <x:v>150000</x:v>
      </x:c>
      <x:c r="G29" s="12"/>
      <x:c r="H29" s="14"/>
    </x:row>
    <x:row r="30" spans="2:8">
      <x:c r="B30" s="7" t="s">
        <x:v>350</x:v>
      </x:c>
      <x:c r="C30" s="23">
        <x:v>100000</x:v>
      </x:c>
      <x:c r="D30" s="23">
        <x:v>5000</x:v>
      </x:c>
      <x:c r="E30" s="23">
        <x:v>100000</x:v>
      </x:c>
      <x:c r="F30" s="23">
        <x:v>10000</x:v>
      </x:c>
      <x:c r="G30" s="12"/>
      <x:c r="H30" s="14"/>
    </x:row>
    <x:row r="31" spans="2:8">
      <x:c r="B31" s="7" t="s">
        <x:v>373</x:v>
      </x:c>
      <x:c r="C31" s="23">
        <x:v>15000</x:v>
      </x:c>
      <x:c r="D31" s="23">
        <x:v>30000</x:v>
      </x:c>
      <x:c r="E31" s="23">
        <x:v>10000</x:v>
      </x:c>
      <x:c r="F31" s="23">
        <x:v>7000</x:v>
      </x:c>
      <x:c r="G31" s="12"/>
      <x:c r="H31" s="14"/>
    </x:row>
    <x:row r="32" spans="2:8">
      <x:c r="B32" s="24" t="s">
        <x:v>352</x:v>
      </x:c>
      <x:c r="C32" s="25">
        <x:v>14000</x:v>
      </x:c>
      <x:c r="D32" s="25">
        <x:v>17000</x:v>
      </x:c>
      <x:c r="E32" s="25">
        <x:v>25000</x:v>
      </x:c>
      <x:c r="F32" s="25">
        <x:v>15000</x:v>
      </x:c>
      <x:c r="G32" s="16"/>
      <x:c r="H32" s="17"/>
    </x:row>
    <x:row r="33" spans="2:8">
      <x:c r="B33" s="26" t="s">
        <x:v>344</x:v>
      </x:c>
      <x:c r="C33" s="19"/>
      <x:c r="D33" s="19"/>
      <x:c r="E33" s="19"/>
      <x:c r="F33" s="19"/>
      <x:c r="G33" s="243"/>
      <x:c r="H33" s="244"/>
    </x:row>
    <x:row r="34" spans="2:8">
      <x:c r="B34" s="7" t="s">
        <x:v>323</x:v>
      </x:c>
      <x:c r="C34" s="12"/>
      <x:c r="D34" s="12"/>
      <x:c r="E34" s="12"/>
      <x:c r="F34" s="12"/>
      <x:c r="G34" s="245"/>
      <x:c r="H34" s="246"/>
    </x:row>
    <x:row r="35" spans="2:8">
      <x:c r="B35" s="7" t="s">
        <x:v>561</x:v>
      </x:c>
      <x:c r="C35" s="12"/>
      <x:c r="D35" s="12"/>
      <x:c r="E35" s="12"/>
      <x:c r="F35" s="12"/>
      <x:c r="G35" s="245"/>
      <x:c r="H35" s="246"/>
    </x:row>
    <x:row r="36" spans="2:8">
      <x:c r="B36" s="7" t="s">
        <x:v>564</x:v>
      </x:c>
      <x:c r="C36" s="12"/>
      <x:c r="D36" s="12"/>
      <x:c r="E36" s="12"/>
      <x:c r="F36" s="12"/>
      <x:c r="G36" s="245"/>
      <x:c r="H36" s="246"/>
    </x:row>
    <x:row r="37" spans="2:8">
      <x:c r="B37" s="27" t="s">
        <x:v>567</x:v>
      </x:c>
      <x:c r="C37" s="21"/>
      <x:c r="D37" s="21"/>
      <x:c r="E37" s="21"/>
      <x:c r="F37" s="21"/>
      <x:c r="G37" s="247"/>
      <x:c r="H37" s="248"/>
    </x:row>
    <x:row r="39" spans="2:10" ht="16.75">
      <x:c r="B39" s="36" t="s">
        <x:v>371</x:v>
      </x:c>
      <x:c r="C39" s="37">
        <x:v>2</x:v>
      </x:c>
      <x:c r="D39" s="37">
        <x:v>3</x:v>
      </x:c>
      <x:c r="E39" s="37">
        <x:v>4</x:v>
      </x:c>
      <x:c r="F39" s="37">
        <x:v>5</x:v>
      </x:c>
      <x:c r="G39" s="37">
        <x:v>6</x:v>
      </x:c>
      <x:c r="H39" s="37">
        <x:v>7</x:v>
      </x:c>
      <x:c r="I39" s="37">
        <x:v>8</x:v>
      </x:c>
      <x:c r="J39" s="38">
        <x:v>9</x:v>
      </x:c>
    </x:row>
    <x:row r="40" spans="2:10">
      <x:c r="B40" s="34">
        <x:v>2</x:v>
      </x:c>
      <x:c r="C40" s="32">
        <x:f>C$39*$B40</x:f>
        <x:v>4</x:v>
      </x:c>
      <x:c r="D40" s="32">
        <x:f t="shared" ref="D40:J40" si="6">D$39*$B40</x:f>
        <x:v>6</x:v>
      </x:c>
      <x:c r="E40" s="32">
        <x:f t="shared" si="6"/>
        <x:v>8</x:v>
      </x:c>
      <x:c r="F40" s="32">
        <x:f t="shared" si="6"/>
        <x:v>10</x:v>
      </x:c>
      <x:c r="G40" s="32">
        <x:f t="shared" si="6"/>
        <x:v>12</x:v>
      </x:c>
      <x:c r="H40" s="32">
        <x:f t="shared" si="6"/>
        <x:v>14</x:v>
      </x:c>
      <x:c r="I40" s="32">
        <x:f t="shared" si="6"/>
        <x:v>16</x:v>
      </x:c>
      <x:c r="J40" s="32">
        <x:f t="shared" si="6"/>
        <x:v>18</x:v>
      </x:c>
    </x:row>
    <x:row r="41" spans="2:10">
      <x:c r="B41" s="34">
        <x:v>3</x:v>
      </x:c>
      <x:c r="C41" s="32">
        <x:f t="shared" ref="C41:J47" si="7">C$39*$B41</x:f>
        <x:v>6</x:v>
      </x:c>
      <x:c r="D41" s="32">
        <x:f t="shared" si="7"/>
        <x:v>9</x:v>
      </x:c>
      <x:c r="E41" s="32">
        <x:f t="shared" si="7"/>
        <x:v>12</x:v>
      </x:c>
      <x:c r="F41" s="32">
        <x:f t="shared" si="7"/>
        <x:v>15</x:v>
      </x:c>
      <x:c r="G41" s="32">
        <x:f t="shared" si="7"/>
        <x:v>18</x:v>
      </x:c>
      <x:c r="H41" s="32">
        <x:f t="shared" si="7"/>
        <x:v>21</x:v>
      </x:c>
      <x:c r="I41" s="32">
        <x:f t="shared" si="7"/>
        <x:v>24</x:v>
      </x:c>
      <x:c r="J41" s="32">
        <x:f t="shared" si="7"/>
        <x:v>27</x:v>
      </x:c>
    </x:row>
    <x:row r="42" spans="2:10">
      <x:c r="B42" s="34">
        <x:v>4</x:v>
      </x:c>
      <x:c r="C42" s="32">
        <x:f t="shared" si="7"/>
        <x:v>8</x:v>
      </x:c>
      <x:c r="D42" s="32">
        <x:f t="shared" si="7"/>
        <x:v>12</x:v>
      </x:c>
      <x:c r="E42" s="32">
        <x:f t="shared" si="7"/>
        <x:v>16</x:v>
      </x:c>
      <x:c r="F42" s="32">
        <x:f t="shared" si="7"/>
        <x:v>20</x:v>
      </x:c>
      <x:c r="G42" s="32">
        <x:f t="shared" si="7"/>
        <x:v>24</x:v>
      </x:c>
      <x:c r="H42" s="32">
        <x:f t="shared" si="7"/>
        <x:v>28</x:v>
      </x:c>
      <x:c r="I42" s="32">
        <x:f t="shared" si="7"/>
        <x:v>32</x:v>
      </x:c>
      <x:c r="J42" s="32">
        <x:f t="shared" si="7"/>
        <x:v>36</x:v>
      </x:c>
    </x:row>
    <x:row r="43" spans="2:10">
      <x:c r="B43" s="34">
        <x:v>5</x:v>
      </x:c>
      <x:c r="C43" s="32">
        <x:f t="shared" si="7"/>
        <x:v>10</x:v>
      </x:c>
      <x:c r="D43" s="32">
        <x:f t="shared" si="7"/>
        <x:v>15</x:v>
      </x:c>
      <x:c r="E43" s="32">
        <x:f t="shared" si="7"/>
        <x:v>20</x:v>
      </x:c>
      <x:c r="F43" s="32">
        <x:f t="shared" si="7"/>
        <x:v>25</x:v>
      </x:c>
      <x:c r="G43" s="32">
        <x:f t="shared" si="7"/>
        <x:v>30</x:v>
      </x:c>
      <x:c r="H43" s="32">
        <x:f t="shared" si="7"/>
        <x:v>35</x:v>
      </x:c>
      <x:c r="I43" s="32">
        <x:f t="shared" si="7"/>
        <x:v>40</x:v>
      </x:c>
      <x:c r="J43" s="32">
        <x:f t="shared" si="7"/>
        <x:v>45</x:v>
      </x:c>
    </x:row>
    <x:row r="44" spans="2:10">
      <x:c r="B44" s="34">
        <x:v>6</x:v>
      </x:c>
      <x:c r="C44" s="32">
        <x:f t="shared" si="7"/>
        <x:v>12</x:v>
      </x:c>
      <x:c r="D44" s="32">
        <x:f t="shared" si="7"/>
        <x:v>18</x:v>
      </x:c>
      <x:c r="E44" s="32">
        <x:f t="shared" si="7"/>
        <x:v>24</x:v>
      </x:c>
      <x:c r="F44" s="32">
        <x:f t="shared" si="7"/>
        <x:v>30</x:v>
      </x:c>
      <x:c r="G44" s="32">
        <x:f t="shared" si="7"/>
        <x:v>36</x:v>
      </x:c>
      <x:c r="H44" s="32">
        <x:f t="shared" si="7"/>
        <x:v>42</x:v>
      </x:c>
      <x:c r="I44" s="32">
        <x:f t="shared" si="7"/>
        <x:v>48</x:v>
      </x:c>
      <x:c r="J44" s="32">
        <x:f t="shared" si="7"/>
        <x:v>54</x:v>
      </x:c>
    </x:row>
    <x:row r="45" spans="2:10">
      <x:c r="B45" s="34">
        <x:v>7</x:v>
      </x:c>
      <x:c r="C45" s="32">
        <x:f t="shared" si="7"/>
        <x:v>14</x:v>
      </x:c>
      <x:c r="D45" s="32">
        <x:f t="shared" si="7"/>
        <x:v>21</x:v>
      </x:c>
      <x:c r="E45" s="32">
        <x:f t="shared" si="7"/>
        <x:v>28</x:v>
      </x:c>
      <x:c r="F45" s="32">
        <x:f t="shared" si="7"/>
        <x:v>35</x:v>
      </x:c>
      <x:c r="G45" s="32">
        <x:f t="shared" si="7"/>
        <x:v>42</x:v>
      </x:c>
      <x:c r="H45" s="32">
        <x:f t="shared" si="7"/>
        <x:v>49</x:v>
      </x:c>
      <x:c r="I45" s="32">
        <x:f t="shared" si="7"/>
        <x:v>56</x:v>
      </x:c>
      <x:c r="J45" s="32">
        <x:f t="shared" si="7"/>
        <x:v>63</x:v>
      </x:c>
    </x:row>
    <x:row r="46" spans="2:10">
      <x:c r="B46" s="34">
        <x:v>8</x:v>
      </x:c>
      <x:c r="C46" s="32">
        <x:f t="shared" si="7"/>
        <x:v>16</x:v>
      </x:c>
      <x:c r="D46" s="32">
        <x:f t="shared" si="7"/>
        <x:v>24</x:v>
      </x:c>
      <x:c r="E46" s="32">
        <x:f t="shared" si="7"/>
        <x:v>32</x:v>
      </x:c>
      <x:c r="F46" s="32">
        <x:f t="shared" si="7"/>
        <x:v>40</x:v>
      </x:c>
      <x:c r="G46" s="32">
        <x:f t="shared" si="7"/>
        <x:v>48</x:v>
      </x:c>
      <x:c r="H46" s="32">
        <x:f t="shared" si="7"/>
        <x:v>56</x:v>
      </x:c>
      <x:c r="I46" s="32">
        <x:f t="shared" si="7"/>
        <x:v>64</x:v>
      </x:c>
      <x:c r="J46" s="32">
        <x:f t="shared" si="7"/>
        <x:v>72</x:v>
      </x:c>
    </x:row>
    <x:row r="47" spans="2:10" ht="16.75">
      <x:c r="B47" s="35">
        <x:v>9</x:v>
      </x:c>
      <x:c r="C47" s="32">
        <x:f t="shared" si="7"/>
        <x:v>18</x:v>
      </x:c>
      <x:c r="D47" s="32">
        <x:f t="shared" si="7"/>
        <x:v>27</x:v>
      </x:c>
      <x:c r="E47" s="32">
        <x:f t="shared" si="7"/>
        <x:v>36</x:v>
      </x:c>
      <x:c r="F47" s="32">
        <x:f t="shared" si="7"/>
        <x:v>45</x:v>
      </x:c>
      <x:c r="G47" s="32">
        <x:f t="shared" si="7"/>
        <x:v>54</x:v>
      </x:c>
      <x:c r="H47" s="32">
        <x:f t="shared" si="7"/>
        <x:v>63</x:v>
      </x:c>
      <x:c r="I47" s="32">
        <x:f t="shared" si="7"/>
        <x:v>72</x:v>
      </x:c>
      <x:c r="J47" s="32">
        <x:f t="shared" si="7"/>
        <x:v>81</x:v>
      </x:c>
    </x:row>
  </x:sheetData>
  <x:mergeCells count="10">
    <x:mergeCell ref="B18:B20"/>
    <x:mergeCell ref="I18:I20"/>
    <x:mergeCell ref="B23:H23"/>
    <x:mergeCell ref="G33:H37"/>
    <x:mergeCell ref="B1:C1"/>
    <x:mergeCell ref="D1:I1"/>
    <x:mergeCell ref="B3:I3"/>
    <x:mergeCell ref="H5:I5"/>
    <x:mergeCell ref="C6:F6"/>
    <x:mergeCell ref="G6:I6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L65"/>
  <x:sheetViews>
    <x:sheetView topLeftCell="A19" zoomScaleNormal="75" zoomScaleSheetLayoutView="100" workbookViewId="0">
      <x:selection activeCell="L30" activeCellId="0" sqref="L30:L30"/>
    </x:sheetView>
  </x:sheetViews>
  <x:sheetFormatPr defaultColWidth="9" defaultRowHeight="16.39999999999999857891"/>
  <x:cols>
    <x:col min="5" max="5" width="9.6875" bestFit="1" customWidth="1"/>
    <x:col min="9" max="9" width="9" bestFit="1" customWidth="1"/>
    <x:col min="12" max="12" width="11.6875" customWidth="1"/>
  </x:cols>
  <x:sheetData>
    <x:row r="1" spans="1:11">
      <x:c r="A1" s="31"/>
      <x:c r="B1" s="31"/>
      <x:c r="C1" s="31"/>
      <x:c r="D1" s="31"/>
      <x:c r="E1" s="31"/>
      <x:c r="F1" s="31"/>
      <x:c r="G1" s="31"/>
      <x:c r="H1" s="31"/>
      <x:c r="I1" s="31"/>
      <x:c r="J1" s="31"/>
      <x:c r="K1" s="31"/>
    </x:row>
    <x:row r="2" spans="1:11" ht="18.75">
      <x:c r="A2" s="257" t="s">
        <x:v>568</x:v>
      </x:c>
      <x:c r="B2" s="257"/>
      <x:c r="C2" s="258" t="s">
        <x:v>417</x:v>
      </x:c>
      <x:c r="D2" s="259"/>
      <x:c r="E2" s="259"/>
      <x:c r="F2" s="259"/>
      <x:c r="G2" s="259"/>
      <x:c r="H2" s="259"/>
      <x:c r="I2" s="259"/>
      <x:c r="J2" s="259"/>
      <x:c r="K2" s="259"/>
    </x:row>
    <x:row r="3" spans="1:11" ht="20.25">
      <x:c r="A3" s="39"/>
      <x:c r="B3" s="39"/>
      <x:c r="C3" s="40"/>
      <x:c r="D3" s="40"/>
      <x:c r="E3" s="40"/>
      <x:c r="F3" s="40"/>
      <x:c r="G3" s="5"/>
      <x:c r="H3" s="5"/>
      <x:c r="I3" s="5"/>
      <x:c r="J3" s="5"/>
      <x:c r="K3" s="5"/>
    </x:row>
    <x:row r="4" spans="1:11">
      <x:c r="A4" s="242" t="s">
        <x:v>535</x:v>
      </x:c>
      <x:c r="B4" s="242"/>
      <x:c r="C4" s="242"/>
      <x:c r="D4" s="242"/>
      <x:c r="E4" s="242"/>
      <x:c r="F4" s="242"/>
      <x:c r="G4" s="242"/>
      <x:c r="H4" s="242"/>
      <x:c r="I4" s="242"/>
      <x:c r="J4" s="242"/>
      <x:c r="K4" s="242"/>
    </x:row>
    <x:row r="5" spans="1:11">
      <x:c r="A5" s="5" t="s">
        <x:v>569</x:v>
      </x:c>
      <x:c r="B5" s="5"/>
      <x:c r="C5" s="5"/>
      <x:c r="D5" s="5"/>
      <x:c r="E5" s="5"/>
      <x:c r="F5" s="5"/>
      <x:c r="G5" s="5"/>
      <x:c r="H5" s="5"/>
      <x:c r="I5" s="5"/>
      <x:c r="J5" s="5"/>
      <x:c r="K5" s="5"/>
    </x:row>
    <x:row r="6" spans="1:11" ht="16.75">
      <x:c r="A6" s="22" t="s">
        <x:v>361</x:v>
      </x:c>
      <x:c r="B6" s="233" t="s">
        <x:v>335</x:v>
      </x:c>
      <x:c r="C6" s="233" t="s">
        <x:v>353</x:v>
      </x:c>
      <x:c r="D6" s="233" t="s">
        <x:v>355</x:v>
      </x:c>
      <x:c r="E6" s="233" t="s">
        <x:v>363</x:v>
      </x:c>
      <x:c r="F6" s="233" t="s">
        <x:v>337</x:v>
      </x:c>
      <x:c r="G6" s="233" t="s">
        <x:v>323</x:v>
      </x:c>
      <x:c r="H6" s="233" t="s">
        <x:v>595</x:v>
      </x:c>
      <x:c r="I6" s="87" t="s">
        <x:v>582</x:v>
      </x:c>
      <x:c r="J6" s="41"/>
      <x:c r="K6" s="5"/>
    </x:row>
    <x:row r="7" spans="1:12" ht="17.14999999999999857891">
      <x:c r="A7" s="7">
        <x:v>20020101</x:v>
      </x:c>
      <x:c r="B7" s="8" t="s">
        <x:v>339</x:v>
      </x:c>
      <x:c r="C7" s="8">
        <x:v>54</x:v>
      </x:c>
      <x:c r="D7" s="8">
        <x:v>92</x:v>
      </x:c>
      <x:c r="E7" s="8">
        <x:v>100</x:v>
      </x:c>
      <x:c r="F7" s="12"/>
      <x:c r="G7" s="42"/>
      <x:c r="H7" s="12"/>
      <x:c r="I7" s="14"/>
      <x:c r="J7" s="41"/>
      <x:c r="K7" s="75"/>
      <x:c r="L7" s="80" t="s">
        <x:v>332</x:v>
      </x:c>
    </x:row>
    <x:row r="8" spans="1:12">
      <x:c r="A8" s="7">
        <x:v>20020102</x:v>
      </x:c>
      <x:c r="B8" s="8" t="s">
        <x:v>345</x:v>
      </x:c>
      <x:c r="C8" s="8">
        <x:v>67</x:v>
      </x:c>
      <x:c r="D8" s="8">
        <x:v>70</x:v>
      </x:c>
      <x:c r="E8" s="8">
        <x:v>83</x:v>
      </x:c>
      <x:c r="F8" s="12"/>
      <x:c r="G8" s="42"/>
      <x:c r="H8" s="12"/>
      <x:c r="I8" s="14"/>
      <x:c r="J8" s="41"/>
      <x:c r="K8" s="76" t="s">
        <x:v>354</x:v>
      </x:c>
      <x:c r="L8" s="78"/>
    </x:row>
    <x:row r="9" spans="1:12">
      <x:c r="A9" s="7">
        <x:v>20020103</x:v>
      </x:c>
      <x:c r="B9" s="8" t="s">
        <x:v>366</x:v>
      </x:c>
      <x:c r="C9" s="8">
        <x:v>78</x:v>
      </x:c>
      <x:c r="D9" s="8">
        <x:v>76</x:v>
      </x:c>
      <x:c r="E9" s="8">
        <x:v>64</x:v>
      </x:c>
      <x:c r="F9" s="12"/>
      <x:c r="G9" s="42"/>
      <x:c r="H9" s="12"/>
      <x:c r="I9" s="14"/>
      <x:c r="J9" s="41"/>
      <x:c r="K9" s="77" t="s">
        <x:v>367</x:v>
      </x:c>
      <x:c r="L9" s="79"/>
    </x:row>
    <x:row r="10" spans="1:12">
      <x:c r="A10" s="7">
        <x:v>20020104</x:v>
      </x:c>
      <x:c r="B10" s="8" t="s">
        <x:v>372</x:v>
      </x:c>
      <x:c r="C10" s="8">
        <x:v>80</x:v>
      </x:c>
      <x:c r="D10" s="8">
        <x:v>80</x:v>
      </x:c>
      <x:c r="E10" s="8">
        <x:v>80</x:v>
      </x:c>
      <x:c r="F10" s="12"/>
      <x:c r="G10" s="42"/>
      <x:c r="H10" s="12"/>
      <x:c r="I10" s="14"/>
      <x:c r="J10" s="41"/>
      <x:c r="K10" s="5"/>
      <x:c r="L10" s="5"/>
    </x:row>
    <x:row r="11" spans="1:12" ht="16.75">
      <x:c r="A11" s="7">
        <x:v>20020105</x:v>
      </x:c>
      <x:c r="B11" s="8" t="s">
        <x:v>348</x:v>
      </x:c>
      <x:c r="C11" s="8">
        <x:v>95</x:v>
      </x:c>
      <x:c r="D11" s="8">
        <x:v>83</x:v>
      </x:c>
      <x:c r="E11" s="8">
        <x:v>99</x:v>
      </x:c>
      <x:c r="F11" s="12"/>
      <x:c r="G11" s="42"/>
      <x:c r="H11" s="12"/>
      <x:c r="I11" s="14"/>
      <x:c r="J11" s="41"/>
      <x:c r="K11" s="81"/>
      <x:c r="L11" s="82" t="s">
        <x:v>586</x:v>
      </x:c>
    </x:row>
    <x:row r="12" spans="1:12">
      <x:c r="A12" s="7">
        <x:v>20020106</x:v>
      </x:c>
      <x:c r="B12" s="8" t="s">
        <x:v>351</x:v>
      </x:c>
      <x:c r="C12" s="8">
        <x:v>87</x:v>
      </x:c>
      <x:c r="D12" s="8">
        <x:v>64</x:v>
      </x:c>
      <x:c r="E12" s="8">
        <x:v>67</x:v>
      </x:c>
      <x:c r="F12" s="12"/>
      <x:c r="G12" s="42"/>
      <x:c r="H12" s="12"/>
      <x:c r="I12" s="14"/>
      <x:c r="J12" s="41"/>
      <x:c r="K12" s="83" t="s">
        <x:v>584</x:v>
      </x:c>
      <x:c r="L12" s="84"/>
    </x:row>
    <x:row r="13" spans="1:12" ht="16.75">
      <x:c r="A13" s="7">
        <x:v>20020107</x:v>
      </x:c>
      <x:c r="B13" s="8" t="s">
        <x:v>343</x:v>
      </x:c>
      <x:c r="C13" s="8">
        <x:v>96</x:v>
      </x:c>
      <x:c r="D13" s="8">
        <x:v>80</x:v>
      </x:c>
      <x:c r="E13" s="8">
        <x:v>96</x:v>
      </x:c>
      <x:c r="F13" s="12"/>
      <x:c r="G13" s="42"/>
      <x:c r="H13" s="12"/>
      <x:c r="I13" s="14"/>
      <x:c r="J13" s="41"/>
      <x:c r="K13" s="85" t="s">
        <x:v>580</x:v>
      </x:c>
      <x:c r="L13" s="33"/>
    </x:row>
    <x:row r="14" spans="1:11">
      <x:c r="A14" s="7">
        <x:v>20020108</x:v>
      </x:c>
      <x:c r="B14" s="8" t="s">
        <x:v>357</x:v>
      </x:c>
      <x:c r="C14" s="8">
        <x:v>93</x:v>
      </x:c>
      <x:c r="D14" s="8">
        <x:v>60</x:v>
      </x:c>
      <x:c r="E14" s="8">
        <x:v>88</x:v>
      </x:c>
      <x:c r="F14" s="12"/>
      <x:c r="G14" s="42"/>
      <x:c r="H14" s="12"/>
      <x:c r="I14" s="14"/>
      <x:c r="J14" s="41"/>
      <x:c r="K14" s="5"/>
    </x:row>
    <x:row r="15" spans="1:11">
      <x:c r="A15" s="7">
        <x:v>20020109</x:v>
      </x:c>
      <x:c r="B15" s="8" t="s">
        <x:v>359</x:v>
      </x:c>
      <x:c r="C15" s="8">
        <x:v>88</x:v>
      </x:c>
      <x:c r="D15" s="8">
        <x:v>76</x:v>
      </x:c>
      <x:c r="E15" s="8">
        <x:v>79</x:v>
      </x:c>
      <x:c r="F15" s="12"/>
      <x:c r="G15" s="42"/>
      <x:c r="H15" s="12"/>
      <x:c r="I15" s="14"/>
      <x:c r="J15" s="41"/>
      <x:c r="K15" s="5"/>
    </x:row>
    <x:row r="16" spans="1:11">
      <x:c r="A16" s="24">
        <x:v>20020110</x:v>
      </x:c>
      <x:c r="B16" s="43" t="s">
        <x:v>360</x:v>
      </x:c>
      <x:c r="C16" s="43">
        <x:v>79</x:v>
      </x:c>
      <x:c r="D16" s="43">
        <x:v>60</x:v>
      </x:c>
      <x:c r="E16" s="43">
        <x:v>75</x:v>
      </x:c>
      <x:c r="F16" s="12"/>
      <x:c r="G16" s="42"/>
      <x:c r="H16" s="12"/>
      <x:c r="I16" s="14"/>
      <x:c r="J16" s="41"/>
      <x:c r="K16" s="5"/>
    </x:row>
    <x:row r="17" spans="1:11">
      <x:c r="A17" s="260"/>
      <x:c r="B17" s="261"/>
      <x:c r="C17" s="261"/>
      <x:c r="D17" s="261"/>
      <x:c r="E17" s="261"/>
      <x:c r="F17" s="235" t="s">
        <x:v>599</x:v>
      </x:c>
      <x:c r="G17" s="45"/>
      <x:c r="H17" s="261"/>
      <x:c r="I17" s="262"/>
      <x:c r="J17" s="31"/>
      <x:c r="K17" s="5"/>
    </x:row>
    <x:row r="18" spans="1:11">
      <x:c r="A18" s="31"/>
      <x:c r="B18" s="31"/>
      <x:c r="C18" s="31"/>
      <x:c r="D18" s="31"/>
      <x:c r="E18" s="31"/>
      <x:c r="F18" s="31"/>
      <x:c r="G18" s="31"/>
      <x:c r="H18" s="31"/>
      <x:c r="I18" s="31"/>
      <x:c r="J18" s="31"/>
      <x:c r="K18" s="5"/>
    </x:row>
    <x:row r="19" spans="1:11">
      <x:c r="A19" s="5" t="s">
        <x:v>565</x:v>
      </x:c>
      <x:c r="B19" s="5"/>
      <x:c r="C19" s="5"/>
      <x:c r="D19" s="5"/>
      <x:c r="E19" s="5"/>
      <x:c r="F19" s="5"/>
      <x:c r="G19" s="5"/>
      <x:c r="H19" s="5"/>
      <x:c r="I19" s="5"/>
      <x:c r="J19" s="5"/>
      <x:c r="K19" s="5"/>
    </x:row>
    <x:row r="20" spans="1:11" ht="16.75">
      <x:c r="A20" s="22" t="s">
        <x:v>581</x:v>
      </x:c>
      <x:c r="B20" s="233" t="s">
        <x:v>335</x:v>
      </x:c>
      <x:c r="C20" s="233" t="s">
        <x:v>324</x:v>
      </x:c>
      <x:c r="D20" s="233" t="s">
        <x:v>364</x:v>
      </x:c>
      <x:c r="E20" s="233" t="s">
        <x:v>323</x:v>
      </x:c>
      <x:c r="F20" s="233" t="s">
        <x:v>583</x:v>
      </x:c>
      <x:c r="G20" s="233" t="s">
        <x:v>603</x:v>
      </x:c>
      <x:c r="H20" s="234" t="s">
        <x:v>341</x:v>
      </x:c>
      <x:c r="I20" s="5"/>
      <x:c r="J20" s="5"/>
      <x:c r="K20" s="5"/>
    </x:row>
    <x:row r="21" spans="1:11">
      <x:c r="A21" s="7" t="s">
        <x:v>590</x:v>
      </x:c>
      <x:c r="B21" s="8" t="s">
        <x:v>383</x:v>
      </x:c>
      <x:c r="C21" s="8">
        <x:v>95</x:v>
      </x:c>
      <x:c r="D21" s="8">
        <x:v>88</x:v>
      </x:c>
      <x:c r="E21" s="12"/>
      <x:c r="F21" s="12"/>
      <x:c r="G21" s="12"/>
      <x:c r="H21" s="14"/>
      <x:c r="I21" s="5"/>
      <x:c r="J21" s="5"/>
      <x:c r="K21" s="5"/>
    </x:row>
    <x:row r="22" spans="1:11">
      <x:c r="A22" s="7" t="s">
        <x:v>588</x:v>
      </x:c>
      <x:c r="B22" s="8" t="s">
        <x:v>384</x:v>
      </x:c>
      <x:c r="C22" s="8">
        <x:v>62</x:v>
      </x:c>
      <x:c r="D22" s="8">
        <x:v>75</x:v>
      </x:c>
      <x:c r="E22" s="12"/>
      <x:c r="F22" s="12"/>
      <x:c r="G22" s="12"/>
      <x:c r="H22" s="14"/>
      <x:c r="I22" s="5"/>
      <x:c r="J22" s="5"/>
      <x:c r="K22" s="5"/>
    </x:row>
    <x:row r="23" spans="1:11">
      <x:c r="A23" s="7" t="s">
        <x:v>597</x:v>
      </x:c>
      <x:c r="B23" s="8" t="s">
        <x:v>375</x:v>
      </x:c>
      <x:c r="C23" s="8">
        <x:v>86</x:v>
      </x:c>
      <x:c r="D23" s="8">
        <x:v>100</x:v>
      </x:c>
      <x:c r="E23" s="12"/>
      <x:c r="F23" s="12"/>
      <x:c r="G23" s="12"/>
      <x:c r="H23" s="14"/>
      <x:c r="I23" s="5"/>
      <x:c r="J23" s="5"/>
      <x:c r="K23" s="5"/>
    </x:row>
    <x:row r="24" spans="1:11">
      <x:c r="A24" s="7" t="s">
        <x:v>574</x:v>
      </x:c>
      <x:c r="B24" s="8" t="s">
        <x:v>376</x:v>
      </x:c>
      <x:c r="C24" s="8">
        <x:v>60</x:v>
      </x:c>
      <x:c r="D24" s="8">
        <x:v>80</x:v>
      </x:c>
      <x:c r="E24" s="12"/>
      <x:c r="F24" s="12"/>
      <x:c r="G24" s="12"/>
      <x:c r="H24" s="14"/>
      <x:c r="I24" s="5"/>
      <x:c r="J24" s="5"/>
      <x:c r="K24" s="5"/>
    </x:row>
    <x:row r="25" spans="1:11">
      <x:c r="A25" s="7" t="s">
        <x:v>572</x:v>
      </x:c>
      <x:c r="B25" s="8" t="s">
        <x:v>377</x:v>
      </x:c>
      <x:c r="C25" s="8">
        <x:v>100</x:v>
      </x:c>
      <x:c r="D25" s="8">
        <x:v>70</x:v>
      </x:c>
      <x:c r="E25" s="12"/>
      <x:c r="F25" s="12"/>
      <x:c r="G25" s="12"/>
      <x:c r="H25" s="14"/>
      <x:c r="I25" s="5"/>
      <x:c r="J25" s="5"/>
      <x:c r="K25" s="5"/>
    </x:row>
    <x:row r="26" spans="1:11">
      <x:c r="A26" s="7" t="s">
        <x:v>596</x:v>
      </x:c>
      <x:c r="B26" s="8" t="s">
        <x:v>385</x:v>
      </x:c>
      <x:c r="C26" s="8">
        <x:v>77</x:v>
      </x:c>
      <x:c r="D26" s="8">
        <x:v>80</x:v>
      </x:c>
      <x:c r="E26" s="12"/>
      <x:c r="F26" s="12"/>
      <x:c r="G26" s="12"/>
      <x:c r="H26" s="14"/>
      <x:c r="I26" s="5"/>
      <x:c r="J26" s="5"/>
      <x:c r="K26" s="5"/>
    </x:row>
    <x:row r="27" spans="1:11">
      <x:c r="A27" s="27" t="s">
        <x:v>575</x:v>
      </x:c>
      <x:c r="B27" s="20" t="s">
        <x:v>380</x:v>
      </x:c>
      <x:c r="C27" s="20">
        <x:v>80</x:v>
      </x:c>
      <x:c r="D27" s="20">
        <x:v>60</x:v>
      </x:c>
      <x:c r="E27" s="21"/>
      <x:c r="F27" s="21"/>
      <x:c r="G27" s="21"/>
      <x:c r="H27" s="46"/>
      <x:c r="I27" s="5"/>
      <x:c r="J27" s="5"/>
      <x:c r="K27" s="5"/>
    </x:row>
    <x:row r="28" spans="1:11">
      <x:c r="A28" s="5"/>
      <x:c r="B28" s="5"/>
      <x:c r="C28" s="5"/>
      <x:c r="D28" s="5"/>
      <x:c r="E28" s="5"/>
      <x:c r="F28" s="5"/>
      <x:c r="G28" s="5"/>
      <x:c r="H28" s="5"/>
      <x:c r="I28" s="5"/>
      <x:c r="J28" s="5"/>
      <x:c r="K28" s="5"/>
    </x:row>
    <x:row r="29" spans="1:11">
      <x:c r="A29" s="242" t="s">
        <x:v>598</x:v>
      </x:c>
      <x:c r="B29" s="242"/>
      <x:c r="C29" s="242"/>
      <x:c r="D29" s="242"/>
      <x:c r="E29" s="242"/>
      <x:c r="F29" s="242"/>
      <x:c r="G29" s="242"/>
      <x:c r="H29" s="242"/>
      <x:c r="I29" s="242"/>
      <x:c r="J29" s="242"/>
      <x:c r="K29" s="242"/>
    </x:row>
    <x:row r="30" spans="1:11">
      <x:c r="A30" s="47" t="s">
        <x:v>573</x:v>
      </x:c>
      <x:c r="B30" s="5"/>
      <x:c r="C30" s="5"/>
      <x:c r="D30" s="5"/>
      <x:c r="E30" s="5"/>
      <x:c r="F30" s="5"/>
      <x:c r="G30" s="5"/>
      <x:c r="H30" s="5"/>
      <x:c r="I30" s="5"/>
      <x:c r="J30" s="5"/>
      <x:c r="K30" s="5"/>
    </x:row>
    <x:row r="31" spans="1:11" ht="16.75">
      <x:c r="A31" s="22" t="s">
        <x:v>576</x:v>
      </x:c>
      <x:c r="B31" s="233" t="s">
        <x:v>374</x:v>
      </x:c>
      <x:c r="C31" s="233" t="s">
        <x:v>386</x:v>
      </x:c>
      <x:c r="D31" s="233" t="s">
        <x:v>382</x:v>
      </x:c>
      <x:c r="E31" s="233" t="s">
        <x:v>577</x:v>
      </x:c>
      <x:c r="F31" s="234" t="s">
        <x:v>378</x:v>
      </x:c>
      <x:c r="H31" s="255" t="s">
        <x:v>3</x:v>
      </x:c>
      <x:c r="I31" s="255"/>
      <x:c r="J31" s="255"/>
      <x:c r="K31" s="255"/>
    </x:row>
    <x:row r="32" spans="1:11" ht="16.75">
      <x:c r="A32" s="48" t="s">
        <x:v>433</x:v>
      </x:c>
      <x:c r="B32" s="49" t="s">
        <x:v>578</x:v>
      </x:c>
      <x:c r="C32" s="50">
        <x:v>75300</x:v>
      </x:c>
      <x:c r="D32" s="49">
        <x:v>5</x:v>
      </x:c>
      <x:c r="E32" s="51">
        <x:f>C32*D32</x:f>
        <x:v>376500</x:v>
      </x:c>
      <x:c r="F32" s="52" t="s">
        <x:v>379</x:v>
      </x:c>
      <x:c r="H32" s="22" t="s">
        <x:v>374</x:v>
      </x:c>
      <x:c r="I32" s="233" t="s">
        <x:v>381</x:v>
      </x:c>
      <x:c r="J32" s="233" t="s">
        <x:v>379</x:v>
      </x:c>
      <x:c r="K32" s="234" t="s">
        <x:v>16</x:v>
      </x:c>
    </x:row>
    <x:row r="33" spans="1:11">
      <x:c r="A33" s="48" t="s">
        <x:v>435</x:v>
      </x:c>
      <x:c r="B33" s="49" t="s">
        <x:v>594</x:v>
      </x:c>
      <x:c r="C33" s="50">
        <x:v>72400</x:v>
      </x:c>
      <x:c r="D33" s="49">
        <x:v>13</x:v>
      </x:c>
      <x:c r="E33" s="51">
        <x:f t="shared" ref="E33:E46" si="0">C33*D33</x:f>
        <x:v>941200</x:v>
      </x:c>
      <x:c r="F33" s="52" t="s">
        <x:v>381</x:v>
      </x:c>
      <x:c r="H33" s="48" t="s">
        <x:v>594</x:v>
      </x:c>
      <x:c r="I33" s="53">
        <x:f>COUNTIFS($B$32:$B$46,$H33,$F$32:$F$46,I$32)</x:f>
        <x:v>2</x:v>
      </x:c>
      <x:c r="J33" s="53">
        <x:f>COUNTIFS($B$32:$B$46,$H33,$F$32:$F$46,J$32)</x:f>
        <x:v>2</x:v>
      </x:c>
      <x:c r="K33" s="53">
        <x:f>COUNTIFS($B$32:$B$46,$H33,$F$32:$F$46,K$32)</x:f>
        <x:v>0</x:v>
      </x:c>
    </x:row>
    <x:row r="34" spans="1:11">
      <x:c r="A34" s="48" t="s">
        <x:v>431</x:v>
      </x:c>
      <x:c r="B34" s="49" t="s">
        <x:v>594</x:v>
      </x:c>
      <x:c r="C34" s="50">
        <x:v>31500</x:v>
      </x:c>
      <x:c r="D34" s="49">
        <x:v>12</x:v>
      </x:c>
      <x:c r="E34" s="51">
        <x:f t="shared" si="0"/>
        <x:v>378000</x:v>
      </x:c>
      <x:c r="F34" s="52" t="s">
        <x:v>379</x:v>
      </x:c>
      <x:c r="H34" s="48" t="s">
        <x:v>579</x:v>
      </x:c>
      <x:c r="I34" s="53">
        <x:f t="shared" ref="I34:I37" si="1">COUNTIFS($B$32:$B$46,$H34,$F$32:$F$46,I$32)</x:f>
        <x:v>1</x:v>
      </x:c>
      <x:c r="J34" s="53">
        <x:f>COUNTIFS($B$32:$B$46,$H34,$F$32:$F$46,J$32)</x:f>
        <x:v>0</x:v>
      </x:c>
      <x:c r="K34" s="53">
        <x:f>COUNTIFS($B$32:$B$46,$H34,$F$32:$F$46,K$32)</x:f>
        <x:v>1</x:v>
      </x:c>
    </x:row>
    <x:row r="35" spans="1:11">
      <x:c r="A35" s="48" t="s">
        <x:v>432</x:v>
      </x:c>
      <x:c r="B35" s="49" t="s">
        <x:v>17</x:v>
      </x:c>
      <x:c r="C35" s="50">
        <x:v>11400</x:v>
      </x:c>
      <x:c r="D35" s="49">
        <x:v>11</x:v>
      </x:c>
      <x:c r="E35" s="51">
        <x:f t="shared" si="0"/>
        <x:v>125400</x:v>
      </x:c>
      <x:c r="F35" s="52" t="s">
        <x:v>16</x:v>
      </x:c>
      <x:c r="H35" s="48" t="s">
        <x:v>578</x:v>
      </x:c>
      <x:c r="I35" s="53">
        <x:f t="shared" si="1"/>
        <x:v>2</x:v>
      </x:c>
      <x:c r="J35" s="53">
        <x:f>COUNTIFS($B$32:$B$46,$H35,$F$32:$F$46,J$32)</x:f>
        <x:v>2</x:v>
      </x:c>
      <x:c r="K35" s="53">
        <x:f>COUNTIFS($B$32:$B$46,$H35,$F$32:$F$46,K$32)</x:f>
        <x:v>0</x:v>
      </x:c>
    </x:row>
    <x:row r="36" spans="1:11">
      <x:c r="A36" s="48" t="s">
        <x:v>434</x:v>
      </x:c>
      <x:c r="B36" s="49" t="s">
        <x:v>578</x:v>
      </x:c>
      <x:c r="C36" s="50">
        <x:v>24200</x:v>
      </x:c>
      <x:c r="D36" s="49">
        <x:v>30</x:v>
      </x:c>
      <x:c r="E36" s="51">
        <x:f t="shared" si="0"/>
        <x:v>726000</x:v>
      </x:c>
      <x:c r="F36" s="52" t="s">
        <x:v>381</x:v>
      </x:c>
      <x:c r="H36" s="48" t="s">
        <x:v>591</x:v>
      </x:c>
      <x:c r="I36" s="53">
        <x:f t="shared" si="1"/>
        <x:v>1</x:v>
      </x:c>
      <x:c r="J36" s="53">
        <x:f>COUNTIFS($B$32:$B$46,$H36,$F$32:$F$46,J$32)</x:f>
        <x:v>1</x:v>
      </x:c>
      <x:c r="K36" s="53">
        <x:f>COUNTIFS($B$32:$B$46,$H36,$F$32:$F$46,K$32)</x:f>
        <x:v>1</x:v>
      </x:c>
    </x:row>
    <x:row r="37" spans="1:11">
      <x:c r="A37" s="48" t="s">
        <x:v>443</x:v>
      </x:c>
      <x:c r="B37" s="49" t="s">
        <x:v>579</x:v>
      </x:c>
      <x:c r="C37" s="50">
        <x:v>43400</x:v>
      </x:c>
      <x:c r="D37" s="49">
        <x:v>30</x:v>
      </x:c>
      <x:c r="E37" s="51">
        <x:f t="shared" si="0"/>
        <x:v>1302000</x:v>
      </x:c>
      <x:c r="F37" s="52" t="s">
        <x:v>381</x:v>
      </x:c>
      <x:c r="H37" s="54" t="s">
        <x:v>17</x:v>
      </x:c>
      <x:c r="I37" s="53">
        <x:f t="shared" si="1"/>
        <x:v>0</x:v>
      </x:c>
      <x:c r="J37" s="53">
        <x:f>COUNTIFS($B$32:$B$46,$H37,$F$32:$F$46,J$32)</x:f>
        <x:v>0</x:v>
      </x:c>
      <x:c r="K37" s="53">
        <x:f>COUNTIFS($B$32:$B$46,$H37,$F$32:$F$46,K$32)</x:f>
        <x:v>2</x:v>
      </x:c>
    </x:row>
    <x:row r="38" spans="1:11">
      <x:c r="A38" s="48" t="s">
        <x:v>444</x:v>
      </x:c>
      <x:c r="B38" s="49" t="s">
        <x:v>579</x:v>
      </x:c>
      <x:c r="C38" s="50">
        <x:v>51900</x:v>
      </x:c>
      <x:c r="D38" s="49">
        <x:v>7</x:v>
      </x:c>
      <x:c r="E38" s="51">
        <x:f t="shared" si="0"/>
        <x:v>363300</x:v>
      </x:c>
      <x:c r="F38" s="52" t="s">
        <x:v>16</x:v>
      </x:c>
      <x:c r="H38" s="5"/>
      <x:c r="I38" s="5"/>
      <x:c r="J38" s="5"/>
      <x:c r="K38" s="5"/>
    </x:row>
    <x:row r="39" spans="1:11">
      <x:c r="A39" s="48" t="s">
        <x:v>441</x:v>
      </x:c>
      <x:c r="B39" s="49" t="s">
        <x:v>17</x:v>
      </x:c>
      <x:c r="C39" s="50">
        <x:v>59200</x:v>
      </x:c>
      <x:c r="D39" s="49">
        <x:v>2</x:v>
      </x:c>
      <x:c r="E39" s="51">
        <x:f t="shared" si="0"/>
        <x:v>118400</x:v>
      </x:c>
      <x:c r="F39" s="52" t="s">
        <x:v>16</x:v>
      </x:c>
      <x:c r="H39" s="5"/>
      <x:c r="I39" s="5"/>
      <x:c r="J39" s="5"/>
      <x:c r="K39" s="5"/>
    </x:row>
    <x:row r="40" spans="1:11" ht="16.75">
      <x:c r="A40" s="48" t="s">
        <x:v>440</x:v>
      </x:c>
      <x:c r="B40" s="49" t="s">
        <x:v>578</x:v>
      </x:c>
      <x:c r="C40" s="50">
        <x:v>65500</x:v>
      </x:c>
      <x:c r="D40" s="49">
        <x:v>12</x:v>
      </x:c>
      <x:c r="E40" s="51">
        <x:f t="shared" si="0"/>
        <x:v>786000</x:v>
      </x:c>
      <x:c r="F40" s="52" t="s">
        <x:v>379</x:v>
      </x:c>
      <x:c r="H40" s="255" t="s">
        <x:v>551</x:v>
      </x:c>
      <x:c r="I40" s="255"/>
      <x:c r="J40" s="255"/>
      <x:c r="K40" s="255"/>
    </x:row>
    <x:row r="41" spans="1:11" ht="16.75">
      <x:c r="A41" s="48" t="s">
        <x:v>439</x:v>
      </x:c>
      <x:c r="B41" s="49" t="s">
        <x:v>578</x:v>
      </x:c>
      <x:c r="C41" s="50">
        <x:v>75100</x:v>
      </x:c>
      <x:c r="D41" s="49">
        <x:v>28</x:v>
      </x:c>
      <x:c r="E41" s="51">
        <x:f t="shared" si="0"/>
        <x:v>2102800</x:v>
      </x:c>
      <x:c r="F41" s="52" t="s">
        <x:v>381</x:v>
      </x:c>
      <x:c r="H41" s="22" t="s">
        <x:v>374</x:v>
      </x:c>
      <x:c r="I41" s="89" t="s">
        <x:v>381</x:v>
      </x:c>
      <x:c r="J41" s="89" t="s">
        <x:v>379</x:v>
      </x:c>
      <x:c r="K41" s="90" t="s">
        <x:v>16</x:v>
      </x:c>
    </x:row>
    <x:row r="42" spans="1:11">
      <x:c r="A42" s="48" t="s">
        <x:v>442</x:v>
      </x:c>
      <x:c r="B42" s="49" t="s">
        <x:v>591</x:v>
      </x:c>
      <x:c r="C42" s="50">
        <x:v>26000</x:v>
      </x:c>
      <x:c r="D42" s="49">
        <x:v>8</x:v>
      </x:c>
      <x:c r="E42" s="51">
        <x:f t="shared" si="0"/>
        <x:v>208000</x:v>
      </x:c>
      <x:c r="F42" s="52" t="s">
        <x:v>381</x:v>
      </x:c>
      <x:c r="H42" s="48" t="s">
        <x:v>594</x:v>
      </x:c>
      <x:c r="I42" s="55">
        <x:f>SUMIFS($D$32:$D$46,$B$32:$B$46,$H42,$F$32:$F$46,I$41)</x:f>
        <x:v>26</x:v>
      </x:c>
      <x:c r="J42" s="55">
        <x:f t="shared" ref="J42:K46" si="2">SUMIFS($D$32:$D$46,$B$32:$B$46,$H42,$F$32:$F$46,J$41)</x:f>
        <x:v>32</x:v>
      </x:c>
      <x:c r="K42" s="55">
        <x:f t="shared" si="2"/>
        <x:v>0</x:v>
      </x:c>
    </x:row>
    <x:row r="43" spans="1:11">
      <x:c r="A43" s="48" t="s">
        <x:v>446</x:v>
      </x:c>
      <x:c r="B43" s="49" t="s">
        <x:v>594</x:v>
      </x:c>
      <x:c r="C43" s="50">
        <x:v>9200</x:v>
      </x:c>
      <x:c r="D43" s="49">
        <x:v>13</x:v>
      </x:c>
      <x:c r="E43" s="51">
        <x:f t="shared" si="0"/>
        <x:v>119600</x:v>
      </x:c>
      <x:c r="F43" s="52" t="s">
        <x:v>381</x:v>
      </x:c>
      <x:c r="H43" s="48" t="s">
        <x:v>579</x:v>
      </x:c>
      <x:c r="I43" s="55">
        <x:f t="shared" ref="I43:I46" si="3">SUMIFS($D$32:$D$46,$B$32:$B$46,$H43,$F$32:$F$46,I$41)</x:f>
        <x:v>30</x:v>
      </x:c>
      <x:c r="J43" s="55">
        <x:f t="shared" si="2"/>
        <x:v>0</x:v>
      </x:c>
      <x:c r="K43" s="55">
        <x:f t="shared" si="2"/>
        <x:v>7</x:v>
      </x:c>
    </x:row>
    <x:row r="44" spans="1:11">
      <x:c r="A44" s="48" t="s">
        <x:v>445</x:v>
      </x:c>
      <x:c r="B44" s="49" t="s">
        <x:v>591</x:v>
      </x:c>
      <x:c r="C44" s="50">
        <x:v>45400</x:v>
      </x:c>
      <x:c r="D44" s="49">
        <x:v>23</x:v>
      </x:c>
      <x:c r="E44" s="51">
        <x:f t="shared" si="0"/>
        <x:v>1044200</x:v>
      </x:c>
      <x:c r="F44" s="52" t="s">
        <x:v>379</x:v>
      </x:c>
      <x:c r="H44" s="48" t="s">
        <x:v>578</x:v>
      </x:c>
      <x:c r="I44" s="55">
        <x:f t="shared" si="3"/>
        <x:v>58</x:v>
      </x:c>
      <x:c r="J44" s="55">
        <x:f t="shared" si="2"/>
        <x:v>17</x:v>
      </x:c>
      <x:c r="K44" s="55">
        <x:f t="shared" si="2"/>
        <x:v>0</x:v>
      </x:c>
    </x:row>
    <x:row r="45" spans="1:11">
      <x:c r="A45" s="48" t="s">
        <x:v>436</x:v>
      </x:c>
      <x:c r="B45" s="49" t="s">
        <x:v>594</x:v>
      </x:c>
      <x:c r="C45" s="50">
        <x:v>44500</x:v>
      </x:c>
      <x:c r="D45" s="49">
        <x:v>20</x:v>
      </x:c>
      <x:c r="E45" s="51">
        <x:f t="shared" si="0"/>
        <x:v>890000</x:v>
      </x:c>
      <x:c r="F45" s="52" t="s">
        <x:v>379</x:v>
      </x:c>
      <x:c r="H45" s="48" t="s">
        <x:v>591</x:v>
      </x:c>
      <x:c r="I45" s="55">
        <x:f t="shared" si="3"/>
        <x:v>8</x:v>
      </x:c>
      <x:c r="J45" s="55">
        <x:f t="shared" si="2"/>
        <x:v>23</x:v>
      </x:c>
      <x:c r="K45" s="55">
        <x:f t="shared" si="2"/>
        <x:v>15</x:v>
      </x:c>
    </x:row>
    <x:row r="46" spans="1:11">
      <x:c r="A46" s="54" t="s">
        <x:v>437</x:v>
      </x:c>
      <x:c r="B46" s="56" t="s">
        <x:v>591</x:v>
      </x:c>
      <x:c r="C46" s="57">
        <x:v>27500</x:v>
      </x:c>
      <x:c r="D46" s="56">
        <x:v>15</x:v>
      </x:c>
      <x:c r="E46" s="58">
        <x:f t="shared" si="0"/>
        <x:v>412500</x:v>
      </x:c>
      <x:c r="F46" s="59" t="s">
        <x:v>16</x:v>
      </x:c>
      <x:c r="H46" s="54" t="s">
        <x:v>17</x:v>
      </x:c>
      <x:c r="I46" s="55">
        <x:f t="shared" si="3"/>
        <x:v>0</x:v>
      </x:c>
      <x:c r="J46" s="55">
        <x:f t="shared" si="2"/>
        <x:v>0</x:v>
      </x:c>
      <x:c r="K46" s="55">
        <x:f t="shared" si="2"/>
        <x:v>13</x:v>
      </x:c>
    </x:row>
    <x:row r="48" spans="1:11">
      <x:c r="A48" s="256" t="s">
        <x:v>438</x:v>
      </x:c>
      <x:c r="B48" s="256"/>
      <x:c r="C48" s="256"/>
      <x:c r="D48" s="256"/>
      <x:c r="E48" s="256"/>
      <x:c r="F48" s="256"/>
      <x:c r="G48" s="256"/>
      <x:c r="H48" s="256"/>
      <x:c r="I48" s="256"/>
      <x:c r="J48" s="256"/>
      <x:c r="K48" s="256"/>
    </x:row>
    <x:row r="49" spans="1:11">
      <x:c r="A49" s="5" t="s">
        <x:v>593</x:v>
      </x:c>
      <x:c r="B49" s="5"/>
      <x:c r="C49" s="5"/>
      <x:c r="D49" s="5"/>
      <x:c r="E49" s="5"/>
      <x:c r="F49" s="5"/>
      <x:c r="G49" s="5"/>
      <x:c r="H49" s="5"/>
      <x:c r="I49" s="5"/>
      <x:c r="J49" s="5"/>
      <x:c r="K49" s="5"/>
    </x:row>
    <x:row r="50" spans="1:11" ht="16.75">
      <x:c r="A50" s="22" t="s">
        <x:v>26</x:v>
      </x:c>
      <x:c r="B50" s="233" t="s">
        <x:v>33</x:v>
      </x:c>
      <x:c r="C50" s="233" t="s">
        <x:v>30</x:v>
      </x:c>
      <x:c r="D50" s="234" t="s">
        <x:v>34</x:v>
      </x:c>
      <x:c r="F50" s="5"/>
      <x:c r="G50" s="5"/>
      <x:c r="H50" s="5"/>
      <x:c r="I50" s="5"/>
      <x:c r="J50" s="5"/>
      <x:c r="K50" s="5"/>
    </x:row>
    <x:row r="51" spans="1:11" ht="16.75">
      <x:c r="A51" s="60" t="s">
        <x:v>25</x:v>
      </x:c>
      <x:c r="B51" s="61" t="s">
        <x:v>585</x:v>
      </x:c>
      <x:c r="C51" s="62">
        <x:v>5626</x:v>
      </x:c>
      <x:c r="D51" s="63">
        <x:v>8583</x:v>
      </x:c>
      <x:c r="F51" s="255" t="s">
        <x:v>538</x:v>
      </x:c>
      <x:c r="G51" s="255"/>
      <x:c r="H51" s="255"/>
      <x:c r="I51" s="5"/>
      <x:c r="J51" s="5"/>
      <x:c r="K51" s="5"/>
    </x:row>
    <x:row r="52" spans="1:11" ht="16.75">
      <x:c r="A52" s="60" t="s">
        <x:v>18</x:v>
      </x:c>
      <x:c r="B52" s="61" t="s">
        <x:v>601</x:v>
      </x:c>
      <x:c r="C52" s="62">
        <x:v>3603</x:v>
      </x:c>
      <x:c r="D52" s="63">
        <x:v>7406</x:v>
      </x:c>
      <x:c r="F52" s="22" t="s">
        <x:v>33</x:v>
      </x:c>
      <x:c r="G52" s="233" t="s">
        <x:v>30</x:v>
      </x:c>
      <x:c r="H52" s="234" t="s">
        <x:v>34</x:v>
      </x:c>
      <x:c r="I52" s="5"/>
      <x:c r="J52" s="5"/>
      <x:c r="K52" s="5"/>
    </x:row>
    <x:row r="53" spans="1:11">
      <x:c r="A53" s="60" t="s">
        <x:v>6</x:v>
      </x:c>
      <x:c r="B53" s="61" t="s">
        <x:v>601</x:v>
      </x:c>
      <x:c r="C53" s="62">
        <x:v>6305</x:v>
      </x:c>
      <x:c r="D53" s="63">
        <x:v>5700</x:v>
      </x:c>
      <x:c r="F53" s="64" t="s">
        <x:v>592</x:v>
      </x:c>
      <x:c r="G53" s="65"/>
      <x:c r="H53" s="66"/>
      <x:c r="I53" s="5"/>
      <x:c r="J53" s="5"/>
      <x:c r="K53" s="5"/>
    </x:row>
    <x:row r="54" spans="1:11">
      <x:c r="A54" s="60" t="s">
        <x:v>21</x:v>
      </x:c>
      <x:c r="B54" s="61" t="s">
        <x:v>592</x:v>
      </x:c>
      <x:c r="C54" s="62">
        <x:v>4905</x:v>
      </x:c>
      <x:c r="D54" s="63">
        <x:v>8619</x:v>
      </x:c>
      <x:c r="F54" s="67" t="s">
        <x:v>601</x:v>
      </x:c>
      <x:c r="G54" s="65"/>
      <x:c r="H54" s="66"/>
      <x:c r="I54" s="5"/>
      <x:c r="J54" s="5"/>
      <x:c r="K54" s="5"/>
    </x:row>
    <x:row r="55" spans="1:11">
      <x:c r="A55" s="60" t="s">
        <x:v>23</x:v>
      </x:c>
      <x:c r="B55" s="61" t="s">
        <x:v>585</x:v>
      </x:c>
      <x:c r="C55" s="62">
        <x:v>4272</x:v>
      </x:c>
      <x:c r="D55" s="63">
        <x:v>4082</x:v>
      </x:c>
      <x:c r="F55" s="68" t="s">
        <x:v>585</x:v>
      </x:c>
      <x:c r="G55" s="69"/>
      <x:c r="H55" s="70"/>
      <x:c r="I55" s="5"/>
      <x:c r="J55" s="5"/>
      <x:c r="K55" s="5"/>
    </x:row>
    <x:row r="56" spans="1:11">
      <x:c r="A56" s="60" t="s">
        <x:v>20</x:v>
      </x:c>
      <x:c r="B56" s="61" t="s">
        <x:v>601</x:v>
      </x:c>
      <x:c r="C56" s="62">
        <x:v>3758</x:v>
      </x:c>
      <x:c r="D56" s="63">
        <x:v>4948</x:v>
      </x:c>
      <x:c r="I56" s="5"/>
      <x:c r="J56" s="5"/>
      <x:c r="K56" s="5"/>
    </x:row>
    <x:row r="57" spans="1:11">
      <x:c r="A57" s="60" t="s">
        <x:v>27</x:v>
      </x:c>
      <x:c r="B57" s="61" t="s">
        <x:v>592</x:v>
      </x:c>
      <x:c r="C57" s="62">
        <x:v>5790</x:v>
      </x:c>
      <x:c r="D57" s="63">
        <x:v>2765</x:v>
      </x:c>
      <x:c r="I57" s="5"/>
      <x:c r="J57" s="5"/>
      <x:c r="K57" s="5"/>
    </x:row>
    <x:row r="58" spans="1:11">
      <x:c r="A58" s="60" t="s">
        <x:v>24</x:v>
      </x:c>
      <x:c r="B58" s="61" t="s">
        <x:v>585</x:v>
      </x:c>
      <x:c r="C58" s="62">
        <x:v>7122</x:v>
      </x:c>
      <x:c r="D58" s="63">
        <x:v>5935</x:v>
      </x:c>
      <x:c r="I58" s="5"/>
      <x:c r="J58" s="5"/>
      <x:c r="K58" s="5"/>
    </x:row>
    <x:row r="59" spans="1:11">
      <x:c r="A59" s="60" t="s">
        <x:v>22</x:v>
      </x:c>
      <x:c r="B59" s="61" t="s">
        <x:v>601</x:v>
      </x:c>
      <x:c r="C59" s="62">
        <x:v>7802</x:v>
      </x:c>
      <x:c r="D59" s="63">
        <x:v>4012</x:v>
      </x:c>
      <x:c r="I59" s="5"/>
      <x:c r="J59" s="5"/>
      <x:c r="K59" s="5"/>
    </x:row>
    <x:row r="60" spans="1:11">
      <x:c r="A60" s="60" t="s">
        <x:v>32</x:v>
      </x:c>
      <x:c r="B60" s="61" t="s">
        <x:v>592</x:v>
      </x:c>
      <x:c r="C60" s="62">
        <x:v>2668</x:v>
      </x:c>
      <x:c r="D60" s="63">
        <x:v>3682</x:v>
      </x:c>
      <x:c r="I60" s="5"/>
      <x:c r="J60" s="5"/>
      <x:c r="K60" s="5"/>
    </x:row>
    <x:row r="61" spans="1:11">
      <x:c r="A61" s="60" t="s">
        <x:v>15</x:v>
      </x:c>
      <x:c r="B61" s="61" t="s">
        <x:v>585</x:v>
      </x:c>
      <x:c r="C61" s="62">
        <x:v>7763</x:v>
      </x:c>
      <x:c r="D61" s="63">
        <x:v>3133</x:v>
      </x:c>
      <x:c r="I61" s="5"/>
      <x:c r="J61" s="5"/>
      <x:c r="K61" s="5"/>
    </x:row>
    <x:row r="62" spans="1:11">
      <x:c r="A62" s="60" t="s">
        <x:v>28</x:v>
      </x:c>
      <x:c r="B62" s="61" t="s">
        <x:v>592</x:v>
      </x:c>
      <x:c r="C62" s="62">
        <x:v>5123</x:v>
      </x:c>
      <x:c r="D62" s="63">
        <x:v>5841</x:v>
      </x:c>
      <x:c r="I62" s="5"/>
      <x:c r="J62" s="5"/>
      <x:c r="K62" s="5"/>
    </x:row>
    <x:row r="63" spans="1:11">
      <x:c r="A63" s="60" t="s">
        <x:v>379</x:v>
      </x:c>
      <x:c r="B63" s="61" t="s">
        <x:v>592</x:v>
      </x:c>
      <x:c r="C63" s="62">
        <x:v>2503</x:v>
      </x:c>
      <x:c r="D63" s="63">
        <x:v>3864</x:v>
      </x:c>
      <x:c r="I63" s="5"/>
      <x:c r="J63" s="5"/>
      <x:c r="K63" s="5"/>
    </x:row>
    <x:row r="64" spans="1:11">
      <x:c r="A64" s="71" t="s">
        <x:v>7</x:v>
      </x:c>
      <x:c r="B64" s="72" t="s">
        <x:v>601</x:v>
      </x:c>
      <x:c r="C64" s="73">
        <x:v>6126</x:v>
      </x:c>
      <x:c r="D64" s="74">
        <x:v>8089</x:v>
      </x:c>
      <x:c r="I64" s="5"/>
      <x:c r="J64" s="5"/>
      <x:c r="K64" s="5"/>
    </x:row>
    <x:row r="65" spans="1:11">
      <x:c r="A65" s="5"/>
      <x:c r="B65" s="5"/>
      <x:c r="C65" s="5"/>
      <x:c r="D65" s="5"/>
      <x:c r="E65" s="5"/>
      <x:c r="F65" s="5"/>
      <x:c r="G65" s="5"/>
      <x:c r="H65" s="5"/>
      <x:c r="I65" s="5"/>
      <x:c r="J65" s="5"/>
      <x:c r="K65" s="5"/>
    </x:row>
  </x:sheetData>
  <x:mergeCells count="11">
    <x:mergeCell ref="H31:K31"/>
    <x:mergeCell ref="H40:K40"/>
    <x:mergeCell ref="A48:K48"/>
    <x:mergeCell ref="F51:H51"/>
    <x:mergeCell ref="A2:B2"/>
    <x:mergeCell ref="C2:K2"/>
    <x:mergeCell ref="A4:K4"/>
    <x:mergeCell ref="A17:E17"/>
    <x:mergeCell ref="H17:I17"/>
    <x:mergeCell ref="A29:I29"/>
    <x:mergeCell ref="J29:K29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ff0000"/>
  </x:sheetPr>
  <x:dimension ref="A1:L65"/>
  <x:sheetViews>
    <x:sheetView topLeftCell="A31" zoomScaleNormal="75" zoomScaleSheetLayoutView="100" workbookViewId="0">
      <x:selection activeCell="I46" activeCellId="0" sqref="I46:I46"/>
    </x:sheetView>
  </x:sheetViews>
  <x:sheetFormatPr defaultColWidth="9" defaultRowHeight="16.39999999999999857891"/>
  <x:cols>
    <x:col min="5" max="5" width="9.6875" bestFit="1" customWidth="1"/>
    <x:col min="12" max="12" width="11.6875" customWidth="1"/>
  </x:cols>
  <x:sheetData>
    <x:row r="1" spans="1:11">
      <x:c r="A1" s="31"/>
      <x:c r="B1" s="31"/>
      <x:c r="C1" s="31"/>
      <x:c r="D1" s="31"/>
      <x:c r="E1" s="31"/>
      <x:c r="F1" s="31"/>
      <x:c r="G1" s="31"/>
      <x:c r="H1" s="31"/>
      <x:c r="I1" s="31"/>
      <x:c r="J1" s="31"/>
      <x:c r="K1" s="31"/>
    </x:row>
    <x:row r="2" spans="1:11" ht="18.75">
      <x:c r="A2" s="257" t="s">
        <x:v>568</x:v>
      </x:c>
      <x:c r="B2" s="257"/>
      <x:c r="C2" s="258" t="s">
        <x:v>417</x:v>
      </x:c>
      <x:c r="D2" s="259"/>
      <x:c r="E2" s="259"/>
      <x:c r="F2" s="259"/>
      <x:c r="G2" s="259"/>
      <x:c r="H2" s="259"/>
      <x:c r="I2" s="259"/>
      <x:c r="J2" s="259"/>
      <x:c r="K2" s="259"/>
    </x:row>
    <x:row r="3" spans="1:11" ht="20.25">
      <x:c r="A3" s="39"/>
      <x:c r="B3" s="39"/>
      <x:c r="C3" s="40"/>
      <x:c r="D3" s="40"/>
      <x:c r="E3" s="40"/>
      <x:c r="F3" s="40"/>
      <x:c r="G3" s="5"/>
      <x:c r="H3" s="5"/>
      <x:c r="I3" s="5"/>
      <x:c r="J3" s="5"/>
      <x:c r="K3" s="5"/>
    </x:row>
    <x:row r="4" spans="1:11">
      <x:c r="A4" s="242" t="s">
        <x:v>535</x:v>
      </x:c>
      <x:c r="B4" s="242"/>
      <x:c r="C4" s="242"/>
      <x:c r="D4" s="242"/>
      <x:c r="E4" s="242"/>
      <x:c r="F4" s="242"/>
      <x:c r="G4" s="242"/>
      <x:c r="H4" s="242"/>
      <x:c r="I4" s="242"/>
      <x:c r="J4" s="242"/>
      <x:c r="K4" s="242"/>
    </x:row>
    <x:row r="5" spans="1:11">
      <x:c r="A5" s="5" t="s">
        <x:v>569</x:v>
      </x:c>
      <x:c r="B5" s="5"/>
      <x:c r="C5" s="5"/>
      <x:c r="D5" s="5"/>
      <x:c r="E5" s="5"/>
      <x:c r="F5" s="5"/>
      <x:c r="G5" s="5"/>
      <x:c r="H5" s="5"/>
      <x:c r="I5" s="5"/>
      <x:c r="J5" s="5"/>
      <x:c r="K5" s="5"/>
    </x:row>
    <x:row r="6" spans="1:11" ht="16.75">
      <x:c r="A6" s="22" t="s">
        <x:v>361</x:v>
      </x:c>
      <x:c r="B6" s="86" t="s">
        <x:v>335</x:v>
      </x:c>
      <x:c r="C6" s="86" t="s">
        <x:v>353</x:v>
      </x:c>
      <x:c r="D6" s="86" t="s">
        <x:v>355</x:v>
      </x:c>
      <x:c r="E6" s="86" t="s">
        <x:v>363</x:v>
      </x:c>
      <x:c r="F6" s="86" t="s">
        <x:v>337</x:v>
      </x:c>
      <x:c r="G6" s="86" t="s">
        <x:v>323</x:v>
      </x:c>
      <x:c r="H6" s="86" t="s">
        <x:v>595</x:v>
      </x:c>
      <x:c r="I6" s="87" t="s">
        <x:v>582</x:v>
      </x:c>
      <x:c r="J6" s="41"/>
      <x:c r="K6" s="5"/>
    </x:row>
    <x:row r="7" spans="1:12" ht="17.14999999999999857891">
      <x:c r="A7" s="7">
        <x:v>20020101</x:v>
      </x:c>
      <x:c r="B7" s="8" t="s">
        <x:v>339</x:v>
      </x:c>
      <x:c r="C7" s="8">
        <x:v>54</x:v>
      </x:c>
      <x:c r="D7" s="8">
        <x:v>92</x:v>
      </x:c>
      <x:c r="E7" s="8">
        <x:v>100</x:v>
      </x:c>
      <x:c r="F7" s="12"/>
      <x:c r="G7" s="42"/>
      <x:c r="H7" s="12"/>
      <x:c r="I7" s="14"/>
      <x:c r="J7" s="41"/>
      <x:c r="K7" s="75"/>
      <x:c r="L7" s="80" t="s">
        <x:v>332</x:v>
      </x:c>
    </x:row>
    <x:row r="8" spans="1:12">
      <x:c r="A8" s="7">
        <x:v>20020102</x:v>
      </x:c>
      <x:c r="B8" s="8" t="s">
        <x:v>345</x:v>
      </x:c>
      <x:c r="C8" s="8">
        <x:v>67</x:v>
      </x:c>
      <x:c r="D8" s="8">
        <x:v>70</x:v>
      </x:c>
      <x:c r="E8" s="8">
        <x:v>83</x:v>
      </x:c>
      <x:c r="F8" s="12"/>
      <x:c r="G8" s="42"/>
      <x:c r="H8" s="12"/>
      <x:c r="I8" s="14"/>
      <x:c r="J8" s="41"/>
      <x:c r="K8" s="76" t="s">
        <x:v>354</x:v>
      </x:c>
      <x:c r="L8" s="78"/>
    </x:row>
    <x:row r="9" spans="1:12">
      <x:c r="A9" s="7">
        <x:v>20020103</x:v>
      </x:c>
      <x:c r="B9" s="8" t="s">
        <x:v>366</x:v>
      </x:c>
      <x:c r="C9" s="8">
        <x:v>78</x:v>
      </x:c>
      <x:c r="D9" s="8">
        <x:v>76</x:v>
      </x:c>
      <x:c r="E9" s="8">
        <x:v>64</x:v>
      </x:c>
      <x:c r="F9" s="12"/>
      <x:c r="G9" s="42"/>
      <x:c r="H9" s="12"/>
      <x:c r="I9" s="14"/>
      <x:c r="J9" s="41"/>
      <x:c r="K9" s="77" t="s">
        <x:v>367</x:v>
      </x:c>
      <x:c r="L9" s="79"/>
    </x:row>
    <x:row r="10" spans="1:12">
      <x:c r="A10" s="7">
        <x:v>20020104</x:v>
      </x:c>
      <x:c r="B10" s="8" t="s">
        <x:v>372</x:v>
      </x:c>
      <x:c r="C10" s="8">
        <x:v>80</x:v>
      </x:c>
      <x:c r="D10" s="8">
        <x:v>80</x:v>
      </x:c>
      <x:c r="E10" s="8">
        <x:v>80</x:v>
      </x:c>
      <x:c r="F10" s="12"/>
      <x:c r="G10" s="42"/>
      <x:c r="H10" s="12"/>
      <x:c r="I10" s="14"/>
      <x:c r="J10" s="41"/>
      <x:c r="K10" s="5"/>
      <x:c r="L10" s="5"/>
    </x:row>
    <x:row r="11" spans="1:12" ht="16.75">
      <x:c r="A11" s="7">
        <x:v>20020105</x:v>
      </x:c>
      <x:c r="B11" s="8" t="s">
        <x:v>348</x:v>
      </x:c>
      <x:c r="C11" s="8">
        <x:v>95</x:v>
      </x:c>
      <x:c r="D11" s="8">
        <x:v>83</x:v>
      </x:c>
      <x:c r="E11" s="8">
        <x:v>99</x:v>
      </x:c>
      <x:c r="F11" s="12"/>
      <x:c r="G11" s="42"/>
      <x:c r="H11" s="12"/>
      <x:c r="I11" s="14"/>
      <x:c r="J11" s="41"/>
      <x:c r="K11" s="81"/>
      <x:c r="L11" s="82" t="s">
        <x:v>586</x:v>
      </x:c>
    </x:row>
    <x:row r="12" spans="1:12">
      <x:c r="A12" s="7">
        <x:v>20020106</x:v>
      </x:c>
      <x:c r="B12" s="8" t="s">
        <x:v>351</x:v>
      </x:c>
      <x:c r="C12" s="8">
        <x:v>87</x:v>
      </x:c>
      <x:c r="D12" s="8">
        <x:v>64</x:v>
      </x:c>
      <x:c r="E12" s="8">
        <x:v>67</x:v>
      </x:c>
      <x:c r="F12" s="12"/>
      <x:c r="G12" s="42"/>
      <x:c r="H12" s="12"/>
      <x:c r="I12" s="14"/>
      <x:c r="J12" s="41"/>
      <x:c r="K12" s="83" t="s">
        <x:v>584</x:v>
      </x:c>
      <x:c r="L12" s="84"/>
    </x:row>
    <x:row r="13" spans="1:12" ht="16.75">
      <x:c r="A13" s="7">
        <x:v>20020107</x:v>
      </x:c>
      <x:c r="B13" s="8" t="s">
        <x:v>343</x:v>
      </x:c>
      <x:c r="C13" s="8">
        <x:v>96</x:v>
      </x:c>
      <x:c r="D13" s="8">
        <x:v>80</x:v>
      </x:c>
      <x:c r="E13" s="8">
        <x:v>96</x:v>
      </x:c>
      <x:c r="F13" s="12"/>
      <x:c r="G13" s="42"/>
      <x:c r="H13" s="12"/>
      <x:c r="I13" s="14"/>
      <x:c r="J13" s="41"/>
      <x:c r="K13" s="85" t="s">
        <x:v>580</x:v>
      </x:c>
      <x:c r="L13" s="33"/>
    </x:row>
    <x:row r="14" spans="1:11">
      <x:c r="A14" s="7">
        <x:v>20020108</x:v>
      </x:c>
      <x:c r="B14" s="8" t="s">
        <x:v>357</x:v>
      </x:c>
      <x:c r="C14" s="8">
        <x:v>93</x:v>
      </x:c>
      <x:c r="D14" s="8">
        <x:v>60</x:v>
      </x:c>
      <x:c r="E14" s="8">
        <x:v>88</x:v>
      </x:c>
      <x:c r="F14" s="12"/>
      <x:c r="G14" s="42"/>
      <x:c r="H14" s="12"/>
      <x:c r="I14" s="14"/>
      <x:c r="J14" s="41"/>
      <x:c r="K14" s="5"/>
    </x:row>
    <x:row r="15" spans="1:11">
      <x:c r="A15" s="7">
        <x:v>20020109</x:v>
      </x:c>
      <x:c r="B15" s="8" t="s">
        <x:v>359</x:v>
      </x:c>
      <x:c r="C15" s="8">
        <x:v>88</x:v>
      </x:c>
      <x:c r="D15" s="8">
        <x:v>76</x:v>
      </x:c>
      <x:c r="E15" s="8">
        <x:v>79</x:v>
      </x:c>
      <x:c r="F15" s="12"/>
      <x:c r="G15" s="42"/>
      <x:c r="H15" s="12"/>
      <x:c r="I15" s="14"/>
      <x:c r="J15" s="41"/>
      <x:c r="K15" s="5"/>
    </x:row>
    <x:row r="16" spans="1:11">
      <x:c r="A16" s="24">
        <x:v>20020110</x:v>
      </x:c>
      <x:c r="B16" s="43" t="s">
        <x:v>360</x:v>
      </x:c>
      <x:c r="C16" s="43">
        <x:v>79</x:v>
      </x:c>
      <x:c r="D16" s="43">
        <x:v>60</x:v>
      </x:c>
      <x:c r="E16" s="43">
        <x:v>75</x:v>
      </x:c>
      <x:c r="F16" s="12"/>
      <x:c r="G16" s="42"/>
      <x:c r="H16" s="12"/>
      <x:c r="I16" s="14"/>
      <x:c r="J16" s="41"/>
      <x:c r="K16" s="5"/>
    </x:row>
    <x:row r="17" spans="1:11">
      <x:c r="A17" s="260"/>
      <x:c r="B17" s="261"/>
      <x:c r="C17" s="261"/>
      <x:c r="D17" s="261"/>
      <x:c r="E17" s="261"/>
      <x:c r="F17" s="44" t="s">
        <x:v>599</x:v>
      </x:c>
      <x:c r="G17" s="45"/>
      <x:c r="H17" s="261"/>
      <x:c r="I17" s="262"/>
      <x:c r="J17" s="31"/>
      <x:c r="K17" s="5"/>
    </x:row>
    <x:row r="18" spans="1:11">
      <x:c r="A18" s="31"/>
      <x:c r="B18" s="31"/>
      <x:c r="C18" s="31"/>
      <x:c r="D18" s="31"/>
      <x:c r="E18" s="31"/>
      <x:c r="F18" s="31"/>
      <x:c r="G18" s="31"/>
      <x:c r="H18" s="31"/>
      <x:c r="I18" s="31"/>
      <x:c r="J18" s="31"/>
      <x:c r="K18" s="5"/>
    </x:row>
    <x:row r="19" spans="1:11">
      <x:c r="A19" s="5" t="s">
        <x:v>565</x:v>
      </x:c>
      <x:c r="B19" s="5"/>
      <x:c r="C19" s="5"/>
      <x:c r="D19" s="5"/>
      <x:c r="E19" s="5"/>
      <x:c r="F19" s="5"/>
      <x:c r="G19" s="5"/>
      <x:c r="H19" s="5"/>
      <x:c r="I19" s="5"/>
      <x:c r="J19" s="5"/>
      <x:c r="K19" s="5"/>
    </x:row>
    <x:row r="20" spans="1:11" ht="16.75">
      <x:c r="A20" s="22" t="s">
        <x:v>581</x:v>
      </x:c>
      <x:c r="B20" s="86" t="s">
        <x:v>335</x:v>
      </x:c>
      <x:c r="C20" s="86" t="s">
        <x:v>324</x:v>
      </x:c>
      <x:c r="D20" s="86" t="s">
        <x:v>364</x:v>
      </x:c>
      <x:c r="E20" s="86" t="s">
        <x:v>323</x:v>
      </x:c>
      <x:c r="F20" s="86" t="s">
        <x:v>583</x:v>
      </x:c>
      <x:c r="G20" s="86" t="s">
        <x:v>603</x:v>
      </x:c>
      <x:c r="H20" s="88" t="s">
        <x:v>341</x:v>
      </x:c>
      <x:c r="I20" s="5"/>
      <x:c r="J20" s="5"/>
      <x:c r="K20" s="5"/>
    </x:row>
    <x:row r="21" spans="1:11">
      <x:c r="A21" s="7" t="s">
        <x:v>590</x:v>
      </x:c>
      <x:c r="B21" s="8" t="s">
        <x:v>383</x:v>
      </x:c>
      <x:c r="C21" s="8">
        <x:v>95</x:v>
      </x:c>
      <x:c r="D21" s="8">
        <x:v>88</x:v>
      </x:c>
      <x:c r="E21" s="12"/>
      <x:c r="F21" s="12"/>
      <x:c r="G21" s="12"/>
      <x:c r="H21" s="14"/>
      <x:c r="I21" s="5"/>
      <x:c r="J21" s="5"/>
      <x:c r="K21" s="5"/>
    </x:row>
    <x:row r="22" spans="1:11">
      <x:c r="A22" s="7" t="s">
        <x:v>588</x:v>
      </x:c>
      <x:c r="B22" s="8" t="s">
        <x:v>384</x:v>
      </x:c>
      <x:c r="C22" s="8">
        <x:v>62</x:v>
      </x:c>
      <x:c r="D22" s="8">
        <x:v>75</x:v>
      </x:c>
      <x:c r="E22" s="12"/>
      <x:c r="F22" s="12"/>
      <x:c r="G22" s="12"/>
      <x:c r="H22" s="14"/>
      <x:c r="I22" s="5"/>
      <x:c r="J22" s="5"/>
      <x:c r="K22" s="5"/>
    </x:row>
    <x:row r="23" spans="1:11">
      <x:c r="A23" s="7" t="s">
        <x:v>597</x:v>
      </x:c>
      <x:c r="B23" s="8" t="s">
        <x:v>375</x:v>
      </x:c>
      <x:c r="C23" s="8">
        <x:v>86</x:v>
      </x:c>
      <x:c r="D23" s="8">
        <x:v>100</x:v>
      </x:c>
      <x:c r="E23" s="12"/>
      <x:c r="F23" s="12"/>
      <x:c r="G23" s="12"/>
      <x:c r="H23" s="14"/>
      <x:c r="I23" s="5"/>
      <x:c r="J23" s="5"/>
      <x:c r="K23" s="5"/>
    </x:row>
    <x:row r="24" spans="1:11">
      <x:c r="A24" s="7" t="s">
        <x:v>574</x:v>
      </x:c>
      <x:c r="B24" s="8" t="s">
        <x:v>376</x:v>
      </x:c>
      <x:c r="C24" s="8">
        <x:v>60</x:v>
      </x:c>
      <x:c r="D24" s="8">
        <x:v>80</x:v>
      </x:c>
      <x:c r="E24" s="12"/>
      <x:c r="F24" s="12"/>
      <x:c r="G24" s="12"/>
      <x:c r="H24" s="14"/>
      <x:c r="I24" s="5"/>
      <x:c r="J24" s="5"/>
      <x:c r="K24" s="5"/>
    </x:row>
    <x:row r="25" spans="1:11">
      <x:c r="A25" s="7" t="s">
        <x:v>572</x:v>
      </x:c>
      <x:c r="B25" s="8" t="s">
        <x:v>377</x:v>
      </x:c>
      <x:c r="C25" s="8">
        <x:v>100</x:v>
      </x:c>
      <x:c r="D25" s="8">
        <x:v>70</x:v>
      </x:c>
      <x:c r="E25" s="12"/>
      <x:c r="F25" s="12"/>
      <x:c r="G25" s="12"/>
      <x:c r="H25" s="14"/>
      <x:c r="I25" s="5"/>
      <x:c r="J25" s="5"/>
      <x:c r="K25" s="5"/>
    </x:row>
    <x:row r="26" spans="1:11">
      <x:c r="A26" s="7" t="s">
        <x:v>596</x:v>
      </x:c>
      <x:c r="B26" s="8" t="s">
        <x:v>385</x:v>
      </x:c>
      <x:c r="C26" s="8">
        <x:v>77</x:v>
      </x:c>
      <x:c r="D26" s="8">
        <x:v>80</x:v>
      </x:c>
      <x:c r="E26" s="12"/>
      <x:c r="F26" s="12"/>
      <x:c r="G26" s="12"/>
      <x:c r="H26" s="14"/>
      <x:c r="I26" s="5"/>
      <x:c r="J26" s="5"/>
      <x:c r="K26" s="5"/>
    </x:row>
    <x:row r="27" spans="1:11">
      <x:c r="A27" s="27" t="s">
        <x:v>575</x:v>
      </x:c>
      <x:c r="B27" s="20" t="s">
        <x:v>380</x:v>
      </x:c>
      <x:c r="C27" s="20">
        <x:v>80</x:v>
      </x:c>
      <x:c r="D27" s="20">
        <x:v>60</x:v>
      </x:c>
      <x:c r="E27" s="21"/>
      <x:c r="F27" s="21"/>
      <x:c r="G27" s="21"/>
      <x:c r="H27" s="46"/>
      <x:c r="I27" s="5"/>
      <x:c r="J27" s="5"/>
      <x:c r="K27" s="5"/>
    </x:row>
    <x:row r="28" spans="1:11">
      <x:c r="A28" s="5"/>
      <x:c r="B28" s="5"/>
      <x:c r="C28" s="5"/>
      <x:c r="D28" s="5"/>
      <x:c r="E28" s="5"/>
      <x:c r="F28" s="5"/>
      <x:c r="G28" s="5"/>
      <x:c r="H28" s="5"/>
      <x:c r="I28" s="5"/>
      <x:c r="J28" s="5"/>
      <x:c r="K28" s="5"/>
    </x:row>
    <x:row r="29" spans="1:11">
      <x:c r="A29" s="242" t="s">
        <x:v>598</x:v>
      </x:c>
      <x:c r="B29" s="242"/>
      <x:c r="C29" s="242"/>
      <x:c r="D29" s="242"/>
      <x:c r="E29" s="242"/>
      <x:c r="F29" s="242"/>
      <x:c r="G29" s="242"/>
      <x:c r="H29" s="242"/>
      <x:c r="I29" s="242"/>
      <x:c r="J29" s="242"/>
      <x:c r="K29" s="242"/>
    </x:row>
    <x:row r="30" spans="1:11">
      <x:c r="A30" s="47" t="s">
        <x:v>573</x:v>
      </x:c>
      <x:c r="B30" s="5"/>
      <x:c r="C30" s="5"/>
      <x:c r="D30" s="5"/>
      <x:c r="E30" s="5"/>
      <x:c r="F30" s="5"/>
      <x:c r="G30" s="5"/>
      <x:c r="H30" s="5"/>
      <x:c r="I30" s="5"/>
      <x:c r="J30" s="5"/>
      <x:c r="K30" s="5"/>
    </x:row>
    <x:row r="31" spans="1:11" ht="16.75">
      <x:c r="A31" s="22" t="s">
        <x:v>576</x:v>
      </x:c>
      <x:c r="B31" s="86" t="s">
        <x:v>374</x:v>
      </x:c>
      <x:c r="C31" s="86" t="s">
        <x:v>386</x:v>
      </x:c>
      <x:c r="D31" s="86" t="s">
        <x:v>382</x:v>
      </x:c>
      <x:c r="E31" s="86" t="s">
        <x:v>577</x:v>
      </x:c>
      <x:c r="F31" s="88" t="s">
        <x:v>378</x:v>
      </x:c>
      <x:c r="H31" s="255" t="s">
        <x:v>3</x:v>
      </x:c>
      <x:c r="I31" s="255"/>
      <x:c r="J31" s="255"/>
      <x:c r="K31" s="255"/>
    </x:row>
    <x:row r="32" spans="1:11" ht="16.75">
      <x:c r="A32" s="48" t="s">
        <x:v>433</x:v>
      </x:c>
      <x:c r="B32" s="49" t="s">
        <x:v>578</x:v>
      </x:c>
      <x:c r="C32" s="50">
        <x:v>75300</x:v>
      </x:c>
      <x:c r="D32" s="49">
        <x:v>5</x:v>
      </x:c>
      <x:c r="E32" s="51">
        <x:f>C32*D32</x:f>
        <x:v>376500</x:v>
      </x:c>
      <x:c r="F32" s="52" t="s">
        <x:v>379</x:v>
      </x:c>
      <x:c r="H32" s="22" t="s">
        <x:v>374</x:v>
      </x:c>
      <x:c r="I32" s="86" t="s">
        <x:v>381</x:v>
      </x:c>
      <x:c r="J32" s="86" t="s">
        <x:v>379</x:v>
      </x:c>
      <x:c r="K32" s="88" t="s">
        <x:v>16</x:v>
      </x:c>
    </x:row>
    <x:row r="33" spans="1:11">
      <x:c r="A33" s="48" t="s">
        <x:v>435</x:v>
      </x:c>
      <x:c r="B33" s="49" t="s">
        <x:v>594</x:v>
      </x:c>
      <x:c r="C33" s="50">
        <x:v>72400</x:v>
      </x:c>
      <x:c r="D33" s="49">
        <x:v>13</x:v>
      </x:c>
      <x:c r="E33" s="51">
        <x:f t="shared" ref="E33:E46" si="0">C33*D33</x:f>
        <x:v>941200</x:v>
      </x:c>
      <x:c r="F33" s="52" t="s">
        <x:v>381</x:v>
      </x:c>
      <x:c r="H33" s="48" t="s">
        <x:v>594</x:v>
      </x:c>
      <x:c r="I33" s="53">
        <x:f>COUNTIFS($B$32:$B$46,$H33,$F$32:$F$46,I$32)</x:f>
        <x:v>2</x:v>
      </x:c>
      <x:c r="J33" s="53">
        <x:f t="shared" ref="J33:K33" si="1">COUNTIFS($B$32:$B$46,$H33,$F$32:$F$46,J$32)</x:f>
        <x:v>2</x:v>
      </x:c>
      <x:c r="K33" s="53">
        <x:f t="shared" si="1"/>
        <x:v>0</x:v>
      </x:c>
    </x:row>
    <x:row r="34" spans="1:11">
      <x:c r="A34" s="48" t="s">
        <x:v>431</x:v>
      </x:c>
      <x:c r="B34" s="49" t="s">
        <x:v>594</x:v>
      </x:c>
      <x:c r="C34" s="50">
        <x:v>31500</x:v>
      </x:c>
      <x:c r="D34" s="49">
        <x:v>12</x:v>
      </x:c>
      <x:c r="E34" s="51">
        <x:f t="shared" si="0"/>
        <x:v>378000</x:v>
      </x:c>
      <x:c r="F34" s="52" t="s">
        <x:v>379</x:v>
      </x:c>
      <x:c r="H34" s="48" t="s">
        <x:v>579</x:v>
      </x:c>
      <x:c r="I34" s="53">
        <x:f t="shared" ref="I34:K37" si="2">COUNTIFS($B$32:$B$46,$H34,$F$32:$F$46,I$32)</x:f>
        <x:v>1</x:v>
      </x:c>
      <x:c r="J34" s="53">
        <x:f t="shared" si="2"/>
        <x:v>0</x:v>
      </x:c>
      <x:c r="K34" s="53">
        <x:f t="shared" si="2"/>
        <x:v>1</x:v>
      </x:c>
    </x:row>
    <x:row r="35" spans="1:11">
      <x:c r="A35" s="48" t="s">
        <x:v>432</x:v>
      </x:c>
      <x:c r="B35" s="49" t="s">
        <x:v>17</x:v>
      </x:c>
      <x:c r="C35" s="50">
        <x:v>11400</x:v>
      </x:c>
      <x:c r="D35" s="49">
        <x:v>11</x:v>
      </x:c>
      <x:c r="E35" s="51">
        <x:f t="shared" si="0"/>
        <x:v>125400</x:v>
      </x:c>
      <x:c r="F35" s="52" t="s">
        <x:v>16</x:v>
      </x:c>
      <x:c r="H35" s="48" t="s">
        <x:v>578</x:v>
      </x:c>
      <x:c r="I35" s="53">
        <x:f t="shared" si="2"/>
        <x:v>2</x:v>
      </x:c>
      <x:c r="J35" s="53">
        <x:f t="shared" si="2"/>
        <x:v>2</x:v>
      </x:c>
      <x:c r="K35" s="53">
        <x:f t="shared" si="2"/>
        <x:v>0</x:v>
      </x:c>
    </x:row>
    <x:row r="36" spans="1:11">
      <x:c r="A36" s="48" t="s">
        <x:v>434</x:v>
      </x:c>
      <x:c r="B36" s="49" t="s">
        <x:v>578</x:v>
      </x:c>
      <x:c r="C36" s="50">
        <x:v>24200</x:v>
      </x:c>
      <x:c r="D36" s="49">
        <x:v>30</x:v>
      </x:c>
      <x:c r="E36" s="51">
        <x:f t="shared" si="0"/>
        <x:v>726000</x:v>
      </x:c>
      <x:c r="F36" s="52" t="s">
        <x:v>381</x:v>
      </x:c>
      <x:c r="H36" s="48" t="s">
        <x:v>591</x:v>
      </x:c>
      <x:c r="I36" s="53">
        <x:f t="shared" si="2"/>
        <x:v>1</x:v>
      </x:c>
      <x:c r="J36" s="53">
        <x:f t="shared" si="2"/>
        <x:v>1</x:v>
      </x:c>
      <x:c r="K36" s="53">
        <x:f t="shared" si="2"/>
        <x:v>1</x:v>
      </x:c>
    </x:row>
    <x:row r="37" spans="1:11">
      <x:c r="A37" s="48" t="s">
        <x:v>443</x:v>
      </x:c>
      <x:c r="B37" s="49" t="s">
        <x:v>579</x:v>
      </x:c>
      <x:c r="C37" s="50">
        <x:v>43400</x:v>
      </x:c>
      <x:c r="D37" s="49">
        <x:v>30</x:v>
      </x:c>
      <x:c r="E37" s="51">
        <x:f t="shared" si="0"/>
        <x:v>1302000</x:v>
      </x:c>
      <x:c r="F37" s="52" t="s">
        <x:v>381</x:v>
      </x:c>
      <x:c r="H37" s="54" t="s">
        <x:v>17</x:v>
      </x:c>
      <x:c r="I37" s="53">
        <x:f t="shared" si="2"/>
        <x:v>0</x:v>
      </x:c>
      <x:c r="J37" s="53">
        <x:f t="shared" si="2"/>
        <x:v>0</x:v>
      </x:c>
      <x:c r="K37" s="53">
        <x:f t="shared" si="2"/>
        <x:v>2</x:v>
      </x:c>
    </x:row>
    <x:row r="38" spans="1:11">
      <x:c r="A38" s="48" t="s">
        <x:v>444</x:v>
      </x:c>
      <x:c r="B38" s="49" t="s">
        <x:v>579</x:v>
      </x:c>
      <x:c r="C38" s="50">
        <x:v>51900</x:v>
      </x:c>
      <x:c r="D38" s="49">
        <x:v>7</x:v>
      </x:c>
      <x:c r="E38" s="51">
        <x:f t="shared" si="0"/>
        <x:v>363300</x:v>
      </x:c>
      <x:c r="F38" s="52" t="s">
        <x:v>16</x:v>
      </x:c>
      <x:c r="H38" s="5"/>
      <x:c r="I38" s="5"/>
      <x:c r="J38" s="5"/>
      <x:c r="K38" s="5"/>
    </x:row>
    <x:row r="39" spans="1:11">
      <x:c r="A39" s="48" t="s">
        <x:v>441</x:v>
      </x:c>
      <x:c r="B39" s="49" t="s">
        <x:v>17</x:v>
      </x:c>
      <x:c r="C39" s="50">
        <x:v>59200</x:v>
      </x:c>
      <x:c r="D39" s="49">
        <x:v>2</x:v>
      </x:c>
      <x:c r="E39" s="51">
        <x:f t="shared" si="0"/>
        <x:v>118400</x:v>
      </x:c>
      <x:c r="F39" s="52" t="s">
        <x:v>16</x:v>
      </x:c>
      <x:c r="H39" s="5"/>
      <x:c r="I39" s="5"/>
      <x:c r="J39" s="5"/>
      <x:c r="K39" s="5"/>
    </x:row>
    <x:row r="40" spans="1:11" ht="16.75">
      <x:c r="A40" s="48" t="s">
        <x:v>440</x:v>
      </x:c>
      <x:c r="B40" s="49" t="s">
        <x:v>578</x:v>
      </x:c>
      <x:c r="C40" s="50">
        <x:v>65500</x:v>
      </x:c>
      <x:c r="D40" s="49">
        <x:v>12</x:v>
      </x:c>
      <x:c r="E40" s="51">
        <x:f t="shared" si="0"/>
        <x:v>786000</x:v>
      </x:c>
      <x:c r="F40" s="52" t="s">
        <x:v>379</x:v>
      </x:c>
      <x:c r="H40" s="255" t="s">
        <x:v>551</x:v>
      </x:c>
      <x:c r="I40" s="255"/>
      <x:c r="J40" s="255"/>
      <x:c r="K40" s="255"/>
    </x:row>
    <x:row r="41" spans="1:11" ht="16.75">
      <x:c r="A41" s="48" t="s">
        <x:v>439</x:v>
      </x:c>
      <x:c r="B41" s="49" t="s">
        <x:v>578</x:v>
      </x:c>
      <x:c r="C41" s="50">
        <x:v>75100</x:v>
      </x:c>
      <x:c r="D41" s="49">
        <x:v>28</x:v>
      </x:c>
      <x:c r="E41" s="51">
        <x:f t="shared" si="0"/>
        <x:v>2102800</x:v>
      </x:c>
      <x:c r="F41" s="52" t="s">
        <x:v>381</x:v>
      </x:c>
      <x:c r="H41" s="22" t="s">
        <x:v>374</x:v>
      </x:c>
      <x:c r="I41" s="89" t="s">
        <x:v>381</x:v>
      </x:c>
      <x:c r="J41" s="89" t="s">
        <x:v>379</x:v>
      </x:c>
      <x:c r="K41" s="90" t="s">
        <x:v>16</x:v>
      </x:c>
    </x:row>
    <x:row r="42" spans="1:11">
      <x:c r="A42" s="48" t="s">
        <x:v>442</x:v>
      </x:c>
      <x:c r="B42" s="49" t="s">
        <x:v>591</x:v>
      </x:c>
      <x:c r="C42" s="50">
        <x:v>26000</x:v>
      </x:c>
      <x:c r="D42" s="49">
        <x:v>8</x:v>
      </x:c>
      <x:c r="E42" s="51">
        <x:f t="shared" si="0"/>
        <x:v>208000</x:v>
      </x:c>
      <x:c r="F42" s="52" t="s">
        <x:v>381</x:v>
      </x:c>
      <x:c r="H42" s="48" t="s">
        <x:v>594</x:v>
      </x:c>
      <x:c r="I42" s="55">
        <x:f>SUMIFS($D$32:$D$46,$B$32:$B$46,$H42,$F$32:$F$46,I$41)</x:f>
        <x:v>26</x:v>
      </x:c>
      <x:c r="J42" s="55">
        <x:f t="shared" ref="J42:K42" si="3">SUMIFS($D$32:$D$46,$B$32:$B$46,$H42,$F$32:$F$46,J$41)</x:f>
        <x:v>32</x:v>
      </x:c>
      <x:c r="K42" s="55">
        <x:f t="shared" si="3"/>
        <x:v>0</x:v>
      </x:c>
    </x:row>
    <x:row r="43" spans="1:11">
      <x:c r="A43" s="48" t="s">
        <x:v>446</x:v>
      </x:c>
      <x:c r="B43" s="49" t="s">
        <x:v>594</x:v>
      </x:c>
      <x:c r="C43" s="50">
        <x:v>9200</x:v>
      </x:c>
      <x:c r="D43" s="49">
        <x:v>13</x:v>
      </x:c>
      <x:c r="E43" s="51">
        <x:f t="shared" si="0"/>
        <x:v>119600</x:v>
      </x:c>
      <x:c r="F43" s="52" t="s">
        <x:v>381</x:v>
      </x:c>
      <x:c r="H43" s="48" t="s">
        <x:v>579</x:v>
      </x:c>
      <x:c r="I43" s="55">
        <x:f t="shared" ref="I43:K46" si="4">SUMIFS($D$32:$D$46,$B$32:$B$46,$H43,$F$32:$F$46,I$41)</x:f>
        <x:v>30</x:v>
      </x:c>
      <x:c r="J43" s="55">
        <x:f t="shared" si="4"/>
        <x:v>0</x:v>
      </x:c>
      <x:c r="K43" s="55">
        <x:f t="shared" si="4"/>
        <x:v>7</x:v>
      </x:c>
    </x:row>
    <x:row r="44" spans="1:11">
      <x:c r="A44" s="48" t="s">
        <x:v>445</x:v>
      </x:c>
      <x:c r="B44" s="49" t="s">
        <x:v>591</x:v>
      </x:c>
      <x:c r="C44" s="50">
        <x:v>45400</x:v>
      </x:c>
      <x:c r="D44" s="49">
        <x:v>23</x:v>
      </x:c>
      <x:c r="E44" s="51">
        <x:f t="shared" si="0"/>
        <x:v>1044200</x:v>
      </x:c>
      <x:c r="F44" s="52" t="s">
        <x:v>379</x:v>
      </x:c>
      <x:c r="H44" s="48" t="s">
        <x:v>578</x:v>
      </x:c>
      <x:c r="I44" s="55">
        <x:f t="shared" si="4"/>
        <x:v>58</x:v>
      </x:c>
      <x:c r="J44" s="55">
        <x:f t="shared" si="4"/>
        <x:v>17</x:v>
      </x:c>
      <x:c r="K44" s="55">
        <x:f t="shared" si="4"/>
        <x:v>0</x:v>
      </x:c>
    </x:row>
    <x:row r="45" spans="1:11">
      <x:c r="A45" s="48" t="s">
        <x:v>436</x:v>
      </x:c>
      <x:c r="B45" s="49" t="s">
        <x:v>594</x:v>
      </x:c>
      <x:c r="C45" s="50">
        <x:v>44500</x:v>
      </x:c>
      <x:c r="D45" s="49">
        <x:v>20</x:v>
      </x:c>
      <x:c r="E45" s="51">
        <x:f t="shared" si="0"/>
        <x:v>890000</x:v>
      </x:c>
      <x:c r="F45" s="52" t="s">
        <x:v>379</x:v>
      </x:c>
      <x:c r="H45" s="48" t="s">
        <x:v>591</x:v>
      </x:c>
      <x:c r="I45" s="55">
        <x:f t="shared" si="4"/>
        <x:v>8</x:v>
      </x:c>
      <x:c r="J45" s="55">
        <x:f t="shared" si="4"/>
        <x:v>23</x:v>
      </x:c>
      <x:c r="K45" s="55">
        <x:f t="shared" si="4"/>
        <x:v>15</x:v>
      </x:c>
    </x:row>
    <x:row r="46" spans="1:11">
      <x:c r="A46" s="54" t="s">
        <x:v>437</x:v>
      </x:c>
      <x:c r="B46" s="56" t="s">
        <x:v>591</x:v>
      </x:c>
      <x:c r="C46" s="57">
        <x:v>27500</x:v>
      </x:c>
      <x:c r="D46" s="56">
        <x:v>15</x:v>
      </x:c>
      <x:c r="E46" s="58">
        <x:f t="shared" si="0"/>
        <x:v>412500</x:v>
      </x:c>
      <x:c r="F46" s="59" t="s">
        <x:v>16</x:v>
      </x:c>
      <x:c r="H46" s="54" t="s">
        <x:v>17</x:v>
      </x:c>
      <x:c r="I46" s="55">
        <x:f t="shared" si="4"/>
        <x:v>0</x:v>
      </x:c>
      <x:c r="J46" s="55">
        <x:f t="shared" si="4"/>
        <x:v>0</x:v>
      </x:c>
      <x:c r="K46" s="55">
        <x:f t="shared" si="4"/>
        <x:v>13</x:v>
      </x:c>
    </x:row>
    <x:row r="48" spans="1:11">
      <x:c r="A48" s="256" t="s">
        <x:v>438</x:v>
      </x:c>
      <x:c r="B48" s="256"/>
      <x:c r="C48" s="256"/>
      <x:c r="D48" s="256"/>
      <x:c r="E48" s="256"/>
      <x:c r="F48" s="256"/>
      <x:c r="G48" s="256"/>
      <x:c r="H48" s="256"/>
      <x:c r="I48" s="256"/>
      <x:c r="J48" s="256"/>
      <x:c r="K48" s="256"/>
    </x:row>
    <x:row r="49" spans="1:11">
      <x:c r="A49" s="5" t="s">
        <x:v>593</x:v>
      </x:c>
      <x:c r="B49" s="5"/>
      <x:c r="C49" s="5"/>
      <x:c r="D49" s="5"/>
      <x:c r="E49" s="5"/>
      <x:c r="F49" s="5"/>
      <x:c r="G49" s="5"/>
      <x:c r="H49" s="5"/>
      <x:c r="I49" s="5"/>
      <x:c r="J49" s="5"/>
      <x:c r="K49" s="5"/>
    </x:row>
    <x:row r="50" spans="1:11" ht="16.75">
      <x:c r="A50" s="22" t="s">
        <x:v>26</x:v>
      </x:c>
      <x:c r="B50" s="86" t="s">
        <x:v>33</x:v>
      </x:c>
      <x:c r="C50" s="86" t="s">
        <x:v>30</x:v>
      </x:c>
      <x:c r="D50" s="88" t="s">
        <x:v>34</x:v>
      </x:c>
      <x:c r="F50" s="5"/>
      <x:c r="G50" s="5"/>
      <x:c r="H50" s="5"/>
      <x:c r="I50" s="5"/>
      <x:c r="J50" s="5"/>
      <x:c r="K50" s="5"/>
    </x:row>
    <x:row r="51" spans="1:11" ht="16.75">
      <x:c r="A51" s="60" t="s">
        <x:v>25</x:v>
      </x:c>
      <x:c r="B51" s="61" t="s">
        <x:v>585</x:v>
      </x:c>
      <x:c r="C51" s="62">
        <x:v>5626</x:v>
      </x:c>
      <x:c r="D51" s="63">
        <x:v>8583</x:v>
      </x:c>
      <x:c r="F51" s="255" t="s">
        <x:v>538</x:v>
      </x:c>
      <x:c r="G51" s="255"/>
      <x:c r="H51" s="255"/>
      <x:c r="I51" s="5"/>
      <x:c r="J51" s="5"/>
      <x:c r="K51" s="5"/>
    </x:row>
    <x:row r="52" spans="1:11" ht="16.75">
      <x:c r="A52" s="60" t="s">
        <x:v>18</x:v>
      </x:c>
      <x:c r="B52" s="61" t="s">
        <x:v>601</x:v>
      </x:c>
      <x:c r="C52" s="62">
        <x:v>3603</x:v>
      </x:c>
      <x:c r="D52" s="63">
        <x:v>7406</x:v>
      </x:c>
      <x:c r="F52" s="22" t="s">
        <x:v>33</x:v>
      </x:c>
      <x:c r="G52" s="86" t="s">
        <x:v>30</x:v>
      </x:c>
      <x:c r="H52" s="88" t="s">
        <x:v>34</x:v>
      </x:c>
      <x:c r="I52" s="5"/>
      <x:c r="J52" s="5"/>
      <x:c r="K52" s="5"/>
    </x:row>
    <x:row r="53" spans="1:11">
      <x:c r="A53" s="60" t="s">
        <x:v>6</x:v>
      </x:c>
      <x:c r="B53" s="61" t="s">
        <x:v>601</x:v>
      </x:c>
      <x:c r="C53" s="62">
        <x:v>6305</x:v>
      </x:c>
      <x:c r="D53" s="63">
        <x:v>5700</x:v>
      </x:c>
      <x:c r="F53" s="64" t="s">
        <x:v>592</x:v>
      </x:c>
      <x:c r="G53" s="65"/>
      <x:c r="H53" s="66"/>
      <x:c r="I53" s="5"/>
      <x:c r="J53" s="5"/>
      <x:c r="K53" s="5"/>
    </x:row>
    <x:row r="54" spans="1:11">
      <x:c r="A54" s="60" t="s">
        <x:v>21</x:v>
      </x:c>
      <x:c r="B54" s="61" t="s">
        <x:v>592</x:v>
      </x:c>
      <x:c r="C54" s="62">
        <x:v>4905</x:v>
      </x:c>
      <x:c r="D54" s="63">
        <x:v>8619</x:v>
      </x:c>
      <x:c r="F54" s="67" t="s">
        <x:v>601</x:v>
      </x:c>
      <x:c r="G54" s="65"/>
      <x:c r="H54" s="66"/>
      <x:c r="I54" s="5"/>
      <x:c r="J54" s="5"/>
      <x:c r="K54" s="5"/>
    </x:row>
    <x:row r="55" spans="1:11">
      <x:c r="A55" s="60" t="s">
        <x:v>23</x:v>
      </x:c>
      <x:c r="B55" s="61" t="s">
        <x:v>585</x:v>
      </x:c>
      <x:c r="C55" s="62">
        <x:v>4272</x:v>
      </x:c>
      <x:c r="D55" s="63">
        <x:v>4082</x:v>
      </x:c>
      <x:c r="F55" s="68" t="s">
        <x:v>585</x:v>
      </x:c>
      <x:c r="G55" s="69"/>
      <x:c r="H55" s="70"/>
      <x:c r="I55" s="5"/>
      <x:c r="J55" s="5"/>
      <x:c r="K55" s="5"/>
    </x:row>
    <x:row r="56" spans="1:11">
      <x:c r="A56" s="60" t="s">
        <x:v>20</x:v>
      </x:c>
      <x:c r="B56" s="61" t="s">
        <x:v>601</x:v>
      </x:c>
      <x:c r="C56" s="62">
        <x:v>3758</x:v>
      </x:c>
      <x:c r="D56" s="63">
        <x:v>4948</x:v>
      </x:c>
      <x:c r="I56" s="5"/>
      <x:c r="J56" s="5"/>
      <x:c r="K56" s="5"/>
    </x:row>
    <x:row r="57" spans="1:11">
      <x:c r="A57" s="60" t="s">
        <x:v>27</x:v>
      </x:c>
      <x:c r="B57" s="61" t="s">
        <x:v>592</x:v>
      </x:c>
      <x:c r="C57" s="62">
        <x:v>5790</x:v>
      </x:c>
      <x:c r="D57" s="63">
        <x:v>2765</x:v>
      </x:c>
      <x:c r="I57" s="5"/>
      <x:c r="J57" s="5"/>
      <x:c r="K57" s="5"/>
    </x:row>
    <x:row r="58" spans="1:11">
      <x:c r="A58" s="60" t="s">
        <x:v>24</x:v>
      </x:c>
      <x:c r="B58" s="61" t="s">
        <x:v>585</x:v>
      </x:c>
      <x:c r="C58" s="62">
        <x:v>7122</x:v>
      </x:c>
      <x:c r="D58" s="63">
        <x:v>5935</x:v>
      </x:c>
      <x:c r="I58" s="5"/>
      <x:c r="J58" s="5"/>
      <x:c r="K58" s="5"/>
    </x:row>
    <x:row r="59" spans="1:11">
      <x:c r="A59" s="60" t="s">
        <x:v>22</x:v>
      </x:c>
      <x:c r="B59" s="61" t="s">
        <x:v>601</x:v>
      </x:c>
      <x:c r="C59" s="62">
        <x:v>7802</x:v>
      </x:c>
      <x:c r="D59" s="63">
        <x:v>4012</x:v>
      </x:c>
      <x:c r="I59" s="5"/>
      <x:c r="J59" s="5"/>
      <x:c r="K59" s="5"/>
    </x:row>
    <x:row r="60" spans="1:11">
      <x:c r="A60" s="60" t="s">
        <x:v>32</x:v>
      </x:c>
      <x:c r="B60" s="61" t="s">
        <x:v>592</x:v>
      </x:c>
      <x:c r="C60" s="62">
        <x:v>2668</x:v>
      </x:c>
      <x:c r="D60" s="63">
        <x:v>3682</x:v>
      </x:c>
      <x:c r="I60" s="5"/>
      <x:c r="J60" s="5"/>
      <x:c r="K60" s="5"/>
    </x:row>
    <x:row r="61" spans="1:11">
      <x:c r="A61" s="60" t="s">
        <x:v>15</x:v>
      </x:c>
      <x:c r="B61" s="61" t="s">
        <x:v>585</x:v>
      </x:c>
      <x:c r="C61" s="62">
        <x:v>7763</x:v>
      </x:c>
      <x:c r="D61" s="63">
        <x:v>3133</x:v>
      </x:c>
      <x:c r="I61" s="5"/>
      <x:c r="J61" s="5"/>
      <x:c r="K61" s="5"/>
    </x:row>
    <x:row r="62" spans="1:11">
      <x:c r="A62" s="60" t="s">
        <x:v>28</x:v>
      </x:c>
      <x:c r="B62" s="61" t="s">
        <x:v>592</x:v>
      </x:c>
      <x:c r="C62" s="62">
        <x:v>5123</x:v>
      </x:c>
      <x:c r="D62" s="63">
        <x:v>5841</x:v>
      </x:c>
      <x:c r="I62" s="5"/>
      <x:c r="J62" s="5"/>
      <x:c r="K62" s="5"/>
    </x:row>
    <x:row r="63" spans="1:11">
      <x:c r="A63" s="60" t="s">
        <x:v>379</x:v>
      </x:c>
      <x:c r="B63" s="61" t="s">
        <x:v>592</x:v>
      </x:c>
      <x:c r="C63" s="62">
        <x:v>2503</x:v>
      </x:c>
      <x:c r="D63" s="63">
        <x:v>3864</x:v>
      </x:c>
      <x:c r="I63" s="5"/>
      <x:c r="J63" s="5"/>
      <x:c r="K63" s="5"/>
    </x:row>
    <x:row r="64" spans="1:11">
      <x:c r="A64" s="71" t="s">
        <x:v>7</x:v>
      </x:c>
      <x:c r="B64" s="72" t="s">
        <x:v>601</x:v>
      </x:c>
      <x:c r="C64" s="73">
        <x:v>6126</x:v>
      </x:c>
      <x:c r="D64" s="74">
        <x:v>8089</x:v>
      </x:c>
      <x:c r="I64" s="5"/>
      <x:c r="J64" s="5"/>
      <x:c r="K64" s="5"/>
    </x:row>
    <x:row r="65" spans="1:11">
      <x:c r="A65" s="5"/>
      <x:c r="B65" s="5"/>
      <x:c r="C65" s="5"/>
      <x:c r="D65" s="5"/>
      <x:c r="E65" s="5"/>
      <x:c r="F65" s="5"/>
      <x:c r="G65" s="5"/>
      <x:c r="H65" s="5"/>
      <x:c r="I65" s="5"/>
      <x:c r="J65" s="5"/>
      <x:c r="K65" s="5"/>
    </x:row>
  </x:sheetData>
  <x:mergeCells count="11">
    <x:mergeCell ref="F51:H51"/>
    <x:mergeCell ref="A2:B2"/>
    <x:mergeCell ref="C2:K2"/>
    <x:mergeCell ref="A4:K4"/>
    <x:mergeCell ref="A17:E17"/>
    <x:mergeCell ref="H17:I17"/>
    <x:mergeCell ref="A29:I29"/>
    <x:mergeCell ref="J29:K29"/>
    <x:mergeCell ref="H31:K31"/>
    <x:mergeCell ref="H40:K40"/>
    <x:mergeCell ref="A48:K48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B2:W43"/>
  <x:sheetViews>
    <x:sheetView showGridLines="0" tabSelected="1" topLeftCell="A19" zoomScale="130" zoomScaleNormal="75" zoomScaleSheetLayoutView="130" workbookViewId="0">
      <x:selection activeCell="F27" activeCellId="0" sqref="F27:F27"/>
    </x:sheetView>
  </x:sheetViews>
  <x:sheetFormatPr defaultColWidth="9" defaultRowHeight="13.55000000000000071054"/>
  <x:cols>
    <x:col min="1" max="1" width="2.875" style="5" customWidth="1"/>
    <x:col min="2" max="2" width="10.125" style="5" bestFit="1" customWidth="1"/>
    <x:col min="3" max="3" width="10.375" style="5" bestFit="1" customWidth="1"/>
    <x:col min="4" max="6" width="10.125" style="5" bestFit="1" customWidth="1"/>
    <x:col min="7" max="7" width="10" style="5" customWidth="1"/>
    <x:col min="8" max="8" width="9" style="5"/>
    <x:col min="9" max="9" width="13.125" style="5" customWidth="1"/>
    <x:col min="10" max="10" width="10.125" style="5" bestFit="1" customWidth="1"/>
    <x:col min="11" max="13" width="9" style="5"/>
    <x:col min="14" max="14" width="4.6875" style="5" customWidth="1"/>
    <x:col min="15" max="15" width="9" style="5"/>
    <x:col min="16" max="16" width="10.625" style="5" customWidth="1"/>
    <x:col min="17" max="257" width="9" style="5"/>
    <x:col min="258" max="258" width="10.125" style="5" bestFit="1" customWidth="1"/>
    <x:col min="259" max="259" width="10.375" style="5" bestFit="1" customWidth="1"/>
    <x:col min="260" max="263" width="10.125" style="5" bestFit="1" customWidth="1"/>
    <x:col min="264" max="264" width="9" style="5"/>
    <x:col min="265" max="265" width="13.125" style="5" customWidth="1"/>
    <x:col min="266" max="266" width="10.125" style="5" bestFit="1" customWidth="1"/>
    <x:col min="267" max="513" width="9" style="5"/>
    <x:col min="514" max="514" width="10.125" style="5" bestFit="1" customWidth="1"/>
    <x:col min="515" max="515" width="10.375" style="5" bestFit="1" customWidth="1"/>
    <x:col min="516" max="519" width="10.125" style="5" bestFit="1" customWidth="1"/>
    <x:col min="520" max="520" width="9" style="5"/>
    <x:col min="521" max="521" width="13.125" style="5" customWidth="1"/>
    <x:col min="522" max="522" width="10.125" style="5" bestFit="1" customWidth="1"/>
    <x:col min="523" max="769" width="9" style="5"/>
    <x:col min="770" max="770" width="10.125" style="5" bestFit="1" customWidth="1"/>
    <x:col min="771" max="771" width="10.375" style="5" bestFit="1" customWidth="1"/>
    <x:col min="772" max="775" width="10.125" style="5" bestFit="1" customWidth="1"/>
    <x:col min="776" max="776" width="9" style="5"/>
    <x:col min="777" max="777" width="13.125" style="5" customWidth="1"/>
    <x:col min="778" max="778" width="10.125" style="5" bestFit="1" customWidth="1"/>
    <x:col min="779" max="1025" width="9" style="5"/>
    <x:col min="1026" max="1026" width="10.125" style="5" bestFit="1" customWidth="1"/>
    <x:col min="1027" max="1027" width="10.375" style="5" bestFit="1" customWidth="1"/>
    <x:col min="1028" max="1031" width="10.125" style="5" bestFit="1" customWidth="1"/>
    <x:col min="1032" max="1032" width="9" style="5"/>
    <x:col min="1033" max="1033" width="13.125" style="5" customWidth="1"/>
    <x:col min="1034" max="1034" width="10.125" style="5" bestFit="1" customWidth="1"/>
    <x:col min="1035" max="1281" width="9" style="5"/>
    <x:col min="1282" max="1282" width="10.125" style="5" bestFit="1" customWidth="1"/>
    <x:col min="1283" max="1283" width="10.375" style="5" bestFit="1" customWidth="1"/>
    <x:col min="1284" max="1287" width="10.125" style="5" bestFit="1" customWidth="1"/>
    <x:col min="1288" max="1288" width="9" style="5"/>
    <x:col min="1289" max="1289" width="13.125" style="5" customWidth="1"/>
    <x:col min="1290" max="1290" width="10.125" style="5" bestFit="1" customWidth="1"/>
    <x:col min="1291" max="1537" width="9" style="5"/>
    <x:col min="1538" max="1538" width="10.125" style="5" bestFit="1" customWidth="1"/>
    <x:col min="1539" max="1539" width="10.375" style="5" bestFit="1" customWidth="1"/>
    <x:col min="1540" max="1543" width="10.125" style="5" bestFit="1" customWidth="1"/>
    <x:col min="1544" max="1544" width="9" style="5"/>
    <x:col min="1545" max="1545" width="13.125" style="5" customWidth="1"/>
    <x:col min="1546" max="1546" width="10.125" style="5" bestFit="1" customWidth="1"/>
    <x:col min="1547" max="1793" width="9" style="5"/>
    <x:col min="1794" max="1794" width="10.125" style="5" bestFit="1" customWidth="1"/>
    <x:col min="1795" max="1795" width="10.375" style="5" bestFit="1" customWidth="1"/>
    <x:col min="1796" max="1799" width="10.125" style="5" bestFit="1" customWidth="1"/>
    <x:col min="1800" max="1800" width="9" style="5"/>
    <x:col min="1801" max="1801" width="13.125" style="5" customWidth="1"/>
    <x:col min="1802" max="1802" width="10.125" style="5" bestFit="1" customWidth="1"/>
    <x:col min="1803" max="2049" width="9" style="5"/>
    <x:col min="2050" max="2050" width="10.125" style="5" bestFit="1" customWidth="1"/>
    <x:col min="2051" max="2051" width="10.375" style="5" bestFit="1" customWidth="1"/>
    <x:col min="2052" max="2055" width="10.125" style="5" bestFit="1" customWidth="1"/>
    <x:col min="2056" max="2056" width="9" style="5"/>
    <x:col min="2057" max="2057" width="13.125" style="5" customWidth="1"/>
    <x:col min="2058" max="2058" width="10.125" style="5" bestFit="1" customWidth="1"/>
    <x:col min="2059" max="2305" width="9" style="5"/>
    <x:col min="2306" max="2306" width="10.125" style="5" bestFit="1" customWidth="1"/>
    <x:col min="2307" max="2307" width="10.375" style="5" bestFit="1" customWidth="1"/>
    <x:col min="2308" max="2311" width="10.125" style="5" bestFit="1" customWidth="1"/>
    <x:col min="2312" max="2312" width="9" style="5"/>
    <x:col min="2313" max="2313" width="13.125" style="5" customWidth="1"/>
    <x:col min="2314" max="2314" width="10.125" style="5" bestFit="1" customWidth="1"/>
    <x:col min="2315" max="2561" width="9" style="5"/>
    <x:col min="2562" max="2562" width="10.125" style="5" bestFit="1" customWidth="1"/>
    <x:col min="2563" max="2563" width="10.375" style="5" bestFit="1" customWidth="1"/>
    <x:col min="2564" max="2567" width="10.125" style="5" bestFit="1" customWidth="1"/>
    <x:col min="2568" max="2568" width="9" style="5"/>
    <x:col min="2569" max="2569" width="13.125" style="5" customWidth="1"/>
    <x:col min="2570" max="2570" width="10.125" style="5" bestFit="1" customWidth="1"/>
    <x:col min="2571" max="2817" width="9" style="5"/>
    <x:col min="2818" max="2818" width="10.125" style="5" bestFit="1" customWidth="1"/>
    <x:col min="2819" max="2819" width="10.375" style="5" bestFit="1" customWidth="1"/>
    <x:col min="2820" max="2823" width="10.125" style="5" bestFit="1" customWidth="1"/>
    <x:col min="2824" max="2824" width="9" style="5"/>
    <x:col min="2825" max="2825" width="13.125" style="5" customWidth="1"/>
    <x:col min="2826" max="2826" width="10.125" style="5" bestFit="1" customWidth="1"/>
    <x:col min="2827" max="3073" width="9" style="5"/>
    <x:col min="3074" max="3074" width="10.125" style="5" bestFit="1" customWidth="1"/>
    <x:col min="3075" max="3075" width="10.375" style="5" bestFit="1" customWidth="1"/>
    <x:col min="3076" max="3079" width="10.125" style="5" bestFit="1" customWidth="1"/>
    <x:col min="3080" max="3080" width="9" style="5"/>
    <x:col min="3081" max="3081" width="13.125" style="5" customWidth="1"/>
    <x:col min="3082" max="3082" width="10.125" style="5" bestFit="1" customWidth="1"/>
    <x:col min="3083" max="3329" width="9" style="5"/>
    <x:col min="3330" max="3330" width="10.125" style="5" bestFit="1" customWidth="1"/>
    <x:col min="3331" max="3331" width="10.375" style="5" bestFit="1" customWidth="1"/>
    <x:col min="3332" max="3335" width="10.125" style="5" bestFit="1" customWidth="1"/>
    <x:col min="3336" max="3336" width="9" style="5"/>
    <x:col min="3337" max="3337" width="13.125" style="5" customWidth="1"/>
    <x:col min="3338" max="3338" width="10.125" style="5" bestFit="1" customWidth="1"/>
    <x:col min="3339" max="3585" width="9" style="5"/>
    <x:col min="3586" max="3586" width="10.125" style="5" bestFit="1" customWidth="1"/>
    <x:col min="3587" max="3587" width="10.375" style="5" bestFit="1" customWidth="1"/>
    <x:col min="3588" max="3591" width="10.125" style="5" bestFit="1" customWidth="1"/>
    <x:col min="3592" max="3592" width="9" style="5"/>
    <x:col min="3593" max="3593" width="13.125" style="5" customWidth="1"/>
    <x:col min="3594" max="3594" width="10.125" style="5" bestFit="1" customWidth="1"/>
    <x:col min="3595" max="3841" width="9" style="5"/>
    <x:col min="3842" max="3842" width="10.125" style="5" bestFit="1" customWidth="1"/>
    <x:col min="3843" max="3843" width="10.375" style="5" bestFit="1" customWidth="1"/>
    <x:col min="3844" max="3847" width="10.125" style="5" bestFit="1" customWidth="1"/>
    <x:col min="3848" max="3848" width="9" style="5"/>
    <x:col min="3849" max="3849" width="13.125" style="5" customWidth="1"/>
    <x:col min="3850" max="3850" width="10.125" style="5" bestFit="1" customWidth="1"/>
    <x:col min="3851" max="4097" width="9" style="5"/>
    <x:col min="4098" max="4098" width="10.125" style="5" bestFit="1" customWidth="1"/>
    <x:col min="4099" max="4099" width="10.375" style="5" bestFit="1" customWidth="1"/>
    <x:col min="4100" max="4103" width="10.125" style="5" bestFit="1" customWidth="1"/>
    <x:col min="4104" max="4104" width="9" style="5"/>
    <x:col min="4105" max="4105" width="13.125" style="5" customWidth="1"/>
    <x:col min="4106" max="4106" width="10.125" style="5" bestFit="1" customWidth="1"/>
    <x:col min="4107" max="4353" width="9" style="5"/>
    <x:col min="4354" max="4354" width="10.125" style="5" bestFit="1" customWidth="1"/>
    <x:col min="4355" max="4355" width="10.375" style="5" bestFit="1" customWidth="1"/>
    <x:col min="4356" max="4359" width="10.125" style="5" bestFit="1" customWidth="1"/>
    <x:col min="4360" max="4360" width="9" style="5"/>
    <x:col min="4361" max="4361" width="13.125" style="5" customWidth="1"/>
    <x:col min="4362" max="4362" width="10.125" style="5" bestFit="1" customWidth="1"/>
    <x:col min="4363" max="4609" width="9" style="5"/>
    <x:col min="4610" max="4610" width="10.125" style="5" bestFit="1" customWidth="1"/>
    <x:col min="4611" max="4611" width="10.375" style="5" bestFit="1" customWidth="1"/>
    <x:col min="4612" max="4615" width="10.125" style="5" bestFit="1" customWidth="1"/>
    <x:col min="4616" max="4616" width="9" style="5"/>
    <x:col min="4617" max="4617" width="13.125" style="5" customWidth="1"/>
    <x:col min="4618" max="4618" width="10.125" style="5" bestFit="1" customWidth="1"/>
    <x:col min="4619" max="4865" width="9" style="5"/>
    <x:col min="4866" max="4866" width="10.125" style="5" bestFit="1" customWidth="1"/>
    <x:col min="4867" max="4867" width="10.375" style="5" bestFit="1" customWidth="1"/>
    <x:col min="4868" max="4871" width="10.125" style="5" bestFit="1" customWidth="1"/>
    <x:col min="4872" max="4872" width="9" style="5"/>
    <x:col min="4873" max="4873" width="13.125" style="5" customWidth="1"/>
    <x:col min="4874" max="4874" width="10.125" style="5" bestFit="1" customWidth="1"/>
    <x:col min="4875" max="5121" width="9" style="5"/>
    <x:col min="5122" max="5122" width="10.125" style="5" bestFit="1" customWidth="1"/>
    <x:col min="5123" max="5123" width="10.375" style="5" bestFit="1" customWidth="1"/>
    <x:col min="5124" max="5127" width="10.125" style="5" bestFit="1" customWidth="1"/>
    <x:col min="5128" max="5128" width="9" style="5"/>
    <x:col min="5129" max="5129" width="13.125" style="5" customWidth="1"/>
    <x:col min="5130" max="5130" width="10.125" style="5" bestFit="1" customWidth="1"/>
    <x:col min="5131" max="5377" width="9" style="5"/>
    <x:col min="5378" max="5378" width="10.125" style="5" bestFit="1" customWidth="1"/>
    <x:col min="5379" max="5379" width="10.375" style="5" bestFit="1" customWidth="1"/>
    <x:col min="5380" max="5383" width="10.125" style="5" bestFit="1" customWidth="1"/>
    <x:col min="5384" max="5384" width="9" style="5"/>
    <x:col min="5385" max="5385" width="13.125" style="5" customWidth="1"/>
    <x:col min="5386" max="5386" width="10.125" style="5" bestFit="1" customWidth="1"/>
    <x:col min="5387" max="5633" width="9" style="5"/>
    <x:col min="5634" max="5634" width="10.125" style="5" bestFit="1" customWidth="1"/>
    <x:col min="5635" max="5635" width="10.375" style="5" bestFit="1" customWidth="1"/>
    <x:col min="5636" max="5639" width="10.125" style="5" bestFit="1" customWidth="1"/>
    <x:col min="5640" max="5640" width="9" style="5"/>
    <x:col min="5641" max="5641" width="13.125" style="5" customWidth="1"/>
    <x:col min="5642" max="5642" width="10.125" style="5" bestFit="1" customWidth="1"/>
    <x:col min="5643" max="5889" width="9" style="5"/>
    <x:col min="5890" max="5890" width="10.125" style="5" bestFit="1" customWidth="1"/>
    <x:col min="5891" max="5891" width="10.375" style="5" bestFit="1" customWidth="1"/>
    <x:col min="5892" max="5895" width="10.125" style="5" bestFit="1" customWidth="1"/>
    <x:col min="5896" max="5896" width="9" style="5"/>
    <x:col min="5897" max="5897" width="13.125" style="5" customWidth="1"/>
    <x:col min="5898" max="5898" width="10.125" style="5" bestFit="1" customWidth="1"/>
    <x:col min="5899" max="6145" width="9" style="5"/>
    <x:col min="6146" max="6146" width="10.125" style="5" bestFit="1" customWidth="1"/>
    <x:col min="6147" max="6147" width="10.375" style="5" bestFit="1" customWidth="1"/>
    <x:col min="6148" max="6151" width="10.125" style="5" bestFit="1" customWidth="1"/>
    <x:col min="6152" max="6152" width="9" style="5"/>
    <x:col min="6153" max="6153" width="13.125" style="5" customWidth="1"/>
    <x:col min="6154" max="6154" width="10.125" style="5" bestFit="1" customWidth="1"/>
    <x:col min="6155" max="6401" width="9" style="5"/>
    <x:col min="6402" max="6402" width="10.125" style="5" bestFit="1" customWidth="1"/>
    <x:col min="6403" max="6403" width="10.375" style="5" bestFit="1" customWidth="1"/>
    <x:col min="6404" max="6407" width="10.125" style="5" bestFit="1" customWidth="1"/>
    <x:col min="6408" max="6408" width="9" style="5"/>
    <x:col min="6409" max="6409" width="13.125" style="5" customWidth="1"/>
    <x:col min="6410" max="6410" width="10.125" style="5" bestFit="1" customWidth="1"/>
    <x:col min="6411" max="6657" width="9" style="5"/>
    <x:col min="6658" max="6658" width="10.125" style="5" bestFit="1" customWidth="1"/>
    <x:col min="6659" max="6659" width="10.375" style="5" bestFit="1" customWidth="1"/>
    <x:col min="6660" max="6663" width="10.125" style="5" bestFit="1" customWidth="1"/>
    <x:col min="6664" max="6664" width="9" style="5"/>
    <x:col min="6665" max="6665" width="13.125" style="5" customWidth="1"/>
    <x:col min="6666" max="6666" width="10.125" style="5" bestFit="1" customWidth="1"/>
    <x:col min="6667" max="6913" width="9" style="5"/>
    <x:col min="6914" max="6914" width="10.125" style="5" bestFit="1" customWidth="1"/>
    <x:col min="6915" max="6915" width="10.375" style="5" bestFit="1" customWidth="1"/>
    <x:col min="6916" max="6919" width="10.125" style="5" bestFit="1" customWidth="1"/>
    <x:col min="6920" max="6920" width="9" style="5"/>
    <x:col min="6921" max="6921" width="13.125" style="5" customWidth="1"/>
    <x:col min="6922" max="6922" width="10.125" style="5" bestFit="1" customWidth="1"/>
    <x:col min="6923" max="7169" width="9" style="5"/>
    <x:col min="7170" max="7170" width="10.125" style="5" bestFit="1" customWidth="1"/>
    <x:col min="7171" max="7171" width="10.375" style="5" bestFit="1" customWidth="1"/>
    <x:col min="7172" max="7175" width="10.125" style="5" bestFit="1" customWidth="1"/>
    <x:col min="7176" max="7176" width="9" style="5"/>
    <x:col min="7177" max="7177" width="13.125" style="5" customWidth="1"/>
    <x:col min="7178" max="7178" width="10.125" style="5" bestFit="1" customWidth="1"/>
    <x:col min="7179" max="7425" width="9" style="5"/>
    <x:col min="7426" max="7426" width="10.125" style="5" bestFit="1" customWidth="1"/>
    <x:col min="7427" max="7427" width="10.375" style="5" bestFit="1" customWidth="1"/>
    <x:col min="7428" max="7431" width="10.125" style="5" bestFit="1" customWidth="1"/>
    <x:col min="7432" max="7432" width="9" style="5"/>
    <x:col min="7433" max="7433" width="13.125" style="5" customWidth="1"/>
    <x:col min="7434" max="7434" width="10.125" style="5" bestFit="1" customWidth="1"/>
    <x:col min="7435" max="7681" width="9" style="5"/>
    <x:col min="7682" max="7682" width="10.125" style="5" bestFit="1" customWidth="1"/>
    <x:col min="7683" max="7683" width="10.375" style="5" bestFit="1" customWidth="1"/>
    <x:col min="7684" max="7687" width="10.125" style="5" bestFit="1" customWidth="1"/>
    <x:col min="7688" max="7688" width="9" style="5"/>
    <x:col min="7689" max="7689" width="13.125" style="5" customWidth="1"/>
    <x:col min="7690" max="7690" width="10.125" style="5" bestFit="1" customWidth="1"/>
    <x:col min="7691" max="7937" width="9" style="5"/>
    <x:col min="7938" max="7938" width="10.125" style="5" bestFit="1" customWidth="1"/>
    <x:col min="7939" max="7939" width="10.375" style="5" bestFit="1" customWidth="1"/>
    <x:col min="7940" max="7943" width="10.125" style="5" bestFit="1" customWidth="1"/>
    <x:col min="7944" max="7944" width="9" style="5"/>
    <x:col min="7945" max="7945" width="13.125" style="5" customWidth="1"/>
    <x:col min="7946" max="7946" width="10.125" style="5" bestFit="1" customWidth="1"/>
    <x:col min="7947" max="8193" width="9" style="5"/>
    <x:col min="8194" max="8194" width="10.125" style="5" bestFit="1" customWidth="1"/>
    <x:col min="8195" max="8195" width="10.375" style="5" bestFit="1" customWidth="1"/>
    <x:col min="8196" max="8199" width="10.125" style="5" bestFit="1" customWidth="1"/>
    <x:col min="8200" max="8200" width="9" style="5"/>
    <x:col min="8201" max="8201" width="13.125" style="5" customWidth="1"/>
    <x:col min="8202" max="8202" width="10.125" style="5" bestFit="1" customWidth="1"/>
    <x:col min="8203" max="8449" width="9" style="5"/>
    <x:col min="8450" max="8450" width="10.125" style="5" bestFit="1" customWidth="1"/>
    <x:col min="8451" max="8451" width="10.375" style="5" bestFit="1" customWidth="1"/>
    <x:col min="8452" max="8455" width="10.125" style="5" bestFit="1" customWidth="1"/>
    <x:col min="8456" max="8456" width="9" style="5"/>
    <x:col min="8457" max="8457" width="13.125" style="5" customWidth="1"/>
    <x:col min="8458" max="8458" width="10.125" style="5" bestFit="1" customWidth="1"/>
    <x:col min="8459" max="8705" width="9" style="5"/>
    <x:col min="8706" max="8706" width="10.125" style="5" bestFit="1" customWidth="1"/>
    <x:col min="8707" max="8707" width="10.375" style="5" bestFit="1" customWidth="1"/>
    <x:col min="8708" max="8711" width="10.125" style="5" bestFit="1" customWidth="1"/>
    <x:col min="8712" max="8712" width="9" style="5"/>
    <x:col min="8713" max="8713" width="13.125" style="5" customWidth="1"/>
    <x:col min="8714" max="8714" width="10.125" style="5" bestFit="1" customWidth="1"/>
    <x:col min="8715" max="8961" width="9" style="5"/>
    <x:col min="8962" max="8962" width="10.125" style="5" bestFit="1" customWidth="1"/>
    <x:col min="8963" max="8963" width="10.375" style="5" bestFit="1" customWidth="1"/>
    <x:col min="8964" max="8967" width="10.125" style="5" bestFit="1" customWidth="1"/>
    <x:col min="8968" max="8968" width="9" style="5"/>
    <x:col min="8969" max="8969" width="13.125" style="5" customWidth="1"/>
    <x:col min="8970" max="8970" width="10.125" style="5" bestFit="1" customWidth="1"/>
    <x:col min="8971" max="9217" width="9" style="5"/>
    <x:col min="9218" max="9218" width="10.125" style="5" bestFit="1" customWidth="1"/>
    <x:col min="9219" max="9219" width="10.375" style="5" bestFit="1" customWidth="1"/>
    <x:col min="9220" max="9223" width="10.125" style="5" bestFit="1" customWidth="1"/>
    <x:col min="9224" max="9224" width="9" style="5"/>
    <x:col min="9225" max="9225" width="13.125" style="5" customWidth="1"/>
    <x:col min="9226" max="9226" width="10.125" style="5" bestFit="1" customWidth="1"/>
    <x:col min="9227" max="9473" width="9" style="5"/>
    <x:col min="9474" max="9474" width="10.125" style="5" bestFit="1" customWidth="1"/>
    <x:col min="9475" max="9475" width="10.375" style="5" bestFit="1" customWidth="1"/>
    <x:col min="9476" max="9479" width="10.125" style="5" bestFit="1" customWidth="1"/>
    <x:col min="9480" max="9480" width="9" style="5"/>
    <x:col min="9481" max="9481" width="13.125" style="5" customWidth="1"/>
    <x:col min="9482" max="9482" width="10.125" style="5" bestFit="1" customWidth="1"/>
    <x:col min="9483" max="9729" width="9" style="5"/>
    <x:col min="9730" max="9730" width="10.125" style="5" bestFit="1" customWidth="1"/>
    <x:col min="9731" max="9731" width="10.375" style="5" bestFit="1" customWidth="1"/>
    <x:col min="9732" max="9735" width="10.125" style="5" bestFit="1" customWidth="1"/>
    <x:col min="9736" max="9736" width="9" style="5"/>
    <x:col min="9737" max="9737" width="13.125" style="5" customWidth="1"/>
    <x:col min="9738" max="9738" width="10.125" style="5" bestFit="1" customWidth="1"/>
    <x:col min="9739" max="9985" width="9" style="5"/>
    <x:col min="9986" max="9986" width="10.125" style="5" bestFit="1" customWidth="1"/>
    <x:col min="9987" max="9987" width="10.375" style="5" bestFit="1" customWidth="1"/>
    <x:col min="9988" max="9991" width="10.125" style="5" bestFit="1" customWidth="1"/>
    <x:col min="9992" max="9992" width="9" style="5"/>
    <x:col min="9993" max="9993" width="13.125" style="5" customWidth="1"/>
    <x:col min="9994" max="9994" width="10.125" style="5" bestFit="1" customWidth="1"/>
    <x:col min="9995" max="10241" width="9" style="5"/>
    <x:col min="10242" max="10242" width="10.125" style="5" bestFit="1" customWidth="1"/>
    <x:col min="10243" max="10243" width="10.375" style="5" bestFit="1" customWidth="1"/>
    <x:col min="10244" max="10247" width="10.125" style="5" bestFit="1" customWidth="1"/>
    <x:col min="10248" max="10248" width="9" style="5"/>
    <x:col min="10249" max="10249" width="13.125" style="5" customWidth="1"/>
    <x:col min="10250" max="10250" width="10.125" style="5" bestFit="1" customWidth="1"/>
    <x:col min="10251" max="10497" width="9" style="5"/>
    <x:col min="10498" max="10498" width="10.125" style="5" bestFit="1" customWidth="1"/>
    <x:col min="10499" max="10499" width="10.375" style="5" bestFit="1" customWidth="1"/>
    <x:col min="10500" max="10503" width="10.125" style="5" bestFit="1" customWidth="1"/>
    <x:col min="10504" max="10504" width="9" style="5"/>
    <x:col min="10505" max="10505" width="13.125" style="5" customWidth="1"/>
    <x:col min="10506" max="10506" width="10.125" style="5" bestFit="1" customWidth="1"/>
    <x:col min="10507" max="10753" width="9" style="5"/>
    <x:col min="10754" max="10754" width="10.125" style="5" bestFit="1" customWidth="1"/>
    <x:col min="10755" max="10755" width="10.375" style="5" bestFit="1" customWidth="1"/>
    <x:col min="10756" max="10759" width="10.125" style="5" bestFit="1" customWidth="1"/>
    <x:col min="10760" max="10760" width="9" style="5"/>
    <x:col min="10761" max="10761" width="13.125" style="5" customWidth="1"/>
    <x:col min="10762" max="10762" width="10.125" style="5" bestFit="1" customWidth="1"/>
    <x:col min="10763" max="11009" width="9" style="5"/>
    <x:col min="11010" max="11010" width="10.125" style="5" bestFit="1" customWidth="1"/>
    <x:col min="11011" max="11011" width="10.375" style="5" bestFit="1" customWidth="1"/>
    <x:col min="11012" max="11015" width="10.125" style="5" bestFit="1" customWidth="1"/>
    <x:col min="11016" max="11016" width="9" style="5"/>
    <x:col min="11017" max="11017" width="13.125" style="5" customWidth="1"/>
    <x:col min="11018" max="11018" width="10.125" style="5" bestFit="1" customWidth="1"/>
    <x:col min="11019" max="11265" width="9" style="5"/>
    <x:col min="11266" max="11266" width="10.125" style="5" bestFit="1" customWidth="1"/>
    <x:col min="11267" max="11267" width="10.375" style="5" bestFit="1" customWidth="1"/>
    <x:col min="11268" max="11271" width="10.125" style="5" bestFit="1" customWidth="1"/>
    <x:col min="11272" max="11272" width="9" style="5"/>
    <x:col min="11273" max="11273" width="13.125" style="5" customWidth="1"/>
    <x:col min="11274" max="11274" width="10.125" style="5" bestFit="1" customWidth="1"/>
    <x:col min="11275" max="11521" width="9" style="5"/>
    <x:col min="11522" max="11522" width="10.125" style="5" bestFit="1" customWidth="1"/>
    <x:col min="11523" max="11523" width="10.375" style="5" bestFit="1" customWidth="1"/>
    <x:col min="11524" max="11527" width="10.125" style="5" bestFit="1" customWidth="1"/>
    <x:col min="11528" max="11528" width="9" style="5"/>
    <x:col min="11529" max="11529" width="13.125" style="5" customWidth="1"/>
    <x:col min="11530" max="11530" width="10.125" style="5" bestFit="1" customWidth="1"/>
    <x:col min="11531" max="11777" width="9" style="5"/>
    <x:col min="11778" max="11778" width="10.125" style="5" bestFit="1" customWidth="1"/>
    <x:col min="11779" max="11779" width="10.375" style="5" bestFit="1" customWidth="1"/>
    <x:col min="11780" max="11783" width="10.125" style="5" bestFit="1" customWidth="1"/>
    <x:col min="11784" max="11784" width="9" style="5"/>
    <x:col min="11785" max="11785" width="13.125" style="5" customWidth="1"/>
    <x:col min="11786" max="11786" width="10.125" style="5" bestFit="1" customWidth="1"/>
    <x:col min="11787" max="12033" width="9" style="5"/>
    <x:col min="12034" max="12034" width="10.125" style="5" bestFit="1" customWidth="1"/>
    <x:col min="12035" max="12035" width="10.375" style="5" bestFit="1" customWidth="1"/>
    <x:col min="12036" max="12039" width="10.125" style="5" bestFit="1" customWidth="1"/>
    <x:col min="12040" max="12040" width="9" style="5"/>
    <x:col min="12041" max="12041" width="13.125" style="5" customWidth="1"/>
    <x:col min="12042" max="12042" width="10.125" style="5" bestFit="1" customWidth="1"/>
    <x:col min="12043" max="12289" width="9" style="5"/>
    <x:col min="12290" max="12290" width="10.125" style="5" bestFit="1" customWidth="1"/>
    <x:col min="12291" max="12291" width="10.375" style="5" bestFit="1" customWidth="1"/>
    <x:col min="12292" max="12295" width="10.125" style="5" bestFit="1" customWidth="1"/>
    <x:col min="12296" max="12296" width="9" style="5"/>
    <x:col min="12297" max="12297" width="13.125" style="5" customWidth="1"/>
    <x:col min="12298" max="12298" width="10.125" style="5" bestFit="1" customWidth="1"/>
    <x:col min="12299" max="12545" width="9" style="5"/>
    <x:col min="12546" max="12546" width="10.125" style="5" bestFit="1" customWidth="1"/>
    <x:col min="12547" max="12547" width="10.375" style="5" bestFit="1" customWidth="1"/>
    <x:col min="12548" max="12551" width="10.125" style="5" bestFit="1" customWidth="1"/>
    <x:col min="12552" max="12552" width="9" style="5"/>
    <x:col min="12553" max="12553" width="13.125" style="5" customWidth="1"/>
    <x:col min="12554" max="12554" width="10.125" style="5" bestFit="1" customWidth="1"/>
    <x:col min="12555" max="12801" width="9" style="5"/>
    <x:col min="12802" max="12802" width="10.125" style="5" bestFit="1" customWidth="1"/>
    <x:col min="12803" max="12803" width="10.375" style="5" bestFit="1" customWidth="1"/>
    <x:col min="12804" max="12807" width="10.125" style="5" bestFit="1" customWidth="1"/>
    <x:col min="12808" max="12808" width="9" style="5"/>
    <x:col min="12809" max="12809" width="13.125" style="5" customWidth="1"/>
    <x:col min="12810" max="12810" width="10.125" style="5" bestFit="1" customWidth="1"/>
    <x:col min="12811" max="13057" width="9" style="5"/>
    <x:col min="13058" max="13058" width="10.125" style="5" bestFit="1" customWidth="1"/>
    <x:col min="13059" max="13059" width="10.375" style="5" bestFit="1" customWidth="1"/>
    <x:col min="13060" max="13063" width="10.125" style="5" bestFit="1" customWidth="1"/>
    <x:col min="13064" max="13064" width="9" style="5"/>
    <x:col min="13065" max="13065" width="13.125" style="5" customWidth="1"/>
    <x:col min="13066" max="13066" width="10.125" style="5" bestFit="1" customWidth="1"/>
    <x:col min="13067" max="13313" width="9" style="5"/>
    <x:col min="13314" max="13314" width="10.125" style="5" bestFit="1" customWidth="1"/>
    <x:col min="13315" max="13315" width="10.375" style="5" bestFit="1" customWidth="1"/>
    <x:col min="13316" max="13319" width="10.125" style="5" bestFit="1" customWidth="1"/>
    <x:col min="13320" max="13320" width="9" style="5"/>
    <x:col min="13321" max="13321" width="13.125" style="5" customWidth="1"/>
    <x:col min="13322" max="13322" width="10.125" style="5" bestFit="1" customWidth="1"/>
    <x:col min="13323" max="13569" width="9" style="5"/>
    <x:col min="13570" max="13570" width="10.125" style="5" bestFit="1" customWidth="1"/>
    <x:col min="13571" max="13571" width="10.375" style="5" bestFit="1" customWidth="1"/>
    <x:col min="13572" max="13575" width="10.125" style="5" bestFit="1" customWidth="1"/>
    <x:col min="13576" max="13576" width="9" style="5"/>
    <x:col min="13577" max="13577" width="13.125" style="5" customWidth="1"/>
    <x:col min="13578" max="13578" width="10.125" style="5" bestFit="1" customWidth="1"/>
    <x:col min="13579" max="13825" width="9" style="5"/>
    <x:col min="13826" max="13826" width="10.125" style="5" bestFit="1" customWidth="1"/>
    <x:col min="13827" max="13827" width="10.375" style="5" bestFit="1" customWidth="1"/>
    <x:col min="13828" max="13831" width="10.125" style="5" bestFit="1" customWidth="1"/>
    <x:col min="13832" max="13832" width="9" style="5"/>
    <x:col min="13833" max="13833" width="13.125" style="5" customWidth="1"/>
    <x:col min="13834" max="13834" width="10.125" style="5" bestFit="1" customWidth="1"/>
    <x:col min="13835" max="14081" width="9" style="5"/>
    <x:col min="14082" max="14082" width="10.125" style="5" bestFit="1" customWidth="1"/>
    <x:col min="14083" max="14083" width="10.375" style="5" bestFit="1" customWidth="1"/>
    <x:col min="14084" max="14087" width="10.125" style="5" bestFit="1" customWidth="1"/>
    <x:col min="14088" max="14088" width="9" style="5"/>
    <x:col min="14089" max="14089" width="13.125" style="5" customWidth="1"/>
    <x:col min="14090" max="14090" width="10.125" style="5" bestFit="1" customWidth="1"/>
    <x:col min="14091" max="14337" width="9" style="5"/>
    <x:col min="14338" max="14338" width="10.125" style="5" bestFit="1" customWidth="1"/>
    <x:col min="14339" max="14339" width="10.375" style="5" bestFit="1" customWidth="1"/>
    <x:col min="14340" max="14343" width="10.125" style="5" bestFit="1" customWidth="1"/>
    <x:col min="14344" max="14344" width="9" style="5"/>
    <x:col min="14345" max="14345" width="13.125" style="5" customWidth="1"/>
    <x:col min="14346" max="14346" width="10.125" style="5" bestFit="1" customWidth="1"/>
    <x:col min="14347" max="14593" width="9" style="5"/>
    <x:col min="14594" max="14594" width="10.125" style="5" bestFit="1" customWidth="1"/>
    <x:col min="14595" max="14595" width="10.375" style="5" bestFit="1" customWidth="1"/>
    <x:col min="14596" max="14599" width="10.125" style="5" bestFit="1" customWidth="1"/>
    <x:col min="14600" max="14600" width="9" style="5"/>
    <x:col min="14601" max="14601" width="13.125" style="5" customWidth="1"/>
    <x:col min="14602" max="14602" width="10.125" style="5" bestFit="1" customWidth="1"/>
    <x:col min="14603" max="14849" width="9" style="5"/>
    <x:col min="14850" max="14850" width="10.125" style="5" bestFit="1" customWidth="1"/>
    <x:col min="14851" max="14851" width="10.375" style="5" bestFit="1" customWidth="1"/>
    <x:col min="14852" max="14855" width="10.125" style="5" bestFit="1" customWidth="1"/>
    <x:col min="14856" max="14856" width="9" style="5"/>
    <x:col min="14857" max="14857" width="13.125" style="5" customWidth="1"/>
    <x:col min="14858" max="14858" width="10.125" style="5" bestFit="1" customWidth="1"/>
    <x:col min="14859" max="15105" width="9" style="5"/>
    <x:col min="15106" max="15106" width="10.125" style="5" bestFit="1" customWidth="1"/>
    <x:col min="15107" max="15107" width="10.375" style="5" bestFit="1" customWidth="1"/>
    <x:col min="15108" max="15111" width="10.125" style="5" bestFit="1" customWidth="1"/>
    <x:col min="15112" max="15112" width="9" style="5"/>
    <x:col min="15113" max="15113" width="13.125" style="5" customWidth="1"/>
    <x:col min="15114" max="15114" width="10.125" style="5" bestFit="1" customWidth="1"/>
    <x:col min="15115" max="15361" width="9" style="5"/>
    <x:col min="15362" max="15362" width="10.125" style="5" bestFit="1" customWidth="1"/>
    <x:col min="15363" max="15363" width="10.375" style="5" bestFit="1" customWidth="1"/>
    <x:col min="15364" max="15367" width="10.125" style="5" bestFit="1" customWidth="1"/>
    <x:col min="15368" max="15368" width="9" style="5"/>
    <x:col min="15369" max="15369" width="13.125" style="5" customWidth="1"/>
    <x:col min="15370" max="15370" width="10.125" style="5" bestFit="1" customWidth="1"/>
    <x:col min="15371" max="15617" width="9" style="5"/>
    <x:col min="15618" max="15618" width="10.125" style="5" bestFit="1" customWidth="1"/>
    <x:col min="15619" max="15619" width="10.375" style="5" bestFit="1" customWidth="1"/>
    <x:col min="15620" max="15623" width="10.125" style="5" bestFit="1" customWidth="1"/>
    <x:col min="15624" max="15624" width="9" style="5"/>
    <x:col min="15625" max="15625" width="13.125" style="5" customWidth="1"/>
    <x:col min="15626" max="15626" width="10.125" style="5" bestFit="1" customWidth="1"/>
    <x:col min="15627" max="15873" width="9" style="5"/>
    <x:col min="15874" max="15874" width="10.125" style="5" bestFit="1" customWidth="1"/>
    <x:col min="15875" max="15875" width="10.375" style="5" bestFit="1" customWidth="1"/>
    <x:col min="15876" max="15879" width="10.125" style="5" bestFit="1" customWidth="1"/>
    <x:col min="15880" max="15880" width="9" style="5"/>
    <x:col min="15881" max="15881" width="13.125" style="5" customWidth="1"/>
    <x:col min="15882" max="15882" width="10.125" style="5" bestFit="1" customWidth="1"/>
    <x:col min="15883" max="16129" width="9" style="5"/>
    <x:col min="16130" max="16130" width="10.125" style="5" bestFit="1" customWidth="1"/>
    <x:col min="16131" max="16131" width="10.375" style="5" bestFit="1" customWidth="1"/>
    <x:col min="16132" max="16135" width="10.125" style="5" bestFit="1" customWidth="1"/>
    <x:col min="16136" max="16136" width="9" style="5"/>
    <x:col min="16137" max="16137" width="13.125" style="5" customWidth="1"/>
    <x:col min="16138" max="16138" width="10.125" style="5" bestFit="1" customWidth="1"/>
    <x:col min="16139" max="16384" width="9" style="5"/>
  </x:cols>
  <x:sheetData>
    <x:row r="1" s="31" customFormat="1"/>
    <x:row r="2" spans="2:15" ht="22.5">
      <x:c r="B2" s="271" t="s">
        <x:v>829</x:v>
      </x:c>
      <x:c r="C2" s="271"/>
      <x:c r="D2" s="272" t="s">
        <x:v>4</x:v>
      </x:c>
      <x:c r="E2" s="272"/>
      <x:c r="F2" s="272"/>
      <x:c r="G2" s="272"/>
      <x:c r="J2" s="181"/>
      <x:c r="K2" s="181"/>
      <x:c r="L2" s="181"/>
      <x:c r="M2" s="181"/>
      <x:c r="N2" s="181"/>
      <x:c r="O2" s="181"/>
    </x:row>
    <x:row r="3" spans="10:15">
      <x:c r="J3" s="182"/>
      <x:c r="K3" s="182"/>
      <x:c r="L3" s="182"/>
      <x:c r="M3" s="41"/>
      <x:c r="N3" s="181"/>
      <x:c r="O3" s="181"/>
    </x:row>
    <x:row r="4" spans="2:22" ht="15" customHeight="1">
      <x:c r="B4" s="263" t="s">
        <x:v>853</x:v>
      </x:c>
      <x:c r="C4" s="264"/>
      <x:c r="D4" s="264"/>
      <x:c r="E4" s="264"/>
      <x:c r="F4" s="264"/>
      <x:c r="G4" s="264"/>
      <x:c r="H4" s="264"/>
      <x:c r="I4" s="264"/>
      <x:c r="J4" s="264"/>
      <x:c r="K4" s="211"/>
      <x:c r="L4" s="211"/>
      <x:c r="M4" s="212"/>
      <x:c r="N4" s="181"/>
      <x:c r="O4" s="268" t="s">
        <x:v>419</x:v>
      </x:c>
      <x:c r="P4" s="269"/>
      <x:c r="Q4" s="269"/>
      <x:c r="R4" s="269"/>
      <x:c r="S4" s="269"/>
      <x:c r="T4" s="269"/>
      <x:c r="U4" s="269"/>
      <x:c r="V4" s="270"/>
    </x:row>
    <x:row r="5" spans="2:22" ht="15" customHeight="1">
      <x:c r="B5" s="5" t="s">
        <x:v>569</x:v>
      </x:c>
      <x:c r="J5" s="182"/>
      <x:c r="K5" s="182"/>
      <x:c r="L5" s="182"/>
      <x:c r="M5" s="41"/>
      <x:c r="N5" s="181"/>
      <x:c r="O5" s="164" t="s">
        <x:v>831</x:v>
      </x:c>
      <x:c r="P5" s="164"/>
      <x:c r="Q5" s="164"/>
      <x:c r="R5" s="164"/>
      <x:c r="S5" s="164"/>
      <x:c r="T5" s="164"/>
      <x:c r="U5" s="164"/>
      <x:c r="V5" s="164"/>
    </x:row>
    <x:row r="6" spans="2:22" ht="15" customHeight="1">
      <x:c r="B6" s="213" t="s">
        <x:v>335</x:v>
      </x:c>
      <x:c r="C6" s="214" t="s">
        <x:v>294</x:v>
      </x:c>
      <x:c r="D6" s="214" t="s">
        <x:v>291</x:v>
      </x:c>
      <x:c r="E6" s="214" t="s">
        <x:v>832</x:v>
      </x:c>
      <x:c r="F6" s="215" t="s">
        <x:v>344</x:v>
      </x:c>
      <x:c r="H6" s="273" t="s">
        <x:v>837</x:v>
      </x:c>
      <x:c r="I6" s="273"/>
      <x:c r="J6" s="273"/>
      <x:c r="K6" s="202"/>
      <x:c r="L6" s="182"/>
      <x:c r="M6" s="182"/>
      <x:c r="N6" s="181"/>
      <x:c r="O6" s="213" t="s">
        <x:v>303</x:v>
      </x:c>
      <x:c r="P6" s="214" t="s">
        <x:v>301</x:v>
      </x:c>
      <x:c r="Q6" s="214" t="s">
        <x:v>386</x:v>
      </x:c>
      <x:c r="R6" s="214" t="s">
        <x:v>309</x:v>
      </x:c>
      <x:c r="S6" s="215" t="s">
        <x:v>312</x:v>
      </x:c>
      <x:c r="T6" s="164"/>
      <x:c r="U6" s="267" t="s">
        <x:v>833</x:v>
      </x:c>
      <x:c r="V6" s="267"/>
    </x:row>
    <x:row r="7" spans="2:22" ht="15" customHeight="1">
      <x:c r="B7" s="7" t="s">
        <x:v>321</x:v>
      </x:c>
      <x:c r="C7" s="204" t="s">
        <x:v>314</x:v>
      </x:c>
      <x:c r="D7" s="203">
        <x:f>VLOOKUP(C7,$H$8:$J$10,2,0)</x:f>
        <x:v>900000</x:v>
      </x:c>
      <x:c r="E7" s="203">
        <x:f>VLOOKUP(C7,$H$8:$J$10,3,0)</x:f>
        <x:v>90000</x:v>
      </x:c>
      <x:c r="F7" s="178">
        <x:f>SUM(D7:E7)</x:f>
        <x:v>990000</x:v>
      </x:c>
      <x:c r="H7" s="213" t="s">
        <x:v>294</x:v>
      </x:c>
      <x:c r="I7" s="214" t="s">
        <x:v>291</x:v>
      </x:c>
      <x:c r="J7" s="215" t="s">
        <x:v>832</x:v>
      </x:c>
      <x:c r="K7" s="202"/>
      <x:c r="L7" s="182"/>
      <x:c r="M7" s="182"/>
      <x:c r="N7" s="181"/>
      <x:c r="O7" s="197">
        <x:v>1</x:v>
      </x:c>
      <x:c r="P7" s="196" t="s">
        <x:v>307</x:v>
      </x:c>
      <x:c r="Q7" s="195"/>
      <x:c r="R7" s="194">
        <x:v>103</x:v>
      </x:c>
      <x:c r="S7" s="193"/>
      <x:c r="T7" s="164"/>
      <x:c r="U7" s="213" t="s">
        <x:v>301</x:v>
      </x:c>
      <x:c r="V7" s="215" t="s">
        <x:v>386</x:v>
      </x:c>
    </x:row>
    <x:row r="8" spans="2:22" ht="15" customHeight="1">
      <x:c r="B8" s="7" t="s">
        <x:v>300</x:v>
      </x:c>
      <x:c r="C8" s="204" t="s">
        <x:v>292</x:v>
      </x:c>
      <x:c r="D8" s="203">
        <x:f t="shared" ref="D8:D12" si="0">VLOOKUP(C8,$H$8:$J$10,2,0)</x:f>
        <x:v>800000</x:v>
      </x:c>
      <x:c r="E8" s="203">
        <x:f t="shared" ref="E8:E12" si="1">VLOOKUP(C8,$H$8:$J$10,3,0)</x:f>
        <x:v>80000</x:v>
      </x:c>
      <x:c r="F8" s="178">
        <x:f t="shared" ref="F8:F12" si="2">SUM(D8:E8)</x:f>
        <x:v>880000</x:v>
      </x:c>
      <x:c r="H8" s="7" t="s">
        <x:v>310</x:v>
      </x:c>
      <x:c r="I8" s="210">
        <x:v>750000</x:v>
      </x:c>
      <x:c r="J8" s="209">
        <x:v>70000</x:v>
      </x:c>
      <x:c r="K8" s="202"/>
      <x:c r="L8" s="182"/>
      <x:c r="M8" s="182"/>
      <x:c r="N8" s="181"/>
      <x:c r="O8" s="197">
        <x:v>2</x:v>
      </x:c>
      <x:c r="P8" s="196" t="s">
        <x:v>298</x:v>
      </x:c>
      <x:c r="Q8" s="195"/>
      <x:c r="R8" s="194">
        <x:v>95</x:v>
      </x:c>
      <x:c r="S8" s="193"/>
      <x:c r="T8" s="164"/>
      <x:c r="U8" s="60" t="s">
        <x:v>307</x:v>
      </x:c>
      <x:c r="V8" s="208">
        <x:v>2500</x:v>
      </x:c>
    </x:row>
    <x:row r="9" spans="2:22" ht="15" customHeight="1">
      <x:c r="B9" s="7" t="s">
        <x:v>377</x:v>
      </x:c>
      <x:c r="C9" s="204" t="s">
        <x:v>310</x:v>
      </x:c>
      <x:c r="D9" s="203">
        <x:f t="shared" si="0"/>
        <x:v>750000</x:v>
      </x:c>
      <x:c r="E9" s="203">
        <x:f t="shared" si="1"/>
        <x:v>70000</x:v>
      </x:c>
      <x:c r="F9" s="178">
        <x:f t="shared" si="2"/>
        <x:v>820000</x:v>
      </x:c>
      <x:c r="H9" s="7" t="s">
        <x:v>292</x:v>
      </x:c>
      <x:c r="I9" s="210">
        <x:v>800000</x:v>
      </x:c>
      <x:c r="J9" s="209">
        <x:v>80000</x:v>
      </x:c>
      <x:c r="K9" s="202"/>
      <x:c r="L9" s="182"/>
      <x:c r="M9" s="182"/>
      <x:c r="N9" s="181"/>
      <x:c r="O9" s="197">
        <x:v>3</x:v>
      </x:c>
      <x:c r="P9" s="196" t="s">
        <x:v>307</x:v>
      </x:c>
      <x:c r="Q9" s="195"/>
      <x:c r="R9" s="194">
        <x:v>108</x:v>
      </x:c>
      <x:c r="S9" s="193"/>
      <x:c r="T9" s="164"/>
      <x:c r="U9" s="60" t="s">
        <x:v>836</x:v>
      </x:c>
      <x:c r="V9" s="208">
        <x:v>3000</x:v>
      </x:c>
    </x:row>
    <x:row r="10" spans="2:22" ht="15" customHeight="1">
      <x:c r="B10" s="7" t="s">
        <x:v>320</x:v>
      </x:c>
      <x:c r="C10" s="204" t="s">
        <x:v>310</x:v>
      </x:c>
      <x:c r="D10" s="203">
        <x:f t="shared" si="0"/>
        <x:v>750000</x:v>
      </x:c>
      <x:c r="E10" s="203">
        <x:f t="shared" si="1"/>
        <x:v>70000</x:v>
      </x:c>
      <x:c r="F10" s="178">
        <x:f t="shared" si="2"/>
        <x:v>820000</x:v>
      </x:c>
      <x:c r="H10" s="27" t="s">
        <x:v>314</x:v>
      </x:c>
      <x:c r="I10" s="207">
        <x:v>900000</x:v>
      </x:c>
      <x:c r="J10" s="206">
        <x:v>90000</x:v>
      </x:c>
      <x:c r="K10" s="202"/>
      <x:c r="L10" s="182"/>
      <x:c r="M10" s="182"/>
      <x:c r="N10" s="181"/>
      <x:c r="O10" s="197">
        <x:v>4</x:v>
      </x:c>
      <x:c r="P10" s="196" t="s">
        <x:v>836</x:v>
      </x:c>
      <x:c r="Q10" s="195"/>
      <x:c r="R10" s="194">
        <x:v>92</x:v>
      </x:c>
      <x:c r="S10" s="193"/>
      <x:c r="T10" s="164"/>
      <x:c r="U10" s="71" t="s">
        <x:v>298</x:v>
      </x:c>
      <x:c r="V10" s="205">
        <x:v>1800</x:v>
      </x:c>
    </x:row>
    <x:row r="11" spans="2:22" ht="15" customHeight="1">
      <x:c r="B11" s="7" t="s">
        <x:v>315</x:v>
      </x:c>
      <x:c r="C11" s="204" t="s">
        <x:v>314</x:v>
      </x:c>
      <x:c r="D11" s="203">
        <x:f t="shared" si="0"/>
        <x:v>900000</x:v>
      </x:c>
      <x:c r="E11" s="203">
        <x:f t="shared" si="1"/>
        <x:v>90000</x:v>
      </x:c>
      <x:c r="F11" s="178">
        <x:f t="shared" si="2"/>
        <x:v>990000</x:v>
      </x:c>
      <x:c r="J11" s="182"/>
      <x:c r="K11" s="202"/>
      <x:c r="L11" s="182"/>
      <x:c r="M11" s="182"/>
      <x:c r="N11" s="181"/>
      <x:c r="O11" s="197">
        <x:v>5</x:v>
      </x:c>
      <x:c r="P11" s="196" t="s">
        <x:v>298</x:v>
      </x:c>
      <x:c r="Q11" s="195"/>
      <x:c r="R11" s="194">
        <x:v>80</x:v>
      </x:c>
      <x:c r="S11" s="193"/>
      <x:c r="T11" s="164"/>
      <x:c r="U11" s="164"/>
      <x:c r="V11" s="164"/>
    </x:row>
    <x:row r="12" spans="2:22" ht="15" customHeight="1">
      <x:c r="B12" s="27" t="s">
        <x:v>299</x:v>
      </x:c>
      <x:c r="C12" s="20" t="s">
        <x:v>310</x:v>
      </x:c>
      <x:c r="D12" s="203">
        <x:f t="shared" si="0"/>
        <x:v>750000</x:v>
      </x:c>
      <x:c r="E12" s="203">
        <x:f t="shared" si="1"/>
        <x:v>70000</x:v>
      </x:c>
      <x:c r="F12" s="178">
        <x:f t="shared" si="2"/>
        <x:v>820000</x:v>
      </x:c>
      <x:c r="J12" s="201"/>
      <x:c r="K12" s="181"/>
      <x:c r="L12" s="181"/>
      <x:c r="M12" s="181"/>
      <x:c r="N12" s="181"/>
      <x:c r="O12" s="197">
        <x:v>6</x:v>
      </x:c>
      <x:c r="P12" s="196" t="s">
        <x:v>307</x:v>
      </x:c>
      <x:c r="Q12" s="195"/>
      <x:c r="R12" s="194">
        <x:v>111</x:v>
      </x:c>
      <x:c r="S12" s="193"/>
      <x:c r="T12" s="164"/>
      <x:c r="U12" s="267" t="s">
        <x:v>828</x:v>
      </x:c>
      <x:c r="V12" s="267"/>
    </x:row>
    <x:row r="13" spans="10:22" ht="15" customHeight="1">
      <x:c r="J13" s="181"/>
      <x:c r="K13" s="181"/>
      <x:c r="L13" s="181"/>
      <x:c r="M13" s="181"/>
      <x:c r="N13" s="181"/>
      <x:c r="O13" s="197">
        <x:v>7</x:v>
      </x:c>
      <x:c r="P13" s="196" t="s">
        <x:v>836</x:v>
      </x:c>
      <x:c r="Q13" s="195"/>
      <x:c r="R13" s="194">
        <x:v>36</x:v>
      </x:c>
      <x:c r="S13" s="193"/>
      <x:c r="T13" s="164"/>
      <x:c r="U13" s="213" t="s">
        <x:v>309</x:v>
      </x:c>
      <x:c r="V13" s="215" t="s">
        <x:v>312</x:v>
      </x:c>
    </x:row>
    <x:row r="14" spans="2:22" ht="15" customHeight="1">
      <x:c r="B14" s="263" t="s">
        <x:v>527</x:v>
      </x:c>
      <x:c r="C14" s="264"/>
      <x:c r="D14" s="264"/>
      <x:c r="E14" s="264"/>
      <x:c r="F14" s="264"/>
      <x:c r="G14" s="264"/>
      <x:c r="H14" s="264"/>
      <x:c r="I14" s="264"/>
      <x:c r="J14" s="264"/>
      <x:c r="K14" s="264"/>
      <x:c r="L14" s="264"/>
      <x:c r="M14" s="265"/>
      <x:c r="N14" s="181"/>
      <x:c r="O14" s="197">
        <x:v>8</x:v>
      </x:c>
      <x:c r="P14" s="196" t="s">
        <x:v>307</x:v>
      </x:c>
      <x:c r="Q14" s="195"/>
      <x:c r="R14" s="194">
        <x:v>20</x:v>
      </x:c>
      <x:c r="S14" s="193"/>
      <x:c r="T14" s="164"/>
      <x:c r="U14" s="60">
        <x:v>0</x:v>
      </x:c>
      <x:c r="V14" s="200">
        <x:v>0</x:v>
      </x:c>
    </x:row>
    <x:row r="15" spans="2:22" ht="15" customHeight="1">
      <x:c r="B15" s="5" t="s">
        <x:v>565</x:v>
      </x:c>
      <x:c r="J15" s="181"/>
      <x:c r="K15" s="181"/>
      <x:c r="L15" s="181"/>
      <x:c r="M15" s="181"/>
      <x:c r="N15" s="181"/>
      <x:c r="O15" s="197">
        <x:v>9</x:v>
      </x:c>
      <x:c r="P15" s="196" t="s">
        <x:v>298</x:v>
      </x:c>
      <x:c r="Q15" s="195"/>
      <x:c r="R15" s="194">
        <x:v>14</x:v>
      </x:c>
      <x:c r="S15" s="193"/>
      <x:c r="T15" s="164"/>
      <x:c r="U15" s="60">
        <x:v>30</x:v>
      </x:c>
      <x:c r="V15" s="200">
        <x:v>0.05</x:v>
      </x:c>
    </x:row>
    <x:row r="16" spans="2:22" ht="15" customHeight="1">
      <x:c r="B16" s="213" t="s">
        <x:v>319</x:v>
      </x:c>
      <x:c r="C16" s="214" t="s">
        <x:v>26</x:v>
      </x:c>
      <x:c r="D16" s="214" t="s">
        <x:v>838</x:v>
      </x:c>
      <x:c r="E16" s="214" t="s">
        <x:v>308</x:v>
      </x:c>
      <x:c r="F16" s="215" t="s">
        <x:v>830</x:v>
      </x:c>
      <x:c r="H16" s="266" t="s">
        <x:v>834</x:v>
      </x:c>
      <x:c r="I16" s="266"/>
      <x:c r="J16" s="266"/>
      <x:c r="K16" s="266"/>
      <x:c r="L16" s="266"/>
      <x:c r="M16" s="266"/>
      <x:c r="N16" s="181"/>
      <x:c r="O16" s="197">
        <x:v>10</x:v>
      </x:c>
      <x:c r="P16" s="196" t="s">
        <x:v>836</x:v>
      </x:c>
      <x:c r="Q16" s="195"/>
      <x:c r="R16" s="194">
        <x:v>80</x:v>
      </x:c>
      <x:c r="S16" s="193"/>
      <x:c r="T16" s="164"/>
      <x:c r="U16" s="60">
        <x:v>50</x:v>
      </x:c>
      <x:c r="V16" s="200">
        <x:v>0.14999999999999999</x:v>
      </x:c>
    </x:row>
    <x:row r="17" spans="2:22" ht="15" customHeight="1">
      <x:c r="B17" s="10">
        <x:v>1</x:v>
      </x:c>
      <x:c r="C17" s="162" t="s">
        <x:v>316</x:v>
      </x:c>
      <x:c r="D17" s="162">
        <x:v>5</x:v>
      </x:c>
      <x:c r="E17" s="179" t="str">
        <x:f>HLOOKUP(D17,$I$17:$M$19,2,0)</x:f>
        <x:v>회사원</x:v>
      </x:c>
      <x:c r="F17" s="14">
        <x:f>HLOOKUP(D17,$I$17:$M$19,3,0)</x:f>
        <x:v>70</x:v>
      </x:c>
      <x:c r="H17" s="216" t="s">
        <x:v>35</x:v>
      </x:c>
      <x:c r="I17" s="166">
        <x:v>1</x:v>
      </x:c>
      <x:c r="J17" s="166">
        <x:v>2</x:v>
      </x:c>
      <x:c r="K17" s="166">
        <x:v>3</x:v>
      </x:c>
      <x:c r="L17" s="166">
        <x:v>4</x:v>
      </x:c>
      <x:c r="M17" s="165">
        <x:v>5</x:v>
      </x:c>
      <x:c r="N17" s="181"/>
      <x:c r="O17" s="197">
        <x:v>11</x:v>
      </x:c>
      <x:c r="P17" s="196" t="s">
        <x:v>298</x:v>
      </x:c>
      <x:c r="Q17" s="195"/>
      <x:c r="R17" s="194">
        <x:v>25</x:v>
      </x:c>
      <x:c r="S17" s="193"/>
      <x:c r="T17"/>
      <x:c r="U17" s="71">
        <x:v>100</x:v>
      </x:c>
      <x:c r="V17" s="199">
        <x:v>0.20000000000000001</x:v>
      </x:c>
    </x:row>
    <x:row r="18" spans="2:22" ht="15" customHeight="1">
      <x:c r="B18" s="10">
        <x:v>2</x:v>
      </x:c>
      <x:c r="C18" s="162" t="s">
        <x:v>317</x:v>
      </x:c>
      <x:c r="D18" s="162">
        <x:v>1</x:v>
      </x:c>
      <x:c r="E18" s="179" t="str">
        <x:f t="shared" ref="E18:E22" si="3">HLOOKUP(D18,$I$17:$M$19,2,0)</x:f>
        <x:v>학생</x:v>
      </x:c>
      <x:c r="F18" s="14">
        <x:f t="shared" ref="F18:F22" si="4">HLOOKUP(D18,$I$17:$M$19,3,0)</x:f>
        <x:v>100</x:v>
      </x:c>
      <x:c r="H18" s="217" t="s">
        <x:v>308</x:v>
      </x:c>
      <x:c r="I18" s="162" t="s">
        <x:v>311</x:v>
      </x:c>
      <x:c r="J18" s="162" t="s">
        <x:v>313</x:v>
      </x:c>
      <x:c r="K18" s="162" t="s">
        <x:v>302</x:v>
      </x:c>
      <x:c r="L18" s="162" t="s">
        <x:v>290</x:v>
      </x:c>
      <x:c r="M18" s="198" t="s">
        <x:v>297</x:v>
      </x:c>
      <x:c r="N18" s="181"/>
      <x:c r="O18" s="197">
        <x:v>12</x:v>
      </x:c>
      <x:c r="P18" s="196" t="s">
        <x:v>307</x:v>
      </x:c>
      <x:c r="Q18" s="195"/>
      <x:c r="R18" s="194">
        <x:v>78</x:v>
      </x:c>
      <x:c r="S18" s="193"/>
      <x:c r="T18"/>
      <x:c r="U18"/>
      <x:c r="V18"/>
    </x:row>
    <x:row r="19" spans="2:22" ht="15" customHeight="1">
      <x:c r="B19" s="10">
        <x:v>3</x:v>
      </x:c>
      <x:c r="C19" s="162" t="s">
        <x:v>305</x:v>
      </x:c>
      <x:c r="D19" s="162">
        <x:v>3</x:v>
      </x:c>
      <x:c r="E19" s="179" t="str">
        <x:f t="shared" si="3"/>
        <x:v>공무원</x:v>
      </x:c>
      <x:c r="F19" s="14">
        <x:f t="shared" si="4"/>
        <x:v>20</x:v>
      </x:c>
      <x:c r="H19" s="218" t="s">
        <x:v>830</x:v>
      </x:c>
      <x:c r="I19" s="159">
        <x:v>100</x:v>
      </x:c>
      <x:c r="J19" s="159">
        <x:v>50</x:v>
      </x:c>
      <x:c r="K19" s="159">
        <x:v>20</x:v>
      </x:c>
      <x:c r="L19" s="159">
        <x:v>50</x:v>
      </x:c>
      <x:c r="M19" s="163">
        <x:v>70</x:v>
      </x:c>
      <x:c r="N19" s="181"/>
      <x:c r="O19" s="197">
        <x:v>13</x:v>
      </x:c>
      <x:c r="P19" s="196" t="s">
        <x:v>836</x:v>
      </x:c>
      <x:c r="Q19" s="195"/>
      <x:c r="R19" s="194">
        <x:v>132</x:v>
      </x:c>
      <x:c r="S19" s="193"/>
      <x:c r="T19"/>
      <x:c r="U19"/>
      <x:c r="V19"/>
    </x:row>
    <x:row r="20" spans="2:22" ht="15" customHeight="1">
      <x:c r="B20" s="10">
        <x:v>4</x:v>
      </x:c>
      <x:c r="C20" s="162" t="s">
        <x:v>318</x:v>
      </x:c>
      <x:c r="D20" s="162">
        <x:v>2</x:v>
      </x:c>
      <x:c r="E20" s="179" t="str">
        <x:f t="shared" si="3"/>
        <x:v>군인</x:v>
      </x:c>
      <x:c r="F20" s="14">
        <x:f t="shared" si="4"/>
        <x:v>50</x:v>
      </x:c>
      <x:c r="J20" s="181"/>
      <x:c r="K20" s="181"/>
      <x:c r="L20" s="181"/>
      <x:c r="M20" s="181"/>
      <x:c r="N20" s="181"/>
      <x:c r="O20" s="192">
        <x:v>14</x:v>
      </x:c>
      <x:c r="P20" s="191" t="s">
        <x:v>307</x:v>
      </x:c>
      <x:c r="Q20" s="190"/>
      <x:c r="R20" s="189">
        <x:v>46</x:v>
      </x:c>
      <x:c r="S20" s="188"/>
      <x:c r="T20"/>
      <x:c r="U20"/>
      <x:c r="V20"/>
    </x:row>
    <x:row r="21" spans="2:15" ht="15" customHeight="1">
      <x:c r="B21" s="10">
        <x:v>5</x:v>
      </x:c>
      <x:c r="C21" s="162" t="s">
        <x:v>304</x:v>
      </x:c>
      <x:c r="D21" s="162">
        <x:v>4</x:v>
      </x:c>
      <x:c r="E21" s="179" t="str">
        <x:f t="shared" si="3"/>
        <x:v>교사</x:v>
      </x:c>
      <x:c r="F21" s="14">
        <x:f t="shared" si="4"/>
        <x:v>50</x:v>
      </x:c>
      <x:c r="J21" s="181"/>
      <x:c r="K21" s="181"/>
      <x:c r="L21" s="181"/>
      <x:c r="M21" s="181"/>
      <x:c r="N21" s="181"/>
      <x:c r="O21" s="181"/>
    </x:row>
    <x:row r="22" spans="2:15" ht="15" customHeight="1">
      <x:c r="B22" s="160">
        <x:v>6</x:v>
      </x:c>
      <x:c r="C22" s="159" t="s">
        <x:v>295</x:v>
      </x:c>
      <x:c r="D22" s="159">
        <x:v>5</x:v>
      </x:c>
      <x:c r="E22" s="179" t="str">
        <x:f t="shared" si="3"/>
        <x:v>회사원</x:v>
      </x:c>
      <x:c r="F22" s="14">
        <x:f t="shared" si="4"/>
        <x:v>70</x:v>
      </x:c>
      <x:c r="J22" s="181"/>
      <x:c r="K22" s="181"/>
      <x:c r="L22" s="181"/>
      <x:c r="M22" s="181"/>
      <x:c r="N22" s="181"/>
      <x:c r="O22" s="181"/>
    </x:row>
    <x:row r="23" spans="10:15" ht="15" customHeight="1">
      <x:c r="J23" s="182"/>
      <x:c r="K23" s="187"/>
      <x:c r="L23" s="187"/>
      <x:c r="M23" s="187"/>
      <x:c r="N23" s="182"/>
      <x:c r="O23" s="182"/>
    </x:row>
    <x:row r="24" spans="2:23" ht="15" customHeight="1">
      <x:c r="B24" s="263" t="s">
        <x:v>851</x:v>
      </x:c>
      <x:c r="C24" s="264"/>
      <x:c r="D24" s="264"/>
      <x:c r="E24" s="264"/>
      <x:c r="F24" s="264"/>
      <x:c r="G24" s="264"/>
      <x:c r="H24" s="264"/>
      <x:c r="I24" s="264"/>
      <x:c r="J24" s="264"/>
      <x:c r="K24" s="264"/>
      <x:c r="L24" s="264"/>
      <x:c r="M24" s="219"/>
      <x:c r="N24" s="182"/>
      <x:c r="O24" s="268" t="s">
        <x:v>526</x:v>
      </x:c>
      <x:c r="P24" s="269"/>
      <x:c r="Q24" s="269"/>
      <x:c r="R24" s="269"/>
      <x:c r="S24" s="269"/>
      <x:c r="T24" s="269"/>
      <x:c r="U24" s="269"/>
      <x:c r="V24" s="269"/>
      <x:c r="W24" s="270"/>
    </x:row>
    <x:row r="25" spans="2:20" ht="15" customHeight="1">
      <x:c r="B25" s="5" t="s">
        <x:v>573</x:v>
      </x:c>
      <x:c r="J25" s="181"/>
      <x:c r="K25" s="181"/>
      <x:c r="L25" s="181"/>
      <x:c r="M25" s="181"/>
      <x:c r="N25" s="181"/>
      <x:c r="O25" s="164" t="s">
        <x:v>835</x:v>
      </x:c>
      <x:c r="P25" s="164"/>
      <x:c r="Q25" s="164"/>
      <x:c r="R25" s="164"/>
      <x:c r="S25" s="164"/>
      <x:c r="T25" s="164"/>
    </x:row>
    <x:row r="26" spans="2:23" ht="15" customHeight="1">
      <x:c r="B26" s="213" t="s">
        <x:v>335</x:v>
      </x:c>
      <x:c r="C26" s="214" t="s">
        <x:v>805</x:v>
      </x:c>
      <x:c r="D26" s="214" t="s">
        <x:v>799</x:v>
      </x:c>
      <x:c r="E26" s="215" t="s">
        <x:v>811</x:v>
      </x:c>
      <x:c r="G26" s="266" t="s">
        <x:v>852</x:v>
      </x:c>
      <x:c r="H26" s="266"/>
      <x:c r="I26" s="266"/>
      <x:c r="J26" s="266"/>
      <x:c r="K26" s="266"/>
      <x:c r="L26" s="266"/>
      <x:c r="M26" s="181"/>
      <x:c r="N26" s="181"/>
      <x:c r="O26" s="213" t="s">
        <x:v>26</x:v>
      </x:c>
      <x:c r="P26" s="214" t="s">
        <x:v>293</x:v>
      </x:c>
      <x:c r="Q26" s="214" t="s">
        <x:v>353</x:v>
      </x:c>
      <x:c r="R26" s="214" t="s">
        <x:v>296</x:v>
      </x:c>
      <x:c r="S26" s="214" t="s">
        <x:v>323</x:v>
      </x:c>
      <x:c r="T26" s="215" t="s">
        <x:v>273</x:v>
      </x:c>
      <x:c r="V26" s="267" t="s">
        <x:v>850</x:v>
      </x:c>
      <x:c r="W26" s="267"/>
    </x:row>
    <x:row r="27" spans="2:23" ht="15" customHeight="1">
      <x:c r="B27" s="10" t="s">
        <x:v>306</x:v>
      </x:c>
      <x:c r="C27" s="180">
        <x:v>50000</x:v>
      </x:c>
      <x:c r="D27" s="179">
        <x:f>HLOOKUP(C27,$H$27:$L$28,2,1)</x:f>
        <x:v>300</x:v>
      </x:c>
      <x:c r="E27" s="178"/>
      <x:c r="G27" s="216" t="s">
        <x:v>805</x:v>
      </x:c>
      <x:c r="H27" s="166">
        <x:v>0</x:v>
      </x:c>
      <x:c r="I27" s="186">
        <x:v>10000</x:v>
      </x:c>
      <x:c r="J27" s="186">
        <x:v>20000</x:v>
      </x:c>
      <x:c r="K27" s="186">
        <x:v>40000</x:v>
      </x:c>
      <x:c r="L27" s="185">
        <x:v>80000</x:v>
      </x:c>
      <x:c r="M27" s="181"/>
      <x:c r="N27" s="181"/>
      <x:c r="O27" s="60" t="s">
        <x:v>274</x:v>
      </x:c>
      <x:c r="P27" s="172">
        <x:v>64</x:v>
      </x:c>
      <x:c r="Q27" s="172">
        <x:v>77</x:v>
      </x:c>
      <x:c r="R27" s="172">
        <x:v>50</x:v>
      </x:c>
      <x:c r="S27" s="171"/>
      <x:c r="T27" s="170"/>
      <x:c r="V27" s="213" t="s">
        <x:v>205</x:v>
      </x:c>
      <x:c r="W27" s="215" t="s">
        <x:v>273</x:v>
      </x:c>
    </x:row>
    <x:row r="28" spans="2:23" ht="15" customHeight="1">
      <x:c r="B28" s="10" t="s">
        <x:v>271</x:v>
      </x:c>
      <x:c r="C28" s="180">
        <x:v>10000</x:v>
      </x:c>
      <x:c r="D28" s="179">
        <x:f t="shared" ref="D28:D32" si="5">HLOOKUP(C28,$H$27:$L$28,2,1)</x:f>
        <x:v>100</x:v>
      </x:c>
      <x:c r="E28" s="178"/>
      <x:c r="G28" s="218" t="s">
        <x:v>799</x:v>
      </x:c>
      <x:c r="H28" s="159"/>
      <x:c r="I28" s="184">
        <x:v>100</x:v>
      </x:c>
      <x:c r="J28" s="184">
        <x:v>200</x:v>
      </x:c>
      <x:c r="K28" s="184">
        <x:v>300</x:v>
      </x:c>
      <x:c r="L28" s="183">
        <x:v>500</x:v>
      </x:c>
      <x:c r="M28" s="182"/>
      <x:c r="N28" s="182"/>
      <x:c r="O28" s="60" t="s">
        <x:v>64</x:v>
      </x:c>
      <x:c r="P28" s="172">
        <x:v>62</x:v>
      </x:c>
      <x:c r="Q28" s="172">
        <x:v>82</x:v>
      </x:c>
      <x:c r="R28" s="172">
        <x:v>70</x:v>
      </x:c>
      <x:c r="S28" s="171"/>
      <x:c r="T28" s="170"/>
      <x:c r="V28" s="60">
        <x:v>0</x:v>
      </x:c>
      <x:c r="W28" s="177" t="s">
        <x:v>270</x:v>
      </x:c>
    </x:row>
    <x:row r="29" spans="2:23" ht="15" customHeight="1">
      <x:c r="B29" s="10" t="s">
        <x:v>264</x:v>
      </x:c>
      <x:c r="C29" s="180">
        <x:v>5000</x:v>
      </x:c>
      <x:c r="D29" s="179">
        <x:f t="shared" si="5"/>
        <x:v>0</x:v>
      </x:c>
      <x:c r="E29" s="178"/>
      <x:c r="M29" s="182"/>
      <x:c r="N29" s="182"/>
      <x:c r="O29" s="60" t="s">
        <x:v>287</x:v>
      </x:c>
      <x:c r="P29" s="172">
        <x:v>84</x:v>
      </x:c>
      <x:c r="Q29" s="172">
        <x:v>92</x:v>
      </x:c>
      <x:c r="R29" s="172">
        <x:v>95</x:v>
      </x:c>
      <x:c r="S29" s="171"/>
      <x:c r="T29" s="170"/>
      <x:c r="V29" s="60">
        <x:v>60</x:v>
      </x:c>
      <x:c r="W29" s="177" t="s">
        <x:v>263</x:v>
      </x:c>
    </x:row>
    <x:row r="30" spans="2:23" ht="15" customHeight="1">
      <x:c r="B30" s="10" t="s">
        <x:v>267</x:v>
      </x:c>
      <x:c r="C30" s="180">
        <x:v>45000</x:v>
      </x:c>
      <x:c r="D30" s="179">
        <x:f t="shared" si="5"/>
        <x:v>300</x:v>
      </x:c>
      <x:c r="E30" s="178"/>
      <x:c r="J30" s="181"/>
      <x:c r="K30" s="181"/>
      <x:c r="L30" s="181"/>
      <x:c r="M30" s="181"/>
      <x:c r="N30" s="181"/>
      <x:c r="O30" s="60" t="s">
        <x:v>272</x:v>
      </x:c>
      <x:c r="P30" s="172">
        <x:v>99</x:v>
      </x:c>
      <x:c r="Q30" s="172">
        <x:v>80</x:v>
      </x:c>
      <x:c r="R30" s="172">
        <x:v>75</x:v>
      </x:c>
      <x:c r="S30" s="171"/>
      <x:c r="T30" s="170"/>
      <x:c r="V30" s="60">
        <x:v>70</x:v>
      </x:c>
      <x:c r="W30" s="177" t="s">
        <x:v>275</x:v>
      </x:c>
    </x:row>
    <x:row r="31" spans="2:23" ht="15" customHeight="1">
      <x:c r="B31" s="10" t="s">
        <x:v>261</x:v>
      </x:c>
      <x:c r="C31" s="180">
        <x:v>15000</x:v>
      </x:c>
      <x:c r="D31" s="179">
        <x:f t="shared" si="5"/>
        <x:v>100</x:v>
      </x:c>
      <x:c r="E31" s="178"/>
      <x:c r="O31" s="60" t="s">
        <x:v>259</x:v>
      </x:c>
      <x:c r="P31" s="172">
        <x:v>87</x:v>
      </x:c>
      <x:c r="Q31" s="172">
        <x:v>87</x:v>
      </x:c>
      <x:c r="R31" s="172">
        <x:v>54</x:v>
      </x:c>
      <x:c r="S31" s="171"/>
      <x:c r="T31" s="170"/>
      <x:c r="V31" s="60">
        <x:v>80</x:v>
      </x:c>
      <x:c r="W31" s="177" t="s">
        <x:v>266</x:v>
      </x:c>
    </x:row>
    <x:row r="32" spans="2:23" ht="15" customHeight="1">
      <x:c r="B32" s="160" t="s">
        <x:v>289</x:v>
      </x:c>
      <x:c r="C32" s="176">
        <x:v>95000</x:v>
      </x:c>
      <x:c r="D32" s="179">
        <x:f t="shared" si="5"/>
        <x:v>500</x:v>
      </x:c>
      <x:c r="E32" s="175"/>
      <x:c r="O32" s="60" t="s">
        <x:v>258</x:v>
      </x:c>
      <x:c r="P32" s="172">
        <x:v>70</x:v>
      </x:c>
      <x:c r="Q32" s="172">
        <x:v>46</x:v>
      </x:c>
      <x:c r="R32" s="172">
        <x:v>65</x:v>
      </x:c>
      <x:c r="S32" s="171"/>
      <x:c r="T32" s="170"/>
      <x:c r="V32" s="71">
        <x:v>90</x:v>
      </x:c>
      <x:c r="W32" s="174" t="s">
        <x:v>286</x:v>
      </x:c>
    </x:row>
    <x:row r="33" spans="2:20" ht="15" customHeight="1">
      <x:c r="B33" s="173"/>
      <x:c r="O33" s="60" t="s">
        <x:v>278</x:v>
      </x:c>
      <x:c r="P33" s="172">
        <x:v>91</x:v>
      </x:c>
      <x:c r="Q33" s="172">
        <x:v>98</x:v>
      </x:c>
      <x:c r="R33" s="172">
        <x:v>85</x:v>
      </x:c>
      <x:c r="S33" s="171"/>
      <x:c r="T33" s="170"/>
    </x:row>
    <x:row r="34" spans="2:20" ht="15" customHeight="1">
      <x:c r="B34" s="263" t="s">
        <x:v>810</x:v>
      </x:c>
      <x:c r="C34" s="264"/>
      <x:c r="D34" s="264"/>
      <x:c r="E34" s="264"/>
      <x:c r="F34" s="264"/>
      <x:c r="G34" s="264"/>
      <x:c r="H34" s="264"/>
      <x:c r="I34" s="264"/>
      <x:c r="J34" s="264"/>
      <x:c r="K34" s="264"/>
      <x:c r="L34" s="264"/>
      <x:c r="M34" s="265"/>
      <x:c r="O34" s="60" t="s">
        <x:v>269</x:v>
      </x:c>
      <x:c r="P34" s="172">
        <x:v>70</x:v>
      </x:c>
      <x:c r="Q34" s="172">
        <x:v>90</x:v>
      </x:c>
      <x:c r="R34" s="172">
        <x:v>85</x:v>
      </x:c>
      <x:c r="S34" s="171"/>
      <x:c r="T34" s="170"/>
    </x:row>
    <x:row r="35" spans="2:20" ht="15" customHeight="1">
      <x:c r="B35" s="5" t="s">
        <x:v>593</x:v>
      </x:c>
      <x:c r="O35" s="60" t="s">
        <x:v>268</x:v>
      </x:c>
      <x:c r="P35" s="172">
        <x:v>90</x:v>
      </x:c>
      <x:c r="Q35" s="172">
        <x:v>90</x:v>
      </x:c>
      <x:c r="R35" s="172">
        <x:v>88</x:v>
      </x:c>
      <x:c r="S35" s="171"/>
      <x:c r="T35" s="170"/>
    </x:row>
    <x:row r="36" spans="2:20" ht="15" customHeight="1">
      <x:c r="B36" s="213" t="s">
        <x:v>276</x:v>
      </x:c>
      <x:c r="C36" s="214" t="s">
        <x:v>804</x:v>
      </x:c>
      <x:c r="D36" s="214" t="s">
        <x:v>798</x:v>
      </x:c>
      <x:c r="E36" s="214" t="s">
        <x:v>797</x:v>
      </x:c>
      <x:c r="F36" s="214" t="s">
        <x:v>323</x:v>
      </x:c>
      <x:c r="G36" s="215" t="s">
        <x:v>341</x:v>
      </x:c>
      <x:c r="I36" s="266" t="s">
        <x:v>850</x:v>
      </x:c>
      <x:c r="J36" s="266"/>
      <x:c r="K36" s="266"/>
      <x:c r="L36" s="266"/>
      <x:c r="M36" s="266"/>
      <x:c r="O36" s="71" t="s">
        <x:v>284</x:v>
      </x:c>
      <x:c r="P36" s="169">
        <x:v>49</x:v>
      </x:c>
      <x:c r="Q36" s="169">
        <x:v>51</x:v>
      </x:c>
      <x:c r="R36" s="169">
        <x:v>94</x:v>
      </x:c>
      <x:c r="S36" s="168"/>
      <x:c r="T36" s="167"/>
    </x:row>
    <x:row r="37" spans="2:20" ht="15" customHeight="1">
      <x:c r="B37" s="10" t="s">
        <x:v>279</x:v>
      </x:c>
      <x:c r="C37" s="162">
        <x:v>67</x:v>
      </x:c>
      <x:c r="D37" s="162">
        <x:v>47</x:v>
      </x:c>
      <x:c r="E37" s="162">
        <x:v>61</x:v>
      </x:c>
      <x:c r="F37" s="161"/>
      <x:c r="G37" s="14"/>
      <x:c r="I37" s="216" t="s">
        <x:v>801</x:v>
      </x:c>
      <x:c r="J37" s="166">
        <x:v>0</x:v>
      </x:c>
      <x:c r="K37" s="166">
        <x:v>70</x:v>
      </x:c>
      <x:c r="L37" s="166">
        <x:v>80</x:v>
      </x:c>
      <x:c r="M37" s="165">
        <x:v>90</x:v>
      </x:c>
      <x:c r="O37" s="164"/>
      <x:c r="P37" s="164"/>
      <x:c r="Q37" s="164"/>
      <x:c r="R37" s="164"/>
      <x:c r="S37" s="164"/>
      <x:c r="T37" s="164"/>
    </x:row>
    <x:row r="38" spans="2:13" ht="15" customHeight="1">
      <x:c r="B38" s="10" t="s">
        <x:v>265</x:v>
      </x:c>
      <x:c r="C38" s="162">
        <x:v>80</x:v>
      </x:c>
      <x:c r="D38" s="162">
        <x:v>90</x:v>
      </x:c>
      <x:c r="E38" s="162">
        <x:v>56</x:v>
      </x:c>
      <x:c r="F38" s="161"/>
      <x:c r="G38" s="14"/>
      <x:c r="I38" s="218" t="s">
        <x:v>341</x:v>
      </x:c>
      <x:c r="J38" s="159" t="s">
        <x:v>285</x:v>
      </x:c>
      <x:c r="K38" s="159" t="s">
        <x:v>288</x:v>
      </x:c>
      <x:c r="L38" s="159" t="s">
        <x:v>283</x:v>
      </x:c>
      <x:c r="M38" s="163" t="s">
        <x:v>280</x:v>
      </x:c>
    </x:row>
    <x:row r="39" spans="2:7" ht="15" customHeight="1">
      <x:c r="B39" s="10" t="s">
        <x:v>260</x:v>
      </x:c>
      <x:c r="C39" s="162">
        <x:v>78</x:v>
      </x:c>
      <x:c r="D39" s="162">
        <x:v>90</x:v>
      </x:c>
      <x:c r="E39" s="162">
        <x:v>78</x:v>
      </x:c>
      <x:c r="F39" s="161"/>
      <x:c r="G39" s="14"/>
    </x:row>
    <x:row r="40" spans="2:7" ht="15" customHeight="1">
      <x:c r="B40" s="10" t="s">
        <x:v>262</x:v>
      </x:c>
      <x:c r="C40" s="162">
        <x:v>34</x:v>
      </x:c>
      <x:c r="D40" s="162">
        <x:v>56</x:v>
      </x:c>
      <x:c r="E40" s="162">
        <x:v>65</x:v>
      </x:c>
      <x:c r="F40" s="161"/>
      <x:c r="G40" s="14"/>
    </x:row>
    <x:row r="41" spans="2:7" ht="15" customHeight="1">
      <x:c r="B41" s="10" t="s">
        <x:v>277</x:v>
      </x:c>
      <x:c r="C41" s="162">
        <x:v>87</x:v>
      </x:c>
      <x:c r="D41" s="162">
        <x:v>90</x:v>
      </x:c>
      <x:c r="E41" s="162">
        <x:v>100</x:v>
      </x:c>
      <x:c r="F41" s="161"/>
      <x:c r="G41" s="14"/>
    </x:row>
    <x:row r="42" spans="2:7" ht="15" customHeight="1">
      <x:c r="B42" s="10" t="s">
        <x:v>282</x:v>
      </x:c>
      <x:c r="C42" s="162">
        <x:v>65</x:v>
      </x:c>
      <x:c r="D42" s="162">
        <x:v>54</x:v>
      </x:c>
      <x:c r="E42" s="162">
        <x:v>45</x:v>
      </x:c>
      <x:c r="F42" s="161"/>
      <x:c r="G42" s="14"/>
    </x:row>
    <x:row r="43" spans="2:7" ht="15" customHeight="1">
      <x:c r="B43" s="160" t="s">
        <x:v>281</x:v>
      </x:c>
      <x:c r="C43" s="159">
        <x:v>80</x:v>
      </x:c>
      <x:c r="D43" s="159">
        <x:v>70</x:v>
      </x:c>
      <x:c r="E43" s="159">
        <x:v>60</x:v>
      </x:c>
      <x:c r="F43" s="158"/>
      <x:c r="G43" s="46"/>
    </x:row>
  </x:sheetData>
  <x:mergeCells count="15">
    <x:mergeCell ref="B34:M34"/>
    <x:mergeCell ref="I36:M36"/>
    <x:mergeCell ref="U12:V12"/>
    <x:mergeCell ref="B14:M14"/>
    <x:mergeCell ref="H16:M16"/>
    <x:mergeCell ref="B24:L24"/>
    <x:mergeCell ref="O24:W24"/>
    <x:mergeCell ref="G26:L26"/>
    <x:mergeCell ref="V26:W26"/>
    <x:mergeCell ref="B2:C2"/>
    <x:mergeCell ref="D2:G2"/>
    <x:mergeCell ref="B4:J4"/>
    <x:mergeCell ref="O4:V4"/>
    <x:mergeCell ref="H6:J6"/>
    <x:mergeCell ref="U6:V6"/>
  </x:mergeCells>
  <x:pageMargins left="0.75" right="0.75" top="0.81000000238418579102" bottom="0.62999999523162841797" header="0.5" footer="0.5"/>
  <x:pageSetup paperSize="9" scale="89" firstPageNumber="1" fitToWidth="1" fitToHeight="1" pageOrder="overThenDown" orientation="portrait" usePrinterDefaults="1" blackAndWhite="0" draft="0" useFirstPageNumber="0" horizontalDpi="300" verticalDpi="300" copies="1"/>
  <x:headerFooter>
    <x:oddHeader>&amp;L&amp;"맑은 고딕,Regular"&amp;A</x:oddHeader>
  </x:headerFooter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ff0000"/>
  </x:sheetPr>
  <x:dimension ref="B2:W43"/>
  <x:sheetViews>
    <x:sheetView showGridLines="0" topLeftCell="A28" zoomScale="130" zoomScaleNormal="75" zoomScaleSheetLayoutView="130" workbookViewId="0">
      <x:selection activeCell="I46" activeCellId="0" sqref="I46:I46"/>
    </x:sheetView>
  </x:sheetViews>
  <x:sheetFormatPr defaultColWidth="9" defaultRowHeight="13.55000000000000071054"/>
  <x:cols>
    <x:col min="1" max="1" width="2.875" style="5" customWidth="1"/>
    <x:col min="2" max="2" width="10.125" style="5" bestFit="1" customWidth="1"/>
    <x:col min="3" max="3" width="10.375" style="5" bestFit="1" customWidth="1"/>
    <x:col min="4" max="6" width="10.125" style="5" bestFit="1" customWidth="1"/>
    <x:col min="7" max="7" width="10" style="5" customWidth="1"/>
    <x:col min="8" max="8" width="9" style="5"/>
    <x:col min="9" max="9" width="13.125" style="5" customWidth="1"/>
    <x:col min="10" max="10" width="10.125" style="5" bestFit="1" customWidth="1"/>
    <x:col min="11" max="13" width="9" style="5"/>
    <x:col min="14" max="14" width="4.6875" style="5" customWidth="1"/>
    <x:col min="15" max="15" width="9" style="5"/>
    <x:col min="16" max="16" width="10.625" style="5" customWidth="1"/>
    <x:col min="17" max="257" width="9" style="5"/>
    <x:col min="258" max="258" width="10.125" style="5" bestFit="1" customWidth="1"/>
    <x:col min="259" max="259" width="10.375" style="5" bestFit="1" customWidth="1"/>
    <x:col min="260" max="263" width="10.125" style="5" bestFit="1" customWidth="1"/>
    <x:col min="264" max="264" width="9" style="5"/>
    <x:col min="265" max="265" width="13.125" style="5" customWidth="1"/>
    <x:col min="266" max="266" width="10.125" style="5" bestFit="1" customWidth="1"/>
    <x:col min="267" max="513" width="9" style="5"/>
    <x:col min="514" max="514" width="10.125" style="5" bestFit="1" customWidth="1"/>
    <x:col min="515" max="515" width="10.375" style="5" bestFit="1" customWidth="1"/>
    <x:col min="516" max="519" width="10.125" style="5" bestFit="1" customWidth="1"/>
    <x:col min="520" max="520" width="9" style="5"/>
    <x:col min="521" max="521" width="13.125" style="5" customWidth="1"/>
    <x:col min="522" max="522" width="10.125" style="5" bestFit="1" customWidth="1"/>
    <x:col min="523" max="769" width="9" style="5"/>
    <x:col min="770" max="770" width="10.125" style="5" bestFit="1" customWidth="1"/>
    <x:col min="771" max="771" width="10.375" style="5" bestFit="1" customWidth="1"/>
    <x:col min="772" max="775" width="10.125" style="5" bestFit="1" customWidth="1"/>
    <x:col min="776" max="776" width="9" style="5"/>
    <x:col min="777" max="777" width="13.125" style="5" customWidth="1"/>
    <x:col min="778" max="778" width="10.125" style="5" bestFit="1" customWidth="1"/>
    <x:col min="779" max="1025" width="9" style="5"/>
    <x:col min="1026" max="1026" width="10.125" style="5" bestFit="1" customWidth="1"/>
    <x:col min="1027" max="1027" width="10.375" style="5" bestFit="1" customWidth="1"/>
    <x:col min="1028" max="1031" width="10.125" style="5" bestFit="1" customWidth="1"/>
    <x:col min="1032" max="1032" width="9" style="5"/>
    <x:col min="1033" max="1033" width="13.125" style="5" customWidth="1"/>
    <x:col min="1034" max="1034" width="10.125" style="5" bestFit="1" customWidth="1"/>
    <x:col min="1035" max="1281" width="9" style="5"/>
    <x:col min="1282" max="1282" width="10.125" style="5" bestFit="1" customWidth="1"/>
    <x:col min="1283" max="1283" width="10.375" style="5" bestFit="1" customWidth="1"/>
    <x:col min="1284" max="1287" width="10.125" style="5" bestFit="1" customWidth="1"/>
    <x:col min="1288" max="1288" width="9" style="5"/>
    <x:col min="1289" max="1289" width="13.125" style="5" customWidth="1"/>
    <x:col min="1290" max="1290" width="10.125" style="5" bestFit="1" customWidth="1"/>
    <x:col min="1291" max="1537" width="9" style="5"/>
    <x:col min="1538" max="1538" width="10.125" style="5" bestFit="1" customWidth="1"/>
    <x:col min="1539" max="1539" width="10.375" style="5" bestFit="1" customWidth="1"/>
    <x:col min="1540" max="1543" width="10.125" style="5" bestFit="1" customWidth="1"/>
    <x:col min="1544" max="1544" width="9" style="5"/>
    <x:col min="1545" max="1545" width="13.125" style="5" customWidth="1"/>
    <x:col min="1546" max="1546" width="10.125" style="5" bestFit="1" customWidth="1"/>
    <x:col min="1547" max="1793" width="9" style="5"/>
    <x:col min="1794" max="1794" width="10.125" style="5" bestFit="1" customWidth="1"/>
    <x:col min="1795" max="1795" width="10.375" style="5" bestFit="1" customWidth="1"/>
    <x:col min="1796" max="1799" width="10.125" style="5" bestFit="1" customWidth="1"/>
    <x:col min="1800" max="1800" width="9" style="5"/>
    <x:col min="1801" max="1801" width="13.125" style="5" customWidth="1"/>
    <x:col min="1802" max="1802" width="10.125" style="5" bestFit="1" customWidth="1"/>
    <x:col min="1803" max="2049" width="9" style="5"/>
    <x:col min="2050" max="2050" width="10.125" style="5" bestFit="1" customWidth="1"/>
    <x:col min="2051" max="2051" width="10.375" style="5" bestFit="1" customWidth="1"/>
    <x:col min="2052" max="2055" width="10.125" style="5" bestFit="1" customWidth="1"/>
    <x:col min="2056" max="2056" width="9" style="5"/>
    <x:col min="2057" max="2057" width="13.125" style="5" customWidth="1"/>
    <x:col min="2058" max="2058" width="10.125" style="5" bestFit="1" customWidth="1"/>
    <x:col min="2059" max="2305" width="9" style="5"/>
    <x:col min="2306" max="2306" width="10.125" style="5" bestFit="1" customWidth="1"/>
    <x:col min="2307" max="2307" width="10.375" style="5" bestFit="1" customWidth="1"/>
    <x:col min="2308" max="2311" width="10.125" style="5" bestFit="1" customWidth="1"/>
    <x:col min="2312" max="2312" width="9" style="5"/>
    <x:col min="2313" max="2313" width="13.125" style="5" customWidth="1"/>
    <x:col min="2314" max="2314" width="10.125" style="5" bestFit="1" customWidth="1"/>
    <x:col min="2315" max="2561" width="9" style="5"/>
    <x:col min="2562" max="2562" width="10.125" style="5" bestFit="1" customWidth="1"/>
    <x:col min="2563" max="2563" width="10.375" style="5" bestFit="1" customWidth="1"/>
    <x:col min="2564" max="2567" width="10.125" style="5" bestFit="1" customWidth="1"/>
    <x:col min="2568" max="2568" width="9" style="5"/>
    <x:col min="2569" max="2569" width="13.125" style="5" customWidth="1"/>
    <x:col min="2570" max="2570" width="10.125" style="5" bestFit="1" customWidth="1"/>
    <x:col min="2571" max="2817" width="9" style="5"/>
    <x:col min="2818" max="2818" width="10.125" style="5" bestFit="1" customWidth="1"/>
    <x:col min="2819" max="2819" width="10.375" style="5" bestFit="1" customWidth="1"/>
    <x:col min="2820" max="2823" width="10.125" style="5" bestFit="1" customWidth="1"/>
    <x:col min="2824" max="2824" width="9" style="5"/>
    <x:col min="2825" max="2825" width="13.125" style="5" customWidth="1"/>
    <x:col min="2826" max="2826" width="10.125" style="5" bestFit="1" customWidth="1"/>
    <x:col min="2827" max="3073" width="9" style="5"/>
    <x:col min="3074" max="3074" width="10.125" style="5" bestFit="1" customWidth="1"/>
    <x:col min="3075" max="3075" width="10.375" style="5" bestFit="1" customWidth="1"/>
    <x:col min="3076" max="3079" width="10.125" style="5" bestFit="1" customWidth="1"/>
    <x:col min="3080" max="3080" width="9" style="5"/>
    <x:col min="3081" max="3081" width="13.125" style="5" customWidth="1"/>
    <x:col min="3082" max="3082" width="10.125" style="5" bestFit="1" customWidth="1"/>
    <x:col min="3083" max="3329" width="9" style="5"/>
    <x:col min="3330" max="3330" width="10.125" style="5" bestFit="1" customWidth="1"/>
    <x:col min="3331" max="3331" width="10.375" style="5" bestFit="1" customWidth="1"/>
    <x:col min="3332" max="3335" width="10.125" style="5" bestFit="1" customWidth="1"/>
    <x:col min="3336" max="3336" width="9" style="5"/>
    <x:col min="3337" max="3337" width="13.125" style="5" customWidth="1"/>
    <x:col min="3338" max="3338" width="10.125" style="5" bestFit="1" customWidth="1"/>
    <x:col min="3339" max="3585" width="9" style="5"/>
    <x:col min="3586" max="3586" width="10.125" style="5" bestFit="1" customWidth="1"/>
    <x:col min="3587" max="3587" width="10.375" style="5" bestFit="1" customWidth="1"/>
    <x:col min="3588" max="3591" width="10.125" style="5" bestFit="1" customWidth="1"/>
    <x:col min="3592" max="3592" width="9" style="5"/>
    <x:col min="3593" max="3593" width="13.125" style="5" customWidth="1"/>
    <x:col min="3594" max="3594" width="10.125" style="5" bestFit="1" customWidth="1"/>
    <x:col min="3595" max="3841" width="9" style="5"/>
    <x:col min="3842" max="3842" width="10.125" style="5" bestFit="1" customWidth="1"/>
    <x:col min="3843" max="3843" width="10.375" style="5" bestFit="1" customWidth="1"/>
    <x:col min="3844" max="3847" width="10.125" style="5" bestFit="1" customWidth="1"/>
    <x:col min="3848" max="3848" width="9" style="5"/>
    <x:col min="3849" max="3849" width="13.125" style="5" customWidth="1"/>
    <x:col min="3850" max="3850" width="10.125" style="5" bestFit="1" customWidth="1"/>
    <x:col min="3851" max="4097" width="9" style="5"/>
    <x:col min="4098" max="4098" width="10.125" style="5" bestFit="1" customWidth="1"/>
    <x:col min="4099" max="4099" width="10.375" style="5" bestFit="1" customWidth="1"/>
    <x:col min="4100" max="4103" width="10.125" style="5" bestFit="1" customWidth="1"/>
    <x:col min="4104" max="4104" width="9" style="5"/>
    <x:col min="4105" max="4105" width="13.125" style="5" customWidth="1"/>
    <x:col min="4106" max="4106" width="10.125" style="5" bestFit="1" customWidth="1"/>
    <x:col min="4107" max="4353" width="9" style="5"/>
    <x:col min="4354" max="4354" width="10.125" style="5" bestFit="1" customWidth="1"/>
    <x:col min="4355" max="4355" width="10.375" style="5" bestFit="1" customWidth="1"/>
    <x:col min="4356" max="4359" width="10.125" style="5" bestFit="1" customWidth="1"/>
    <x:col min="4360" max="4360" width="9" style="5"/>
    <x:col min="4361" max="4361" width="13.125" style="5" customWidth="1"/>
    <x:col min="4362" max="4362" width="10.125" style="5" bestFit="1" customWidth="1"/>
    <x:col min="4363" max="4609" width="9" style="5"/>
    <x:col min="4610" max="4610" width="10.125" style="5" bestFit="1" customWidth="1"/>
    <x:col min="4611" max="4611" width="10.375" style="5" bestFit="1" customWidth="1"/>
    <x:col min="4612" max="4615" width="10.125" style="5" bestFit="1" customWidth="1"/>
    <x:col min="4616" max="4616" width="9" style="5"/>
    <x:col min="4617" max="4617" width="13.125" style="5" customWidth="1"/>
    <x:col min="4618" max="4618" width="10.125" style="5" bestFit="1" customWidth="1"/>
    <x:col min="4619" max="4865" width="9" style="5"/>
    <x:col min="4866" max="4866" width="10.125" style="5" bestFit="1" customWidth="1"/>
    <x:col min="4867" max="4867" width="10.375" style="5" bestFit="1" customWidth="1"/>
    <x:col min="4868" max="4871" width="10.125" style="5" bestFit="1" customWidth="1"/>
    <x:col min="4872" max="4872" width="9" style="5"/>
    <x:col min="4873" max="4873" width="13.125" style="5" customWidth="1"/>
    <x:col min="4874" max="4874" width="10.125" style="5" bestFit="1" customWidth="1"/>
    <x:col min="4875" max="5121" width="9" style="5"/>
    <x:col min="5122" max="5122" width="10.125" style="5" bestFit="1" customWidth="1"/>
    <x:col min="5123" max="5123" width="10.375" style="5" bestFit="1" customWidth="1"/>
    <x:col min="5124" max="5127" width="10.125" style="5" bestFit="1" customWidth="1"/>
    <x:col min="5128" max="5128" width="9" style="5"/>
    <x:col min="5129" max="5129" width="13.125" style="5" customWidth="1"/>
    <x:col min="5130" max="5130" width="10.125" style="5" bestFit="1" customWidth="1"/>
    <x:col min="5131" max="5377" width="9" style="5"/>
    <x:col min="5378" max="5378" width="10.125" style="5" bestFit="1" customWidth="1"/>
    <x:col min="5379" max="5379" width="10.375" style="5" bestFit="1" customWidth="1"/>
    <x:col min="5380" max="5383" width="10.125" style="5" bestFit="1" customWidth="1"/>
    <x:col min="5384" max="5384" width="9" style="5"/>
    <x:col min="5385" max="5385" width="13.125" style="5" customWidth="1"/>
    <x:col min="5386" max="5386" width="10.125" style="5" bestFit="1" customWidth="1"/>
    <x:col min="5387" max="5633" width="9" style="5"/>
    <x:col min="5634" max="5634" width="10.125" style="5" bestFit="1" customWidth="1"/>
    <x:col min="5635" max="5635" width="10.375" style="5" bestFit="1" customWidth="1"/>
    <x:col min="5636" max="5639" width="10.125" style="5" bestFit="1" customWidth="1"/>
    <x:col min="5640" max="5640" width="9" style="5"/>
    <x:col min="5641" max="5641" width="13.125" style="5" customWidth="1"/>
    <x:col min="5642" max="5642" width="10.125" style="5" bestFit="1" customWidth="1"/>
    <x:col min="5643" max="5889" width="9" style="5"/>
    <x:col min="5890" max="5890" width="10.125" style="5" bestFit="1" customWidth="1"/>
    <x:col min="5891" max="5891" width="10.375" style="5" bestFit="1" customWidth="1"/>
    <x:col min="5892" max="5895" width="10.125" style="5" bestFit="1" customWidth="1"/>
    <x:col min="5896" max="5896" width="9" style="5"/>
    <x:col min="5897" max="5897" width="13.125" style="5" customWidth="1"/>
    <x:col min="5898" max="5898" width="10.125" style="5" bestFit="1" customWidth="1"/>
    <x:col min="5899" max="6145" width="9" style="5"/>
    <x:col min="6146" max="6146" width="10.125" style="5" bestFit="1" customWidth="1"/>
    <x:col min="6147" max="6147" width="10.375" style="5" bestFit="1" customWidth="1"/>
    <x:col min="6148" max="6151" width="10.125" style="5" bestFit="1" customWidth="1"/>
    <x:col min="6152" max="6152" width="9" style="5"/>
    <x:col min="6153" max="6153" width="13.125" style="5" customWidth="1"/>
    <x:col min="6154" max="6154" width="10.125" style="5" bestFit="1" customWidth="1"/>
    <x:col min="6155" max="6401" width="9" style="5"/>
    <x:col min="6402" max="6402" width="10.125" style="5" bestFit="1" customWidth="1"/>
    <x:col min="6403" max="6403" width="10.375" style="5" bestFit="1" customWidth="1"/>
    <x:col min="6404" max="6407" width="10.125" style="5" bestFit="1" customWidth="1"/>
    <x:col min="6408" max="6408" width="9" style="5"/>
    <x:col min="6409" max="6409" width="13.125" style="5" customWidth="1"/>
    <x:col min="6410" max="6410" width="10.125" style="5" bestFit="1" customWidth="1"/>
    <x:col min="6411" max="6657" width="9" style="5"/>
    <x:col min="6658" max="6658" width="10.125" style="5" bestFit="1" customWidth="1"/>
    <x:col min="6659" max="6659" width="10.375" style="5" bestFit="1" customWidth="1"/>
    <x:col min="6660" max="6663" width="10.125" style="5" bestFit="1" customWidth="1"/>
    <x:col min="6664" max="6664" width="9" style="5"/>
    <x:col min="6665" max="6665" width="13.125" style="5" customWidth="1"/>
    <x:col min="6666" max="6666" width="10.125" style="5" bestFit="1" customWidth="1"/>
    <x:col min="6667" max="6913" width="9" style="5"/>
    <x:col min="6914" max="6914" width="10.125" style="5" bestFit="1" customWidth="1"/>
    <x:col min="6915" max="6915" width="10.375" style="5" bestFit="1" customWidth="1"/>
    <x:col min="6916" max="6919" width="10.125" style="5" bestFit="1" customWidth="1"/>
    <x:col min="6920" max="6920" width="9" style="5"/>
    <x:col min="6921" max="6921" width="13.125" style="5" customWidth="1"/>
    <x:col min="6922" max="6922" width="10.125" style="5" bestFit="1" customWidth="1"/>
    <x:col min="6923" max="7169" width="9" style="5"/>
    <x:col min="7170" max="7170" width="10.125" style="5" bestFit="1" customWidth="1"/>
    <x:col min="7171" max="7171" width="10.375" style="5" bestFit="1" customWidth="1"/>
    <x:col min="7172" max="7175" width="10.125" style="5" bestFit="1" customWidth="1"/>
    <x:col min="7176" max="7176" width="9" style="5"/>
    <x:col min="7177" max="7177" width="13.125" style="5" customWidth="1"/>
    <x:col min="7178" max="7178" width="10.125" style="5" bestFit="1" customWidth="1"/>
    <x:col min="7179" max="7425" width="9" style="5"/>
    <x:col min="7426" max="7426" width="10.125" style="5" bestFit="1" customWidth="1"/>
    <x:col min="7427" max="7427" width="10.375" style="5" bestFit="1" customWidth="1"/>
    <x:col min="7428" max="7431" width="10.125" style="5" bestFit="1" customWidth="1"/>
    <x:col min="7432" max="7432" width="9" style="5"/>
    <x:col min="7433" max="7433" width="13.125" style="5" customWidth="1"/>
    <x:col min="7434" max="7434" width="10.125" style="5" bestFit="1" customWidth="1"/>
    <x:col min="7435" max="7681" width="9" style="5"/>
    <x:col min="7682" max="7682" width="10.125" style="5" bestFit="1" customWidth="1"/>
    <x:col min="7683" max="7683" width="10.375" style="5" bestFit="1" customWidth="1"/>
    <x:col min="7684" max="7687" width="10.125" style="5" bestFit="1" customWidth="1"/>
    <x:col min="7688" max="7688" width="9" style="5"/>
    <x:col min="7689" max="7689" width="13.125" style="5" customWidth="1"/>
    <x:col min="7690" max="7690" width="10.125" style="5" bestFit="1" customWidth="1"/>
    <x:col min="7691" max="7937" width="9" style="5"/>
    <x:col min="7938" max="7938" width="10.125" style="5" bestFit="1" customWidth="1"/>
    <x:col min="7939" max="7939" width="10.375" style="5" bestFit="1" customWidth="1"/>
    <x:col min="7940" max="7943" width="10.125" style="5" bestFit="1" customWidth="1"/>
    <x:col min="7944" max="7944" width="9" style="5"/>
    <x:col min="7945" max="7945" width="13.125" style="5" customWidth="1"/>
    <x:col min="7946" max="7946" width="10.125" style="5" bestFit="1" customWidth="1"/>
    <x:col min="7947" max="8193" width="9" style="5"/>
    <x:col min="8194" max="8194" width="10.125" style="5" bestFit="1" customWidth="1"/>
    <x:col min="8195" max="8195" width="10.375" style="5" bestFit="1" customWidth="1"/>
    <x:col min="8196" max="8199" width="10.125" style="5" bestFit="1" customWidth="1"/>
    <x:col min="8200" max="8200" width="9" style="5"/>
    <x:col min="8201" max="8201" width="13.125" style="5" customWidth="1"/>
    <x:col min="8202" max="8202" width="10.125" style="5" bestFit="1" customWidth="1"/>
    <x:col min="8203" max="8449" width="9" style="5"/>
    <x:col min="8450" max="8450" width="10.125" style="5" bestFit="1" customWidth="1"/>
    <x:col min="8451" max="8451" width="10.375" style="5" bestFit="1" customWidth="1"/>
    <x:col min="8452" max="8455" width="10.125" style="5" bestFit="1" customWidth="1"/>
    <x:col min="8456" max="8456" width="9" style="5"/>
    <x:col min="8457" max="8457" width="13.125" style="5" customWidth="1"/>
    <x:col min="8458" max="8458" width="10.125" style="5" bestFit="1" customWidth="1"/>
    <x:col min="8459" max="8705" width="9" style="5"/>
    <x:col min="8706" max="8706" width="10.125" style="5" bestFit="1" customWidth="1"/>
    <x:col min="8707" max="8707" width="10.375" style="5" bestFit="1" customWidth="1"/>
    <x:col min="8708" max="8711" width="10.125" style="5" bestFit="1" customWidth="1"/>
    <x:col min="8712" max="8712" width="9" style="5"/>
    <x:col min="8713" max="8713" width="13.125" style="5" customWidth="1"/>
    <x:col min="8714" max="8714" width="10.125" style="5" bestFit="1" customWidth="1"/>
    <x:col min="8715" max="8961" width="9" style="5"/>
    <x:col min="8962" max="8962" width="10.125" style="5" bestFit="1" customWidth="1"/>
    <x:col min="8963" max="8963" width="10.375" style="5" bestFit="1" customWidth="1"/>
    <x:col min="8964" max="8967" width="10.125" style="5" bestFit="1" customWidth="1"/>
    <x:col min="8968" max="8968" width="9" style="5"/>
    <x:col min="8969" max="8969" width="13.125" style="5" customWidth="1"/>
    <x:col min="8970" max="8970" width="10.125" style="5" bestFit="1" customWidth="1"/>
    <x:col min="8971" max="9217" width="9" style="5"/>
    <x:col min="9218" max="9218" width="10.125" style="5" bestFit="1" customWidth="1"/>
    <x:col min="9219" max="9219" width="10.375" style="5" bestFit="1" customWidth="1"/>
    <x:col min="9220" max="9223" width="10.125" style="5" bestFit="1" customWidth="1"/>
    <x:col min="9224" max="9224" width="9" style="5"/>
    <x:col min="9225" max="9225" width="13.125" style="5" customWidth="1"/>
    <x:col min="9226" max="9226" width="10.125" style="5" bestFit="1" customWidth="1"/>
    <x:col min="9227" max="9473" width="9" style="5"/>
    <x:col min="9474" max="9474" width="10.125" style="5" bestFit="1" customWidth="1"/>
    <x:col min="9475" max="9475" width="10.375" style="5" bestFit="1" customWidth="1"/>
    <x:col min="9476" max="9479" width="10.125" style="5" bestFit="1" customWidth="1"/>
    <x:col min="9480" max="9480" width="9" style="5"/>
    <x:col min="9481" max="9481" width="13.125" style="5" customWidth="1"/>
    <x:col min="9482" max="9482" width="10.125" style="5" bestFit="1" customWidth="1"/>
    <x:col min="9483" max="9729" width="9" style="5"/>
    <x:col min="9730" max="9730" width="10.125" style="5" bestFit="1" customWidth="1"/>
    <x:col min="9731" max="9731" width="10.375" style="5" bestFit="1" customWidth="1"/>
    <x:col min="9732" max="9735" width="10.125" style="5" bestFit="1" customWidth="1"/>
    <x:col min="9736" max="9736" width="9" style="5"/>
    <x:col min="9737" max="9737" width="13.125" style="5" customWidth="1"/>
    <x:col min="9738" max="9738" width="10.125" style="5" bestFit="1" customWidth="1"/>
    <x:col min="9739" max="9985" width="9" style="5"/>
    <x:col min="9986" max="9986" width="10.125" style="5" bestFit="1" customWidth="1"/>
    <x:col min="9987" max="9987" width="10.375" style="5" bestFit="1" customWidth="1"/>
    <x:col min="9988" max="9991" width="10.125" style="5" bestFit="1" customWidth="1"/>
    <x:col min="9992" max="9992" width="9" style="5"/>
    <x:col min="9993" max="9993" width="13.125" style="5" customWidth="1"/>
    <x:col min="9994" max="9994" width="10.125" style="5" bestFit="1" customWidth="1"/>
    <x:col min="9995" max="10241" width="9" style="5"/>
    <x:col min="10242" max="10242" width="10.125" style="5" bestFit="1" customWidth="1"/>
    <x:col min="10243" max="10243" width="10.375" style="5" bestFit="1" customWidth="1"/>
    <x:col min="10244" max="10247" width="10.125" style="5" bestFit="1" customWidth="1"/>
    <x:col min="10248" max="10248" width="9" style="5"/>
    <x:col min="10249" max="10249" width="13.125" style="5" customWidth="1"/>
    <x:col min="10250" max="10250" width="10.125" style="5" bestFit="1" customWidth="1"/>
    <x:col min="10251" max="10497" width="9" style="5"/>
    <x:col min="10498" max="10498" width="10.125" style="5" bestFit="1" customWidth="1"/>
    <x:col min="10499" max="10499" width="10.375" style="5" bestFit="1" customWidth="1"/>
    <x:col min="10500" max="10503" width="10.125" style="5" bestFit="1" customWidth="1"/>
    <x:col min="10504" max="10504" width="9" style="5"/>
    <x:col min="10505" max="10505" width="13.125" style="5" customWidth="1"/>
    <x:col min="10506" max="10506" width="10.125" style="5" bestFit="1" customWidth="1"/>
    <x:col min="10507" max="10753" width="9" style="5"/>
    <x:col min="10754" max="10754" width="10.125" style="5" bestFit="1" customWidth="1"/>
    <x:col min="10755" max="10755" width="10.375" style="5" bestFit="1" customWidth="1"/>
    <x:col min="10756" max="10759" width="10.125" style="5" bestFit="1" customWidth="1"/>
    <x:col min="10760" max="10760" width="9" style="5"/>
    <x:col min="10761" max="10761" width="13.125" style="5" customWidth="1"/>
    <x:col min="10762" max="10762" width="10.125" style="5" bestFit="1" customWidth="1"/>
    <x:col min="10763" max="11009" width="9" style="5"/>
    <x:col min="11010" max="11010" width="10.125" style="5" bestFit="1" customWidth="1"/>
    <x:col min="11011" max="11011" width="10.375" style="5" bestFit="1" customWidth="1"/>
    <x:col min="11012" max="11015" width="10.125" style="5" bestFit="1" customWidth="1"/>
    <x:col min="11016" max="11016" width="9" style="5"/>
    <x:col min="11017" max="11017" width="13.125" style="5" customWidth="1"/>
    <x:col min="11018" max="11018" width="10.125" style="5" bestFit="1" customWidth="1"/>
    <x:col min="11019" max="11265" width="9" style="5"/>
    <x:col min="11266" max="11266" width="10.125" style="5" bestFit="1" customWidth="1"/>
    <x:col min="11267" max="11267" width="10.375" style="5" bestFit="1" customWidth="1"/>
    <x:col min="11268" max="11271" width="10.125" style="5" bestFit="1" customWidth="1"/>
    <x:col min="11272" max="11272" width="9" style="5"/>
    <x:col min="11273" max="11273" width="13.125" style="5" customWidth="1"/>
    <x:col min="11274" max="11274" width="10.125" style="5" bestFit="1" customWidth="1"/>
    <x:col min="11275" max="11521" width="9" style="5"/>
    <x:col min="11522" max="11522" width="10.125" style="5" bestFit="1" customWidth="1"/>
    <x:col min="11523" max="11523" width="10.375" style="5" bestFit="1" customWidth="1"/>
    <x:col min="11524" max="11527" width="10.125" style="5" bestFit="1" customWidth="1"/>
    <x:col min="11528" max="11528" width="9" style="5"/>
    <x:col min="11529" max="11529" width="13.125" style="5" customWidth="1"/>
    <x:col min="11530" max="11530" width="10.125" style="5" bestFit="1" customWidth="1"/>
    <x:col min="11531" max="11777" width="9" style="5"/>
    <x:col min="11778" max="11778" width="10.125" style="5" bestFit="1" customWidth="1"/>
    <x:col min="11779" max="11779" width="10.375" style="5" bestFit="1" customWidth="1"/>
    <x:col min="11780" max="11783" width="10.125" style="5" bestFit="1" customWidth="1"/>
    <x:col min="11784" max="11784" width="9" style="5"/>
    <x:col min="11785" max="11785" width="13.125" style="5" customWidth="1"/>
    <x:col min="11786" max="11786" width="10.125" style="5" bestFit="1" customWidth="1"/>
    <x:col min="11787" max="12033" width="9" style="5"/>
    <x:col min="12034" max="12034" width="10.125" style="5" bestFit="1" customWidth="1"/>
    <x:col min="12035" max="12035" width="10.375" style="5" bestFit="1" customWidth="1"/>
    <x:col min="12036" max="12039" width="10.125" style="5" bestFit="1" customWidth="1"/>
    <x:col min="12040" max="12040" width="9" style="5"/>
    <x:col min="12041" max="12041" width="13.125" style="5" customWidth="1"/>
    <x:col min="12042" max="12042" width="10.125" style="5" bestFit="1" customWidth="1"/>
    <x:col min="12043" max="12289" width="9" style="5"/>
    <x:col min="12290" max="12290" width="10.125" style="5" bestFit="1" customWidth="1"/>
    <x:col min="12291" max="12291" width="10.375" style="5" bestFit="1" customWidth="1"/>
    <x:col min="12292" max="12295" width="10.125" style="5" bestFit="1" customWidth="1"/>
    <x:col min="12296" max="12296" width="9" style="5"/>
    <x:col min="12297" max="12297" width="13.125" style="5" customWidth="1"/>
    <x:col min="12298" max="12298" width="10.125" style="5" bestFit="1" customWidth="1"/>
    <x:col min="12299" max="12545" width="9" style="5"/>
    <x:col min="12546" max="12546" width="10.125" style="5" bestFit="1" customWidth="1"/>
    <x:col min="12547" max="12547" width="10.375" style="5" bestFit="1" customWidth="1"/>
    <x:col min="12548" max="12551" width="10.125" style="5" bestFit="1" customWidth="1"/>
    <x:col min="12552" max="12552" width="9" style="5"/>
    <x:col min="12553" max="12553" width="13.125" style="5" customWidth="1"/>
    <x:col min="12554" max="12554" width="10.125" style="5" bestFit="1" customWidth="1"/>
    <x:col min="12555" max="12801" width="9" style="5"/>
    <x:col min="12802" max="12802" width="10.125" style="5" bestFit="1" customWidth="1"/>
    <x:col min="12803" max="12803" width="10.375" style="5" bestFit="1" customWidth="1"/>
    <x:col min="12804" max="12807" width="10.125" style="5" bestFit="1" customWidth="1"/>
    <x:col min="12808" max="12808" width="9" style="5"/>
    <x:col min="12809" max="12809" width="13.125" style="5" customWidth="1"/>
    <x:col min="12810" max="12810" width="10.125" style="5" bestFit="1" customWidth="1"/>
    <x:col min="12811" max="13057" width="9" style="5"/>
    <x:col min="13058" max="13058" width="10.125" style="5" bestFit="1" customWidth="1"/>
    <x:col min="13059" max="13059" width="10.375" style="5" bestFit="1" customWidth="1"/>
    <x:col min="13060" max="13063" width="10.125" style="5" bestFit="1" customWidth="1"/>
    <x:col min="13064" max="13064" width="9" style="5"/>
    <x:col min="13065" max="13065" width="13.125" style="5" customWidth="1"/>
    <x:col min="13066" max="13066" width="10.125" style="5" bestFit="1" customWidth="1"/>
    <x:col min="13067" max="13313" width="9" style="5"/>
    <x:col min="13314" max="13314" width="10.125" style="5" bestFit="1" customWidth="1"/>
    <x:col min="13315" max="13315" width="10.375" style="5" bestFit="1" customWidth="1"/>
    <x:col min="13316" max="13319" width="10.125" style="5" bestFit="1" customWidth="1"/>
    <x:col min="13320" max="13320" width="9" style="5"/>
    <x:col min="13321" max="13321" width="13.125" style="5" customWidth="1"/>
    <x:col min="13322" max="13322" width="10.125" style="5" bestFit="1" customWidth="1"/>
    <x:col min="13323" max="13569" width="9" style="5"/>
    <x:col min="13570" max="13570" width="10.125" style="5" bestFit="1" customWidth="1"/>
    <x:col min="13571" max="13571" width="10.375" style="5" bestFit="1" customWidth="1"/>
    <x:col min="13572" max="13575" width="10.125" style="5" bestFit="1" customWidth="1"/>
    <x:col min="13576" max="13576" width="9" style="5"/>
    <x:col min="13577" max="13577" width="13.125" style="5" customWidth="1"/>
    <x:col min="13578" max="13578" width="10.125" style="5" bestFit="1" customWidth="1"/>
    <x:col min="13579" max="13825" width="9" style="5"/>
    <x:col min="13826" max="13826" width="10.125" style="5" bestFit="1" customWidth="1"/>
    <x:col min="13827" max="13827" width="10.375" style="5" bestFit="1" customWidth="1"/>
    <x:col min="13828" max="13831" width="10.125" style="5" bestFit="1" customWidth="1"/>
    <x:col min="13832" max="13832" width="9" style="5"/>
    <x:col min="13833" max="13833" width="13.125" style="5" customWidth="1"/>
    <x:col min="13834" max="13834" width="10.125" style="5" bestFit="1" customWidth="1"/>
    <x:col min="13835" max="14081" width="9" style="5"/>
    <x:col min="14082" max="14082" width="10.125" style="5" bestFit="1" customWidth="1"/>
    <x:col min="14083" max="14083" width="10.375" style="5" bestFit="1" customWidth="1"/>
    <x:col min="14084" max="14087" width="10.125" style="5" bestFit="1" customWidth="1"/>
    <x:col min="14088" max="14088" width="9" style="5"/>
    <x:col min="14089" max="14089" width="13.125" style="5" customWidth="1"/>
    <x:col min="14090" max="14090" width="10.125" style="5" bestFit="1" customWidth="1"/>
    <x:col min="14091" max="14337" width="9" style="5"/>
    <x:col min="14338" max="14338" width="10.125" style="5" bestFit="1" customWidth="1"/>
    <x:col min="14339" max="14339" width="10.375" style="5" bestFit="1" customWidth="1"/>
    <x:col min="14340" max="14343" width="10.125" style="5" bestFit="1" customWidth="1"/>
    <x:col min="14344" max="14344" width="9" style="5"/>
    <x:col min="14345" max="14345" width="13.125" style="5" customWidth="1"/>
    <x:col min="14346" max="14346" width="10.125" style="5" bestFit="1" customWidth="1"/>
    <x:col min="14347" max="14593" width="9" style="5"/>
    <x:col min="14594" max="14594" width="10.125" style="5" bestFit="1" customWidth="1"/>
    <x:col min="14595" max="14595" width="10.375" style="5" bestFit="1" customWidth="1"/>
    <x:col min="14596" max="14599" width="10.125" style="5" bestFit="1" customWidth="1"/>
    <x:col min="14600" max="14600" width="9" style="5"/>
    <x:col min="14601" max="14601" width="13.125" style="5" customWidth="1"/>
    <x:col min="14602" max="14602" width="10.125" style="5" bestFit="1" customWidth="1"/>
    <x:col min="14603" max="14849" width="9" style="5"/>
    <x:col min="14850" max="14850" width="10.125" style="5" bestFit="1" customWidth="1"/>
    <x:col min="14851" max="14851" width="10.375" style="5" bestFit="1" customWidth="1"/>
    <x:col min="14852" max="14855" width="10.125" style="5" bestFit="1" customWidth="1"/>
    <x:col min="14856" max="14856" width="9" style="5"/>
    <x:col min="14857" max="14857" width="13.125" style="5" customWidth="1"/>
    <x:col min="14858" max="14858" width="10.125" style="5" bestFit="1" customWidth="1"/>
    <x:col min="14859" max="15105" width="9" style="5"/>
    <x:col min="15106" max="15106" width="10.125" style="5" bestFit="1" customWidth="1"/>
    <x:col min="15107" max="15107" width="10.375" style="5" bestFit="1" customWidth="1"/>
    <x:col min="15108" max="15111" width="10.125" style="5" bestFit="1" customWidth="1"/>
    <x:col min="15112" max="15112" width="9" style="5"/>
    <x:col min="15113" max="15113" width="13.125" style="5" customWidth="1"/>
    <x:col min="15114" max="15114" width="10.125" style="5" bestFit="1" customWidth="1"/>
    <x:col min="15115" max="15361" width="9" style="5"/>
    <x:col min="15362" max="15362" width="10.125" style="5" bestFit="1" customWidth="1"/>
    <x:col min="15363" max="15363" width="10.375" style="5" bestFit="1" customWidth="1"/>
    <x:col min="15364" max="15367" width="10.125" style="5" bestFit="1" customWidth="1"/>
    <x:col min="15368" max="15368" width="9" style="5"/>
    <x:col min="15369" max="15369" width="13.125" style="5" customWidth="1"/>
    <x:col min="15370" max="15370" width="10.125" style="5" bestFit="1" customWidth="1"/>
    <x:col min="15371" max="15617" width="9" style="5"/>
    <x:col min="15618" max="15618" width="10.125" style="5" bestFit="1" customWidth="1"/>
    <x:col min="15619" max="15619" width="10.375" style="5" bestFit="1" customWidth="1"/>
    <x:col min="15620" max="15623" width="10.125" style="5" bestFit="1" customWidth="1"/>
    <x:col min="15624" max="15624" width="9" style="5"/>
    <x:col min="15625" max="15625" width="13.125" style="5" customWidth="1"/>
    <x:col min="15626" max="15626" width="10.125" style="5" bestFit="1" customWidth="1"/>
    <x:col min="15627" max="15873" width="9" style="5"/>
    <x:col min="15874" max="15874" width="10.125" style="5" bestFit="1" customWidth="1"/>
    <x:col min="15875" max="15875" width="10.375" style="5" bestFit="1" customWidth="1"/>
    <x:col min="15876" max="15879" width="10.125" style="5" bestFit="1" customWidth="1"/>
    <x:col min="15880" max="15880" width="9" style="5"/>
    <x:col min="15881" max="15881" width="13.125" style="5" customWidth="1"/>
    <x:col min="15882" max="15882" width="10.125" style="5" bestFit="1" customWidth="1"/>
    <x:col min="15883" max="16129" width="9" style="5"/>
    <x:col min="16130" max="16130" width="10.125" style="5" bestFit="1" customWidth="1"/>
    <x:col min="16131" max="16131" width="10.375" style="5" bestFit="1" customWidth="1"/>
    <x:col min="16132" max="16135" width="10.125" style="5" bestFit="1" customWidth="1"/>
    <x:col min="16136" max="16136" width="9" style="5"/>
    <x:col min="16137" max="16137" width="13.125" style="5" customWidth="1"/>
    <x:col min="16138" max="16138" width="10.125" style="5" bestFit="1" customWidth="1"/>
    <x:col min="16139" max="16384" width="9" style="5"/>
  </x:cols>
  <x:sheetData>
    <x:row r="1" s="31" customFormat="1"/>
    <x:row r="2" spans="2:15" ht="22.5">
      <x:c r="B2" s="271" t="s">
        <x:v>829</x:v>
      </x:c>
      <x:c r="C2" s="271"/>
      <x:c r="D2" s="272" t="s">
        <x:v>4</x:v>
      </x:c>
      <x:c r="E2" s="272"/>
      <x:c r="F2" s="272"/>
      <x:c r="G2" s="272"/>
      <x:c r="J2" s="181"/>
      <x:c r="K2" s="181"/>
      <x:c r="L2" s="181"/>
      <x:c r="M2" s="181"/>
      <x:c r="N2" s="181"/>
      <x:c r="O2" s="181"/>
    </x:row>
    <x:row r="3" spans="10:15">
      <x:c r="J3" s="182"/>
      <x:c r="K3" s="182"/>
      <x:c r="L3" s="182"/>
      <x:c r="M3" s="41"/>
      <x:c r="N3" s="181"/>
      <x:c r="O3" s="181"/>
    </x:row>
    <x:row r="4" spans="2:22" ht="15" customHeight="1">
      <x:c r="B4" s="263" t="s">
        <x:v>853</x:v>
      </x:c>
      <x:c r="C4" s="264"/>
      <x:c r="D4" s="264"/>
      <x:c r="E4" s="264"/>
      <x:c r="F4" s="264"/>
      <x:c r="G4" s="264"/>
      <x:c r="H4" s="264"/>
      <x:c r="I4" s="264"/>
      <x:c r="J4" s="264"/>
      <x:c r="K4" s="211"/>
      <x:c r="L4" s="211"/>
      <x:c r="M4" s="212"/>
      <x:c r="N4" s="181"/>
      <x:c r="O4" s="268" t="s">
        <x:v>419</x:v>
      </x:c>
      <x:c r="P4" s="269"/>
      <x:c r="Q4" s="269"/>
      <x:c r="R4" s="269"/>
      <x:c r="S4" s="269"/>
      <x:c r="T4" s="269"/>
      <x:c r="U4" s="269"/>
      <x:c r="V4" s="270"/>
    </x:row>
    <x:row r="5" spans="2:22" ht="15" customHeight="1">
      <x:c r="B5" s="5" t="s">
        <x:v>569</x:v>
      </x:c>
      <x:c r="J5" s="182"/>
      <x:c r="K5" s="182"/>
      <x:c r="L5" s="182"/>
      <x:c r="M5" s="41"/>
      <x:c r="N5" s="181"/>
      <x:c r="O5" s="164" t="s">
        <x:v>831</x:v>
      </x:c>
      <x:c r="P5" s="164"/>
      <x:c r="Q5" s="164"/>
      <x:c r="R5" s="164"/>
      <x:c r="S5" s="164"/>
      <x:c r="T5" s="164"/>
      <x:c r="U5" s="164"/>
      <x:c r="V5" s="164"/>
    </x:row>
    <x:row r="6" spans="2:22" ht="15" customHeight="1">
      <x:c r="B6" s="213" t="s">
        <x:v>335</x:v>
      </x:c>
      <x:c r="C6" s="214" t="s">
        <x:v>294</x:v>
      </x:c>
      <x:c r="D6" s="214" t="s">
        <x:v>291</x:v>
      </x:c>
      <x:c r="E6" s="214" t="s">
        <x:v>832</x:v>
      </x:c>
      <x:c r="F6" s="215" t="s">
        <x:v>344</x:v>
      </x:c>
      <x:c r="H6" s="273" t="s">
        <x:v>837</x:v>
      </x:c>
      <x:c r="I6" s="273"/>
      <x:c r="J6" s="273"/>
      <x:c r="K6" s="202"/>
      <x:c r="L6" s="182"/>
      <x:c r="M6" s="182"/>
      <x:c r="N6" s="181"/>
      <x:c r="O6" s="213" t="s">
        <x:v>303</x:v>
      </x:c>
      <x:c r="P6" s="214" t="s">
        <x:v>301</x:v>
      </x:c>
      <x:c r="Q6" s="214" t="s">
        <x:v>386</x:v>
      </x:c>
      <x:c r="R6" s="214" t="s">
        <x:v>309</x:v>
      </x:c>
      <x:c r="S6" s="215" t="s">
        <x:v>312</x:v>
      </x:c>
      <x:c r="T6" s="164"/>
      <x:c r="U6" s="267" t="s">
        <x:v>833</x:v>
      </x:c>
      <x:c r="V6" s="267"/>
    </x:row>
    <x:row r="7" spans="2:22" ht="15" customHeight="1">
      <x:c r="B7" s="7" t="s">
        <x:v>321</x:v>
      </x:c>
      <x:c r="C7" s="204" t="s">
        <x:v>314</x:v>
      </x:c>
      <x:c r="D7" s="203">
        <x:f>VLOOKUP(C7,$H$8:$J$10,2,0)</x:f>
        <x:v>900000</x:v>
      </x:c>
      <x:c r="E7" s="203">
        <x:f>VLOOKUP(C7,$H$8:$J$10,3,0)</x:f>
        <x:v>90000</x:v>
      </x:c>
      <x:c r="F7" s="178"/>
      <x:c r="H7" s="213" t="s">
        <x:v>294</x:v>
      </x:c>
      <x:c r="I7" s="214" t="s">
        <x:v>291</x:v>
      </x:c>
      <x:c r="J7" s="215" t="s">
        <x:v>832</x:v>
      </x:c>
      <x:c r="K7" s="202"/>
      <x:c r="L7" s="182"/>
      <x:c r="M7" s="182"/>
      <x:c r="N7" s="181"/>
      <x:c r="O7" s="197">
        <x:v>1</x:v>
      </x:c>
      <x:c r="P7" s="196" t="s">
        <x:v>307</x:v>
      </x:c>
      <x:c r="Q7" s="195"/>
      <x:c r="R7" s="194">
        <x:v>103</x:v>
      </x:c>
      <x:c r="S7" s="193"/>
      <x:c r="T7" s="164"/>
      <x:c r="U7" s="213" t="s">
        <x:v>301</x:v>
      </x:c>
      <x:c r="V7" s="215" t="s">
        <x:v>386</x:v>
      </x:c>
    </x:row>
    <x:row r="8" spans="2:22" ht="15" customHeight="1">
      <x:c r="B8" s="7" t="s">
        <x:v>300</x:v>
      </x:c>
      <x:c r="C8" s="204" t="s">
        <x:v>292</x:v>
      </x:c>
      <x:c r="D8" s="203">
        <x:f t="shared" ref="D8:D12" si="0">VLOOKUP(C8,$H$8:$J$10,2,0)</x:f>
        <x:v>800000</x:v>
      </x:c>
      <x:c r="E8" s="203">
        <x:f t="shared" ref="E8:E12" si="1">VLOOKUP(C8,$H$8:$J$10,3,0)</x:f>
        <x:v>80000</x:v>
      </x:c>
      <x:c r="F8" s="178"/>
      <x:c r="H8" s="7" t="s">
        <x:v>310</x:v>
      </x:c>
      <x:c r="I8" s="210">
        <x:v>750000</x:v>
      </x:c>
      <x:c r="J8" s="209">
        <x:v>70000</x:v>
      </x:c>
      <x:c r="K8" s="202"/>
      <x:c r="L8" s="182"/>
      <x:c r="M8" s="182"/>
      <x:c r="N8" s="181"/>
      <x:c r="O8" s="197">
        <x:v>2</x:v>
      </x:c>
      <x:c r="P8" s="196" t="s">
        <x:v>298</x:v>
      </x:c>
      <x:c r="Q8" s="195"/>
      <x:c r="R8" s="194">
        <x:v>95</x:v>
      </x:c>
      <x:c r="S8" s="193"/>
      <x:c r="T8" s="164"/>
      <x:c r="U8" s="60" t="s">
        <x:v>307</x:v>
      </x:c>
      <x:c r="V8" s="208">
        <x:v>2500</x:v>
      </x:c>
    </x:row>
    <x:row r="9" spans="2:22" ht="15" customHeight="1">
      <x:c r="B9" s="7" t="s">
        <x:v>377</x:v>
      </x:c>
      <x:c r="C9" s="204" t="s">
        <x:v>310</x:v>
      </x:c>
      <x:c r="D9" s="203">
        <x:f t="shared" si="0"/>
        <x:v>750000</x:v>
      </x:c>
      <x:c r="E9" s="203">
        <x:f t="shared" si="1"/>
        <x:v>70000</x:v>
      </x:c>
      <x:c r="F9" s="178"/>
      <x:c r="H9" s="7" t="s">
        <x:v>292</x:v>
      </x:c>
      <x:c r="I9" s="210">
        <x:v>800000</x:v>
      </x:c>
      <x:c r="J9" s="209">
        <x:v>80000</x:v>
      </x:c>
      <x:c r="K9" s="202"/>
      <x:c r="L9" s="182"/>
      <x:c r="M9" s="182"/>
      <x:c r="N9" s="181"/>
      <x:c r="O9" s="197">
        <x:v>3</x:v>
      </x:c>
      <x:c r="P9" s="196" t="s">
        <x:v>307</x:v>
      </x:c>
      <x:c r="Q9" s="195"/>
      <x:c r="R9" s="194">
        <x:v>108</x:v>
      </x:c>
      <x:c r="S9" s="193"/>
      <x:c r="T9" s="164"/>
      <x:c r="U9" s="60" t="s">
        <x:v>836</x:v>
      </x:c>
      <x:c r="V9" s="208">
        <x:v>3000</x:v>
      </x:c>
    </x:row>
    <x:row r="10" spans="2:22" ht="15" customHeight="1">
      <x:c r="B10" s="7" t="s">
        <x:v>320</x:v>
      </x:c>
      <x:c r="C10" s="204" t="s">
        <x:v>310</x:v>
      </x:c>
      <x:c r="D10" s="203">
        <x:f t="shared" si="0"/>
        <x:v>750000</x:v>
      </x:c>
      <x:c r="E10" s="203">
        <x:f t="shared" si="1"/>
        <x:v>70000</x:v>
      </x:c>
      <x:c r="F10" s="178"/>
      <x:c r="H10" s="27" t="s">
        <x:v>314</x:v>
      </x:c>
      <x:c r="I10" s="207">
        <x:v>900000</x:v>
      </x:c>
      <x:c r="J10" s="206">
        <x:v>90000</x:v>
      </x:c>
      <x:c r="K10" s="202"/>
      <x:c r="L10" s="182"/>
      <x:c r="M10" s="182"/>
      <x:c r="N10" s="181"/>
      <x:c r="O10" s="197">
        <x:v>4</x:v>
      </x:c>
      <x:c r="P10" s="196" t="s">
        <x:v>836</x:v>
      </x:c>
      <x:c r="Q10" s="195"/>
      <x:c r="R10" s="194">
        <x:v>92</x:v>
      </x:c>
      <x:c r="S10" s="193"/>
      <x:c r="T10" s="164"/>
      <x:c r="U10" s="71" t="s">
        <x:v>298</x:v>
      </x:c>
      <x:c r="V10" s="205">
        <x:v>1800</x:v>
      </x:c>
    </x:row>
    <x:row r="11" spans="2:22" ht="15" customHeight="1">
      <x:c r="B11" s="7" t="s">
        <x:v>315</x:v>
      </x:c>
      <x:c r="C11" s="204" t="s">
        <x:v>314</x:v>
      </x:c>
      <x:c r="D11" s="203">
        <x:f t="shared" si="0"/>
        <x:v>900000</x:v>
      </x:c>
      <x:c r="E11" s="203">
        <x:f t="shared" si="1"/>
        <x:v>90000</x:v>
      </x:c>
      <x:c r="F11" s="178"/>
      <x:c r="J11" s="182"/>
      <x:c r="K11" s="202"/>
      <x:c r="L11" s="182"/>
      <x:c r="M11" s="182"/>
      <x:c r="N11" s="181"/>
      <x:c r="O11" s="197">
        <x:v>5</x:v>
      </x:c>
      <x:c r="P11" s="196" t="s">
        <x:v>298</x:v>
      </x:c>
      <x:c r="Q11" s="195"/>
      <x:c r="R11" s="194">
        <x:v>80</x:v>
      </x:c>
      <x:c r="S11" s="193"/>
      <x:c r="T11" s="164"/>
      <x:c r="U11" s="164"/>
      <x:c r="V11" s="164"/>
    </x:row>
    <x:row r="12" spans="2:22" ht="15" customHeight="1">
      <x:c r="B12" s="27" t="s">
        <x:v>299</x:v>
      </x:c>
      <x:c r="C12" s="20" t="s">
        <x:v>310</x:v>
      </x:c>
      <x:c r="D12" s="203">
        <x:f t="shared" si="0"/>
        <x:v>750000</x:v>
      </x:c>
      <x:c r="E12" s="203">
        <x:f t="shared" si="1"/>
        <x:v>70000</x:v>
      </x:c>
      <x:c r="F12" s="178"/>
      <x:c r="J12" s="201"/>
      <x:c r="K12" s="181"/>
      <x:c r="L12" s="181"/>
      <x:c r="M12" s="181"/>
      <x:c r="N12" s="181"/>
      <x:c r="O12" s="197">
        <x:v>6</x:v>
      </x:c>
      <x:c r="P12" s="196" t="s">
        <x:v>307</x:v>
      </x:c>
      <x:c r="Q12" s="195"/>
      <x:c r="R12" s="194">
        <x:v>111</x:v>
      </x:c>
      <x:c r="S12" s="193"/>
      <x:c r="T12" s="164"/>
      <x:c r="U12" s="267" t="s">
        <x:v>828</x:v>
      </x:c>
      <x:c r="V12" s="267"/>
    </x:row>
    <x:row r="13" spans="10:22" ht="15" customHeight="1">
      <x:c r="J13" s="181"/>
      <x:c r="K13" s="181"/>
      <x:c r="L13" s="181"/>
      <x:c r="M13" s="181"/>
      <x:c r="N13" s="181"/>
      <x:c r="O13" s="197">
        <x:v>7</x:v>
      </x:c>
      <x:c r="P13" s="196" t="s">
        <x:v>836</x:v>
      </x:c>
      <x:c r="Q13" s="195"/>
      <x:c r="R13" s="194">
        <x:v>36</x:v>
      </x:c>
      <x:c r="S13" s="193"/>
      <x:c r="T13" s="164"/>
      <x:c r="U13" s="213" t="s">
        <x:v>309</x:v>
      </x:c>
      <x:c r="V13" s="215" t="s">
        <x:v>312</x:v>
      </x:c>
    </x:row>
    <x:row r="14" spans="2:22" ht="15" customHeight="1">
      <x:c r="B14" s="263" t="s">
        <x:v>527</x:v>
      </x:c>
      <x:c r="C14" s="264"/>
      <x:c r="D14" s="264"/>
      <x:c r="E14" s="264"/>
      <x:c r="F14" s="264"/>
      <x:c r="G14" s="264"/>
      <x:c r="H14" s="264"/>
      <x:c r="I14" s="264"/>
      <x:c r="J14" s="264"/>
      <x:c r="K14" s="264"/>
      <x:c r="L14" s="264"/>
      <x:c r="M14" s="265"/>
      <x:c r="N14" s="181"/>
      <x:c r="O14" s="197">
        <x:v>8</x:v>
      </x:c>
      <x:c r="P14" s="196" t="s">
        <x:v>307</x:v>
      </x:c>
      <x:c r="Q14" s="195"/>
      <x:c r="R14" s="194">
        <x:v>20</x:v>
      </x:c>
      <x:c r="S14" s="193"/>
      <x:c r="T14" s="164"/>
      <x:c r="U14" s="60">
        <x:v>0</x:v>
      </x:c>
      <x:c r="V14" s="200">
        <x:v>0</x:v>
      </x:c>
    </x:row>
    <x:row r="15" spans="2:22" ht="15" customHeight="1">
      <x:c r="B15" s="5" t="s">
        <x:v>565</x:v>
      </x:c>
      <x:c r="J15" s="181"/>
      <x:c r="K15" s="181"/>
      <x:c r="L15" s="181"/>
      <x:c r="M15" s="181"/>
      <x:c r="N15" s="181"/>
      <x:c r="O15" s="197">
        <x:v>9</x:v>
      </x:c>
      <x:c r="P15" s="196" t="s">
        <x:v>298</x:v>
      </x:c>
      <x:c r="Q15" s="195"/>
      <x:c r="R15" s="194">
        <x:v>14</x:v>
      </x:c>
      <x:c r="S15" s="193"/>
      <x:c r="T15" s="164"/>
      <x:c r="U15" s="60">
        <x:v>30</x:v>
      </x:c>
      <x:c r="V15" s="200">
        <x:v>0.05</x:v>
      </x:c>
    </x:row>
    <x:row r="16" spans="2:22" ht="15" customHeight="1">
      <x:c r="B16" s="213" t="s">
        <x:v>319</x:v>
      </x:c>
      <x:c r="C16" s="214" t="s">
        <x:v>26</x:v>
      </x:c>
      <x:c r="D16" s="214" t="s">
        <x:v>838</x:v>
      </x:c>
      <x:c r="E16" s="214" t="s">
        <x:v>308</x:v>
      </x:c>
      <x:c r="F16" s="215" t="s">
        <x:v>830</x:v>
      </x:c>
      <x:c r="H16" s="266" t="s">
        <x:v>834</x:v>
      </x:c>
      <x:c r="I16" s="266"/>
      <x:c r="J16" s="266"/>
      <x:c r="K16" s="266"/>
      <x:c r="L16" s="266"/>
      <x:c r="M16" s="266"/>
      <x:c r="N16" s="181"/>
      <x:c r="O16" s="197">
        <x:v>10</x:v>
      </x:c>
      <x:c r="P16" s="196" t="s">
        <x:v>836</x:v>
      </x:c>
      <x:c r="Q16" s="195"/>
      <x:c r="R16" s="194">
        <x:v>80</x:v>
      </x:c>
      <x:c r="S16" s="193"/>
      <x:c r="T16" s="164"/>
      <x:c r="U16" s="60">
        <x:v>50</x:v>
      </x:c>
      <x:c r="V16" s="200">
        <x:v>0.14999999999999999</x:v>
      </x:c>
    </x:row>
    <x:row r="17" spans="2:22" ht="15" customHeight="1">
      <x:c r="B17" s="10">
        <x:v>1</x:v>
      </x:c>
      <x:c r="C17" s="162" t="s">
        <x:v>316</x:v>
      </x:c>
      <x:c r="D17" s="162">
        <x:v>5</x:v>
      </x:c>
      <x:c r="E17" s="179" t="str">
        <x:f>HLOOKUP(D17,$I$17:$M$19,2,0)</x:f>
        <x:v>회사원</x:v>
      </x:c>
      <x:c r="F17" s="14">
        <x:f>HLOOKUP(D17,$I$17:$M$19,3,0)</x:f>
        <x:v>70</x:v>
      </x:c>
      <x:c r="H17" s="216" t="s">
        <x:v>35</x:v>
      </x:c>
      <x:c r="I17" s="166">
        <x:v>1</x:v>
      </x:c>
      <x:c r="J17" s="166">
        <x:v>2</x:v>
      </x:c>
      <x:c r="K17" s="166">
        <x:v>3</x:v>
      </x:c>
      <x:c r="L17" s="166">
        <x:v>4</x:v>
      </x:c>
      <x:c r="M17" s="165">
        <x:v>5</x:v>
      </x:c>
      <x:c r="N17" s="181"/>
      <x:c r="O17" s="197">
        <x:v>11</x:v>
      </x:c>
      <x:c r="P17" s="196" t="s">
        <x:v>298</x:v>
      </x:c>
      <x:c r="Q17" s="195"/>
      <x:c r="R17" s="194">
        <x:v>25</x:v>
      </x:c>
      <x:c r="S17" s="193"/>
      <x:c r="T17"/>
      <x:c r="U17" s="71">
        <x:v>100</x:v>
      </x:c>
      <x:c r="V17" s="199">
        <x:v>0.20000000000000001</x:v>
      </x:c>
    </x:row>
    <x:row r="18" spans="2:22" ht="15" customHeight="1">
      <x:c r="B18" s="10">
        <x:v>2</x:v>
      </x:c>
      <x:c r="C18" s="162" t="s">
        <x:v>317</x:v>
      </x:c>
      <x:c r="D18" s="162">
        <x:v>1</x:v>
      </x:c>
      <x:c r="E18" s="179" t="str">
        <x:f t="shared" ref="E18:E22" si="2">HLOOKUP(D18,$I$17:$M$19,2,0)</x:f>
        <x:v>학생</x:v>
      </x:c>
      <x:c r="F18" s="14">
        <x:f t="shared" ref="F18:F22" si="3">HLOOKUP(D18,$I$17:$M$19,3,0)</x:f>
        <x:v>100</x:v>
      </x:c>
      <x:c r="H18" s="217" t="s">
        <x:v>308</x:v>
      </x:c>
      <x:c r="I18" s="162" t="s">
        <x:v>311</x:v>
      </x:c>
      <x:c r="J18" s="162" t="s">
        <x:v>313</x:v>
      </x:c>
      <x:c r="K18" s="162" t="s">
        <x:v>302</x:v>
      </x:c>
      <x:c r="L18" s="162" t="s">
        <x:v>290</x:v>
      </x:c>
      <x:c r="M18" s="198" t="s">
        <x:v>297</x:v>
      </x:c>
      <x:c r="N18" s="181"/>
      <x:c r="O18" s="197">
        <x:v>12</x:v>
      </x:c>
      <x:c r="P18" s="196" t="s">
        <x:v>307</x:v>
      </x:c>
      <x:c r="Q18" s="195"/>
      <x:c r="R18" s="194">
        <x:v>78</x:v>
      </x:c>
      <x:c r="S18" s="193"/>
      <x:c r="T18"/>
      <x:c r="U18"/>
      <x:c r="V18"/>
    </x:row>
    <x:row r="19" spans="2:22" ht="15" customHeight="1">
      <x:c r="B19" s="10">
        <x:v>3</x:v>
      </x:c>
      <x:c r="C19" s="162" t="s">
        <x:v>305</x:v>
      </x:c>
      <x:c r="D19" s="162">
        <x:v>3</x:v>
      </x:c>
      <x:c r="E19" s="179" t="str">
        <x:f t="shared" si="2"/>
        <x:v>공무원</x:v>
      </x:c>
      <x:c r="F19" s="14">
        <x:f t="shared" si="3"/>
        <x:v>20</x:v>
      </x:c>
      <x:c r="H19" s="218" t="s">
        <x:v>830</x:v>
      </x:c>
      <x:c r="I19" s="159">
        <x:v>100</x:v>
      </x:c>
      <x:c r="J19" s="159">
        <x:v>50</x:v>
      </x:c>
      <x:c r="K19" s="159">
        <x:v>20</x:v>
      </x:c>
      <x:c r="L19" s="159">
        <x:v>50</x:v>
      </x:c>
      <x:c r="M19" s="163">
        <x:v>70</x:v>
      </x:c>
      <x:c r="N19" s="181"/>
      <x:c r="O19" s="197">
        <x:v>13</x:v>
      </x:c>
      <x:c r="P19" s="196" t="s">
        <x:v>836</x:v>
      </x:c>
      <x:c r="Q19" s="195"/>
      <x:c r="R19" s="194">
        <x:v>132</x:v>
      </x:c>
      <x:c r="S19" s="193"/>
      <x:c r="T19"/>
      <x:c r="U19"/>
      <x:c r="V19"/>
    </x:row>
    <x:row r="20" spans="2:22" ht="15" customHeight="1">
      <x:c r="B20" s="10">
        <x:v>4</x:v>
      </x:c>
      <x:c r="C20" s="162" t="s">
        <x:v>318</x:v>
      </x:c>
      <x:c r="D20" s="162">
        <x:v>2</x:v>
      </x:c>
      <x:c r="E20" s="179" t="str">
        <x:f t="shared" si="2"/>
        <x:v>군인</x:v>
      </x:c>
      <x:c r="F20" s="14">
        <x:f t="shared" si="3"/>
        <x:v>50</x:v>
      </x:c>
      <x:c r="J20" s="181"/>
      <x:c r="K20" s="181"/>
      <x:c r="L20" s="181"/>
      <x:c r="M20" s="181"/>
      <x:c r="N20" s="181"/>
      <x:c r="O20" s="192">
        <x:v>14</x:v>
      </x:c>
      <x:c r="P20" s="191" t="s">
        <x:v>307</x:v>
      </x:c>
      <x:c r="Q20" s="190"/>
      <x:c r="R20" s="189">
        <x:v>46</x:v>
      </x:c>
      <x:c r="S20" s="188"/>
      <x:c r="T20"/>
      <x:c r="U20"/>
      <x:c r="V20"/>
    </x:row>
    <x:row r="21" spans="2:15" ht="15" customHeight="1">
      <x:c r="B21" s="10">
        <x:v>5</x:v>
      </x:c>
      <x:c r="C21" s="162" t="s">
        <x:v>304</x:v>
      </x:c>
      <x:c r="D21" s="162">
        <x:v>4</x:v>
      </x:c>
      <x:c r="E21" s="179" t="str">
        <x:f t="shared" si="2"/>
        <x:v>교사</x:v>
      </x:c>
      <x:c r="F21" s="14">
        <x:f t="shared" si="3"/>
        <x:v>50</x:v>
      </x:c>
      <x:c r="J21" s="181"/>
      <x:c r="K21" s="181"/>
      <x:c r="L21" s="181"/>
      <x:c r="M21" s="181"/>
      <x:c r="N21" s="181"/>
      <x:c r="O21" s="181"/>
    </x:row>
    <x:row r="22" spans="2:15" ht="15" customHeight="1">
      <x:c r="B22" s="160">
        <x:v>6</x:v>
      </x:c>
      <x:c r="C22" s="159" t="s">
        <x:v>295</x:v>
      </x:c>
      <x:c r="D22" s="159">
        <x:v>5</x:v>
      </x:c>
      <x:c r="E22" s="179" t="str">
        <x:f t="shared" si="2"/>
        <x:v>회사원</x:v>
      </x:c>
      <x:c r="F22" s="14">
        <x:f t="shared" si="3"/>
        <x:v>70</x:v>
      </x:c>
      <x:c r="J22" s="181"/>
      <x:c r="K22" s="181"/>
      <x:c r="L22" s="181"/>
      <x:c r="M22" s="181"/>
      <x:c r="N22" s="181"/>
      <x:c r="O22" s="181"/>
    </x:row>
    <x:row r="23" spans="10:15" ht="15" customHeight="1">
      <x:c r="J23" s="182"/>
      <x:c r="K23" s="187"/>
      <x:c r="L23" s="187"/>
      <x:c r="M23" s="187"/>
      <x:c r="N23" s="182"/>
      <x:c r="O23" s="182"/>
    </x:row>
    <x:row r="24" spans="2:23" ht="15" customHeight="1">
      <x:c r="B24" s="263" t="s">
        <x:v>851</x:v>
      </x:c>
      <x:c r="C24" s="264"/>
      <x:c r="D24" s="264"/>
      <x:c r="E24" s="264"/>
      <x:c r="F24" s="264"/>
      <x:c r="G24" s="264"/>
      <x:c r="H24" s="264"/>
      <x:c r="I24" s="264"/>
      <x:c r="J24" s="264"/>
      <x:c r="K24" s="264"/>
      <x:c r="L24" s="264"/>
      <x:c r="M24" s="219"/>
      <x:c r="N24" s="182"/>
      <x:c r="O24" s="268" t="s">
        <x:v>526</x:v>
      </x:c>
      <x:c r="P24" s="269"/>
      <x:c r="Q24" s="269"/>
      <x:c r="R24" s="269"/>
      <x:c r="S24" s="269"/>
      <x:c r="T24" s="269"/>
      <x:c r="U24" s="269"/>
      <x:c r="V24" s="269"/>
      <x:c r="W24" s="270"/>
    </x:row>
    <x:row r="25" spans="2:20" ht="15" customHeight="1">
      <x:c r="B25" s="5" t="s">
        <x:v>573</x:v>
      </x:c>
      <x:c r="J25" s="181"/>
      <x:c r="K25" s="181"/>
      <x:c r="L25" s="181"/>
      <x:c r="M25" s="181"/>
      <x:c r="N25" s="181"/>
      <x:c r="O25" s="164" t="s">
        <x:v>835</x:v>
      </x:c>
      <x:c r="P25" s="164"/>
      <x:c r="Q25" s="164"/>
      <x:c r="R25" s="164"/>
      <x:c r="S25" s="164"/>
      <x:c r="T25" s="164"/>
    </x:row>
    <x:row r="26" spans="2:23" ht="15" customHeight="1">
      <x:c r="B26" s="213" t="s">
        <x:v>335</x:v>
      </x:c>
      <x:c r="C26" s="214" t="s">
        <x:v>805</x:v>
      </x:c>
      <x:c r="D26" s="214" t="s">
        <x:v>799</x:v>
      </x:c>
      <x:c r="E26" s="215" t="s">
        <x:v>811</x:v>
      </x:c>
      <x:c r="G26" s="266" t="s">
        <x:v>852</x:v>
      </x:c>
      <x:c r="H26" s="266"/>
      <x:c r="I26" s="266"/>
      <x:c r="J26" s="266"/>
      <x:c r="K26" s="266"/>
      <x:c r="L26" s="266"/>
      <x:c r="M26" s="181"/>
      <x:c r="N26" s="181"/>
      <x:c r="O26" s="213" t="s">
        <x:v>26</x:v>
      </x:c>
      <x:c r="P26" s="214" t="s">
        <x:v>293</x:v>
      </x:c>
      <x:c r="Q26" s="214" t="s">
        <x:v>353</x:v>
      </x:c>
      <x:c r="R26" s="214" t="s">
        <x:v>296</x:v>
      </x:c>
      <x:c r="S26" s="214" t="s">
        <x:v>323</x:v>
      </x:c>
      <x:c r="T26" s="215" t="s">
        <x:v>273</x:v>
      </x:c>
      <x:c r="V26" s="267" t="s">
        <x:v>850</x:v>
      </x:c>
      <x:c r="W26" s="267"/>
    </x:row>
    <x:row r="27" spans="2:23" ht="15" customHeight="1">
      <x:c r="B27" s="10" t="s">
        <x:v>306</x:v>
      </x:c>
      <x:c r="C27" s="180">
        <x:v>50000</x:v>
      </x:c>
      <x:c r="D27" s="179">
        <x:f>HLOOKUP(C27,$H$27:$L$28,2,1)</x:f>
        <x:v>300</x:v>
      </x:c>
      <x:c r="E27" s="178"/>
      <x:c r="G27" s="216" t="s">
        <x:v>805</x:v>
      </x:c>
      <x:c r="H27" s="166">
        <x:v>0</x:v>
      </x:c>
      <x:c r="I27" s="186">
        <x:v>10000</x:v>
      </x:c>
      <x:c r="J27" s="186">
        <x:v>20000</x:v>
      </x:c>
      <x:c r="K27" s="186">
        <x:v>40000</x:v>
      </x:c>
      <x:c r="L27" s="185">
        <x:v>80000</x:v>
      </x:c>
      <x:c r="M27" s="181"/>
      <x:c r="N27" s="181"/>
      <x:c r="O27" s="60" t="s">
        <x:v>274</x:v>
      </x:c>
      <x:c r="P27" s="172">
        <x:v>64</x:v>
      </x:c>
      <x:c r="Q27" s="172">
        <x:v>77</x:v>
      </x:c>
      <x:c r="R27" s="172">
        <x:v>50</x:v>
      </x:c>
      <x:c r="S27" s="171"/>
      <x:c r="T27" s="170"/>
      <x:c r="V27" s="213" t="s">
        <x:v>205</x:v>
      </x:c>
      <x:c r="W27" s="215" t="s">
        <x:v>273</x:v>
      </x:c>
    </x:row>
    <x:row r="28" spans="2:23" ht="15" customHeight="1">
      <x:c r="B28" s="10" t="s">
        <x:v>271</x:v>
      </x:c>
      <x:c r="C28" s="180">
        <x:v>10000</x:v>
      </x:c>
      <x:c r="D28" s="179">
        <x:f t="shared" ref="D28:D32" si="4">HLOOKUP(C28,$H$27:$L$28,2,1)</x:f>
        <x:v>100</x:v>
      </x:c>
      <x:c r="E28" s="178"/>
      <x:c r="G28" s="218" t="s">
        <x:v>799</x:v>
      </x:c>
      <x:c r="H28" s="159"/>
      <x:c r="I28" s="184">
        <x:v>100</x:v>
      </x:c>
      <x:c r="J28" s="184">
        <x:v>200</x:v>
      </x:c>
      <x:c r="K28" s="184">
        <x:v>300</x:v>
      </x:c>
      <x:c r="L28" s="183">
        <x:v>500</x:v>
      </x:c>
      <x:c r="M28" s="182"/>
      <x:c r="N28" s="182"/>
      <x:c r="O28" s="60" t="s">
        <x:v>64</x:v>
      </x:c>
      <x:c r="P28" s="172">
        <x:v>62</x:v>
      </x:c>
      <x:c r="Q28" s="172">
        <x:v>82</x:v>
      </x:c>
      <x:c r="R28" s="172">
        <x:v>70</x:v>
      </x:c>
      <x:c r="S28" s="171"/>
      <x:c r="T28" s="170"/>
      <x:c r="V28" s="60">
        <x:v>0</x:v>
      </x:c>
      <x:c r="W28" s="177" t="s">
        <x:v>270</x:v>
      </x:c>
    </x:row>
    <x:row r="29" spans="2:23" ht="15" customHeight="1">
      <x:c r="B29" s="10" t="s">
        <x:v>264</x:v>
      </x:c>
      <x:c r="C29" s="180">
        <x:v>5000</x:v>
      </x:c>
      <x:c r="D29" s="179">
        <x:f t="shared" si="4"/>
        <x:v>0</x:v>
      </x:c>
      <x:c r="E29" s="178"/>
      <x:c r="M29" s="182"/>
      <x:c r="N29" s="182"/>
      <x:c r="O29" s="60" t="s">
        <x:v>287</x:v>
      </x:c>
      <x:c r="P29" s="172">
        <x:v>84</x:v>
      </x:c>
      <x:c r="Q29" s="172">
        <x:v>92</x:v>
      </x:c>
      <x:c r="R29" s="172">
        <x:v>95</x:v>
      </x:c>
      <x:c r="S29" s="171"/>
      <x:c r="T29" s="170"/>
      <x:c r="V29" s="60">
        <x:v>60</x:v>
      </x:c>
      <x:c r="W29" s="177" t="s">
        <x:v>263</x:v>
      </x:c>
    </x:row>
    <x:row r="30" spans="2:23" ht="15" customHeight="1">
      <x:c r="B30" s="10" t="s">
        <x:v>267</x:v>
      </x:c>
      <x:c r="C30" s="180">
        <x:v>45000</x:v>
      </x:c>
      <x:c r="D30" s="179">
        <x:f t="shared" si="4"/>
        <x:v>300</x:v>
      </x:c>
      <x:c r="E30" s="178"/>
      <x:c r="J30" s="181"/>
      <x:c r="K30" s="181"/>
      <x:c r="L30" s="181"/>
      <x:c r="M30" s="181"/>
      <x:c r="N30" s="181"/>
      <x:c r="O30" s="60" t="s">
        <x:v>272</x:v>
      </x:c>
      <x:c r="P30" s="172">
        <x:v>99</x:v>
      </x:c>
      <x:c r="Q30" s="172">
        <x:v>80</x:v>
      </x:c>
      <x:c r="R30" s="172">
        <x:v>75</x:v>
      </x:c>
      <x:c r="S30" s="171"/>
      <x:c r="T30" s="170"/>
      <x:c r="V30" s="60">
        <x:v>70</x:v>
      </x:c>
      <x:c r="W30" s="177" t="s">
        <x:v>275</x:v>
      </x:c>
    </x:row>
    <x:row r="31" spans="2:23" ht="15" customHeight="1">
      <x:c r="B31" s="10" t="s">
        <x:v>261</x:v>
      </x:c>
      <x:c r="C31" s="180">
        <x:v>15000</x:v>
      </x:c>
      <x:c r="D31" s="179">
        <x:f t="shared" si="4"/>
        <x:v>100</x:v>
      </x:c>
      <x:c r="E31" s="178"/>
      <x:c r="O31" s="60" t="s">
        <x:v>259</x:v>
      </x:c>
      <x:c r="P31" s="172">
        <x:v>87</x:v>
      </x:c>
      <x:c r="Q31" s="172">
        <x:v>87</x:v>
      </x:c>
      <x:c r="R31" s="172">
        <x:v>54</x:v>
      </x:c>
      <x:c r="S31" s="171"/>
      <x:c r="T31" s="170"/>
      <x:c r="V31" s="60">
        <x:v>80</x:v>
      </x:c>
      <x:c r="W31" s="177" t="s">
        <x:v>266</x:v>
      </x:c>
    </x:row>
    <x:row r="32" spans="2:23" ht="15" customHeight="1">
      <x:c r="B32" s="160" t="s">
        <x:v>289</x:v>
      </x:c>
      <x:c r="C32" s="176">
        <x:v>95000</x:v>
      </x:c>
      <x:c r="D32" s="179">
        <x:f t="shared" si="4"/>
        <x:v>500</x:v>
      </x:c>
      <x:c r="E32" s="175"/>
      <x:c r="O32" s="60" t="s">
        <x:v>258</x:v>
      </x:c>
      <x:c r="P32" s="172">
        <x:v>70</x:v>
      </x:c>
      <x:c r="Q32" s="172">
        <x:v>46</x:v>
      </x:c>
      <x:c r="R32" s="172">
        <x:v>65</x:v>
      </x:c>
      <x:c r="S32" s="171"/>
      <x:c r="T32" s="170"/>
      <x:c r="V32" s="71">
        <x:v>90</x:v>
      </x:c>
      <x:c r="W32" s="174" t="s">
        <x:v>286</x:v>
      </x:c>
    </x:row>
    <x:row r="33" spans="2:20" ht="15" customHeight="1">
      <x:c r="B33" s="173"/>
      <x:c r="O33" s="60" t="s">
        <x:v>278</x:v>
      </x:c>
      <x:c r="P33" s="172">
        <x:v>91</x:v>
      </x:c>
      <x:c r="Q33" s="172">
        <x:v>98</x:v>
      </x:c>
      <x:c r="R33" s="172">
        <x:v>85</x:v>
      </x:c>
      <x:c r="S33" s="171"/>
      <x:c r="T33" s="170"/>
    </x:row>
    <x:row r="34" spans="2:20" ht="15" customHeight="1">
      <x:c r="B34" s="263" t="s">
        <x:v>810</x:v>
      </x:c>
      <x:c r="C34" s="264"/>
      <x:c r="D34" s="264"/>
      <x:c r="E34" s="264"/>
      <x:c r="F34" s="264"/>
      <x:c r="G34" s="264"/>
      <x:c r="H34" s="264"/>
      <x:c r="I34" s="264"/>
      <x:c r="J34" s="264"/>
      <x:c r="K34" s="264"/>
      <x:c r="L34" s="264"/>
      <x:c r="M34" s="265"/>
      <x:c r="O34" s="60" t="s">
        <x:v>269</x:v>
      </x:c>
      <x:c r="P34" s="172">
        <x:v>70</x:v>
      </x:c>
      <x:c r="Q34" s="172">
        <x:v>90</x:v>
      </x:c>
      <x:c r="R34" s="172">
        <x:v>85</x:v>
      </x:c>
      <x:c r="S34" s="171"/>
      <x:c r="T34" s="170"/>
    </x:row>
    <x:row r="35" spans="2:20" ht="15" customHeight="1">
      <x:c r="B35" s="5" t="s">
        <x:v>593</x:v>
      </x:c>
      <x:c r="O35" s="60" t="s">
        <x:v>268</x:v>
      </x:c>
      <x:c r="P35" s="172">
        <x:v>90</x:v>
      </x:c>
      <x:c r="Q35" s="172">
        <x:v>90</x:v>
      </x:c>
      <x:c r="R35" s="172">
        <x:v>88</x:v>
      </x:c>
      <x:c r="S35" s="171"/>
      <x:c r="T35" s="170"/>
    </x:row>
    <x:row r="36" spans="2:20" ht="15" customHeight="1">
      <x:c r="B36" s="213" t="s">
        <x:v>276</x:v>
      </x:c>
      <x:c r="C36" s="214" t="s">
        <x:v>804</x:v>
      </x:c>
      <x:c r="D36" s="214" t="s">
        <x:v>798</x:v>
      </x:c>
      <x:c r="E36" s="214" t="s">
        <x:v>797</x:v>
      </x:c>
      <x:c r="F36" s="214" t="s">
        <x:v>323</x:v>
      </x:c>
      <x:c r="G36" s="215" t="s">
        <x:v>341</x:v>
      </x:c>
      <x:c r="I36" s="266" t="s">
        <x:v>850</x:v>
      </x:c>
      <x:c r="J36" s="266"/>
      <x:c r="K36" s="266"/>
      <x:c r="L36" s="266"/>
      <x:c r="M36" s="266"/>
      <x:c r="O36" s="71" t="s">
        <x:v>284</x:v>
      </x:c>
      <x:c r="P36" s="169">
        <x:v>49</x:v>
      </x:c>
      <x:c r="Q36" s="169">
        <x:v>51</x:v>
      </x:c>
      <x:c r="R36" s="169">
        <x:v>94</x:v>
      </x:c>
      <x:c r="S36" s="168"/>
      <x:c r="T36" s="167"/>
    </x:row>
    <x:row r="37" spans="2:20" ht="15" customHeight="1">
      <x:c r="B37" s="10" t="s">
        <x:v>279</x:v>
      </x:c>
      <x:c r="C37" s="162">
        <x:v>67</x:v>
      </x:c>
      <x:c r="D37" s="162">
        <x:v>47</x:v>
      </x:c>
      <x:c r="E37" s="162">
        <x:v>61</x:v>
      </x:c>
      <x:c r="F37" s="161"/>
      <x:c r="G37" s="14"/>
      <x:c r="I37" s="216" t="s">
        <x:v>801</x:v>
      </x:c>
      <x:c r="J37" s="166">
        <x:v>0</x:v>
      </x:c>
      <x:c r="K37" s="166">
        <x:v>70</x:v>
      </x:c>
      <x:c r="L37" s="166">
        <x:v>80</x:v>
      </x:c>
      <x:c r="M37" s="165">
        <x:v>90</x:v>
      </x:c>
      <x:c r="O37" s="164"/>
      <x:c r="P37" s="164"/>
      <x:c r="Q37" s="164"/>
      <x:c r="R37" s="164"/>
      <x:c r="S37" s="164"/>
      <x:c r="T37" s="164"/>
    </x:row>
    <x:row r="38" spans="2:13" ht="15" customHeight="1">
      <x:c r="B38" s="10" t="s">
        <x:v>265</x:v>
      </x:c>
      <x:c r="C38" s="162">
        <x:v>80</x:v>
      </x:c>
      <x:c r="D38" s="162">
        <x:v>90</x:v>
      </x:c>
      <x:c r="E38" s="162">
        <x:v>56</x:v>
      </x:c>
      <x:c r="F38" s="161"/>
      <x:c r="G38" s="14"/>
      <x:c r="I38" s="218" t="s">
        <x:v>341</x:v>
      </x:c>
      <x:c r="J38" s="159" t="s">
        <x:v>285</x:v>
      </x:c>
      <x:c r="K38" s="159" t="s">
        <x:v>288</x:v>
      </x:c>
      <x:c r="L38" s="159" t="s">
        <x:v>283</x:v>
      </x:c>
      <x:c r="M38" s="163" t="s">
        <x:v>280</x:v>
      </x:c>
    </x:row>
    <x:row r="39" spans="2:7" ht="15" customHeight="1">
      <x:c r="B39" s="10" t="s">
        <x:v>260</x:v>
      </x:c>
      <x:c r="C39" s="162">
        <x:v>78</x:v>
      </x:c>
      <x:c r="D39" s="162">
        <x:v>90</x:v>
      </x:c>
      <x:c r="E39" s="162">
        <x:v>78</x:v>
      </x:c>
      <x:c r="F39" s="161"/>
      <x:c r="G39" s="14"/>
    </x:row>
    <x:row r="40" spans="2:7" ht="15" customHeight="1">
      <x:c r="B40" s="10" t="s">
        <x:v>262</x:v>
      </x:c>
      <x:c r="C40" s="162">
        <x:v>34</x:v>
      </x:c>
      <x:c r="D40" s="162">
        <x:v>56</x:v>
      </x:c>
      <x:c r="E40" s="162">
        <x:v>65</x:v>
      </x:c>
      <x:c r="F40" s="161"/>
      <x:c r="G40" s="14"/>
    </x:row>
    <x:row r="41" spans="2:7" ht="15" customHeight="1">
      <x:c r="B41" s="10" t="s">
        <x:v>277</x:v>
      </x:c>
      <x:c r="C41" s="162">
        <x:v>87</x:v>
      </x:c>
      <x:c r="D41" s="162">
        <x:v>90</x:v>
      </x:c>
      <x:c r="E41" s="162">
        <x:v>100</x:v>
      </x:c>
      <x:c r="F41" s="161"/>
      <x:c r="G41" s="14"/>
    </x:row>
    <x:row r="42" spans="2:7" ht="15" customHeight="1">
      <x:c r="B42" s="10" t="s">
        <x:v>282</x:v>
      </x:c>
      <x:c r="C42" s="162">
        <x:v>65</x:v>
      </x:c>
      <x:c r="D42" s="162">
        <x:v>54</x:v>
      </x:c>
      <x:c r="E42" s="162">
        <x:v>45</x:v>
      </x:c>
      <x:c r="F42" s="161"/>
      <x:c r="G42" s="14"/>
    </x:row>
    <x:row r="43" spans="2:7" ht="15" customHeight="1">
      <x:c r="B43" s="160" t="s">
        <x:v>281</x:v>
      </x:c>
      <x:c r="C43" s="159">
        <x:v>80</x:v>
      </x:c>
      <x:c r="D43" s="159">
        <x:v>70</x:v>
      </x:c>
      <x:c r="E43" s="159">
        <x:v>60</x:v>
      </x:c>
      <x:c r="F43" s="158"/>
      <x:c r="G43" s="46"/>
    </x:row>
  </x:sheetData>
  <x:mergeCells count="15">
    <x:mergeCell ref="B34:M34"/>
    <x:mergeCell ref="I36:M36"/>
    <x:mergeCell ref="U12:V12"/>
    <x:mergeCell ref="B14:M14"/>
    <x:mergeCell ref="H16:M16"/>
    <x:mergeCell ref="B24:L24"/>
    <x:mergeCell ref="O24:W24"/>
    <x:mergeCell ref="G26:L26"/>
    <x:mergeCell ref="V26:W26"/>
    <x:mergeCell ref="B2:C2"/>
    <x:mergeCell ref="D2:G2"/>
    <x:mergeCell ref="B4:J4"/>
    <x:mergeCell ref="O4:V4"/>
    <x:mergeCell ref="H6:J6"/>
    <x:mergeCell ref="U6:V6"/>
  </x:mergeCells>
  <x:pageMargins left="0.75" right="0.75" top="0.81000000238418579102" bottom="0.62999999523162841797" header="0.5" footer="0.5"/>
  <x:pageSetup paperSize="9" scale="89" firstPageNumber="1" fitToWidth="1" fitToHeight="1" pageOrder="overThenDown" orientation="portrait" usePrinterDefaults="1" blackAndWhite="0" draft="0" useFirstPageNumber="0" horizontalDpi="300" verticalDpi="300" copies="1"/>
  <x:headerFooter>
    <x:oddHeader>&amp;L&amp;"맑은 고딕,Regular"&amp;A</x:oddHeader>
  </x:headerFooter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B2:T30"/>
  <x:sheetViews>
    <x:sheetView topLeftCell="A1" zoomScale="115" zoomScaleNormal="75" zoomScaleSheetLayoutView="115" workbookViewId="0">
      <x:selection activeCell="Z11" activeCellId="0" sqref="Z11:Z11"/>
    </x:sheetView>
  </x:sheetViews>
  <x:sheetFormatPr defaultColWidth="9" defaultRowHeight="16.39999999999999857891"/>
  <x:cols>
    <x:col min="1" max="1" width="2.5625" customWidth="1"/>
    <x:col min="2" max="2" width="5.25" bestFit="1" customWidth="1"/>
    <x:col min="5" max="19" width="5.625" customWidth="1"/>
    <x:col min="20" max="20" width="7.125" bestFit="1" customWidth="1"/>
    <x:col min="27" max="27" width="9.375" bestFit="1" customWidth="1"/>
  </x:cols>
  <x:sheetData>
    <x:row r="2" spans="2:20">
      <x:c r="B2" s="91" t="s">
        <x:v>29</x:v>
      </x:c>
      <x:c r="C2" s="92" t="s">
        <x:v>19</x:v>
      </x:c>
      <x:c r="D2" s="92" t="s">
        <x:v>26</x:v>
      </x:c>
      <x:c r="E2" s="93">
        <x:v>42432</x:v>
      </x:c>
      <x:c r="F2" s="93">
        <x:v>42439</x:v>
      </x:c>
      <x:c r="G2" s="93">
        <x:v>42446</x:v>
      </x:c>
      <x:c r="H2" s="93">
        <x:v>42453</x:v>
      </x:c>
      <x:c r="I2" s="93">
        <x:v>42460</x:v>
      </x:c>
      <x:c r="J2" s="93">
        <x:v>42467</x:v>
      </x:c>
      <x:c r="K2" s="93">
        <x:v>42474</x:v>
      </x:c>
      <x:c r="L2" s="93">
        <x:v>42481</x:v>
      </x:c>
      <x:c r="M2" s="93">
        <x:v>42488</x:v>
      </x:c>
      <x:c r="N2" s="93">
        <x:v>42495</x:v>
      </x:c>
      <x:c r="O2" s="93">
        <x:v>42502</x:v>
      </x:c>
      <x:c r="P2" s="93">
        <x:v>42509</x:v>
      </x:c>
      <x:c r="Q2" s="93">
        <x:v>42516</x:v>
      </x:c>
      <x:c r="R2" s="93">
        <x:v>42523</x:v>
      </x:c>
      <x:c r="S2" s="93">
        <x:v>42530</x:v>
      </x:c>
      <x:c r="T2" s="94" t="s">
        <x:v>8</x:v>
      </x:c>
    </x:row>
    <x:row r="3" spans="2:20">
      <x:c r="B3" s="95">
        <x:v>1</x:v>
      </x:c>
      <x:c r="C3" s="96" t="s">
        <x:v>9</x:v>
      </x:c>
      <x:c r="D3" s="95" t="s">
        <x:v>53</x:v>
      </x:c>
      <x:c r="E3" s="97" t="s">
        <x:v>31</x:v>
      </x:c>
      <x:c r="F3" s="97" t="s">
        <x:v>31</x:v>
      </x:c>
      <x:c r="G3" s="97" t="s">
        <x:v>31</x:v>
      </x:c>
      <x:c r="H3" s="97" t="s">
        <x:v>31</x:v>
      </x:c>
      <x:c r="I3" s="97" t="s">
        <x:v>31</x:v>
      </x:c>
      <x:c r="J3" s="97" t="s">
        <x:v>31</x:v>
      </x:c>
      <x:c r="K3" s="97" t="s">
        <x:v>31</x:v>
      </x:c>
      <x:c r="L3" s="97" t="s">
        <x:v>31</x:v>
      </x:c>
      <x:c r="M3" s="97" t="s">
        <x:v>31</x:v>
      </x:c>
      <x:c r="N3" s="97" t="s">
        <x:v>31</x:v>
      </x:c>
      <x:c r="O3" s="97" t="s">
        <x:v>31</x:v>
      </x:c>
      <x:c r="P3" s="97" t="s">
        <x:v>31</x:v>
      </x:c>
      <x:c r="Q3" s="97" t="s">
        <x:v>31</x:v>
      </x:c>
      <x:c r="R3" s="97" t="s">
        <x:v>31</x:v>
      </x:c>
      <x:c r="S3" s="97" t="s">
        <x:v>31</x:v>
      </x:c>
      <x:c r="T3" s="98">
        <x:f t="shared" ref="T3:T30" si="0">COUNTA(E3:S3)</x:f>
        <x:v>15</x:v>
      </x:c>
    </x:row>
    <x:row r="4" spans="2:20">
      <x:c r="B4" s="99">
        <x:v>1</x:v>
      </x:c>
      <x:c r="C4" s="100" t="s">
        <x:v>9</x:v>
      </x:c>
      <x:c r="D4" s="101" t="s">
        <x:v>62</x:v>
      </x:c>
      <x:c r="E4" s="97" t="s">
        <x:v>31</x:v>
      </x:c>
      <x:c r="F4" s="97" t="s">
        <x:v>31</x:v>
      </x:c>
      <x:c r="G4" s="97"/>
      <x:c r="H4" s="97" t="s">
        <x:v>31</x:v>
      </x:c>
      <x:c r="I4" s="97" t="s">
        <x:v>31</x:v>
      </x:c>
      <x:c r="J4" s="97" t="s">
        <x:v>31</x:v>
      </x:c>
      <x:c r="K4" s="97" t="s">
        <x:v>31</x:v>
      </x:c>
      <x:c r="L4" s="97" t="s">
        <x:v>31</x:v>
      </x:c>
      <x:c r="M4" s="97"/>
      <x:c r="N4" s="97" t="s">
        <x:v>31</x:v>
      </x:c>
      <x:c r="O4" s="97" t="s">
        <x:v>31</x:v>
      </x:c>
      <x:c r="P4" s="97" t="s">
        <x:v>31</x:v>
      </x:c>
      <x:c r="Q4" s="97" t="s">
        <x:v>31</x:v>
      </x:c>
      <x:c r="R4" s="97" t="s">
        <x:v>31</x:v>
      </x:c>
      <x:c r="S4" s="97" t="s">
        <x:v>31</x:v>
      </x:c>
      <x:c r="T4" s="98">
        <x:f t="shared" si="0"/>
        <x:v>13</x:v>
      </x:c>
    </x:row>
    <x:row r="5" spans="2:20">
      <x:c r="B5" s="95">
        <x:v>1</x:v>
      </x:c>
      <x:c r="C5" s="96" t="s">
        <x:v>9</x:v>
      </x:c>
      <x:c r="D5" s="95" t="s">
        <x:v>12</x:v>
      </x:c>
      <x:c r="E5" s="97"/>
      <x:c r="F5" s="97" t="s">
        <x:v>31</x:v>
      </x:c>
      <x:c r="G5" s="97" t="s">
        <x:v>31</x:v>
      </x:c>
      <x:c r="H5" s="97" t="s">
        <x:v>31</x:v>
      </x:c>
      <x:c r="I5" s="97" t="s">
        <x:v>31</x:v>
      </x:c>
      <x:c r="J5" s="97" t="s">
        <x:v>31</x:v>
      </x:c>
      <x:c r="K5" s="97" t="s">
        <x:v>31</x:v>
      </x:c>
      <x:c r="L5" s="97" t="s">
        <x:v>31</x:v>
      </x:c>
      <x:c r="M5" s="97" t="s">
        <x:v>31</x:v>
      </x:c>
      <x:c r="N5" s="97" t="s">
        <x:v>31</x:v>
      </x:c>
      <x:c r="O5" s="97"/>
      <x:c r="P5" s="97" t="s">
        <x:v>31</x:v>
      </x:c>
      <x:c r="Q5" s="97" t="s">
        <x:v>31</x:v>
      </x:c>
      <x:c r="R5" s="97"/>
      <x:c r="S5" s="97" t="s">
        <x:v>31</x:v>
      </x:c>
      <x:c r="T5" s="98">
        <x:f t="shared" si="0"/>
        <x:v>12</x:v>
      </x:c>
    </x:row>
    <x:row r="6" spans="2:20">
      <x:c r="B6" s="102">
        <x:v>1</x:v>
      </x:c>
      <x:c r="C6" s="103" t="s">
        <x:v>5</x:v>
      </x:c>
      <x:c r="D6" s="104" t="s">
        <x:v>10</x:v>
      </x:c>
      <x:c r="E6" s="97" t="s">
        <x:v>31</x:v>
      </x:c>
      <x:c r="F6" s="97" t="s">
        <x:v>31</x:v>
      </x:c>
      <x:c r="G6" s="97" t="s">
        <x:v>31</x:v>
      </x:c>
      <x:c r="H6" s="97" t="s">
        <x:v>31</x:v>
      </x:c>
      <x:c r="I6" s="97" t="s">
        <x:v>31</x:v>
      </x:c>
      <x:c r="J6" s="97" t="s">
        <x:v>31</x:v>
      </x:c>
      <x:c r="K6" s="97" t="s">
        <x:v>31</x:v>
      </x:c>
      <x:c r="L6" s="97" t="s">
        <x:v>31</x:v>
      </x:c>
      <x:c r="M6" s="97" t="s">
        <x:v>31</x:v>
      </x:c>
      <x:c r="N6" s="97" t="s">
        <x:v>31</x:v>
      </x:c>
      <x:c r="O6" s="97" t="s">
        <x:v>31</x:v>
      </x:c>
      <x:c r="P6" s="97" t="s">
        <x:v>31</x:v>
      </x:c>
      <x:c r="Q6" s="97" t="s">
        <x:v>31</x:v>
      </x:c>
      <x:c r="R6" s="97" t="s">
        <x:v>31</x:v>
      </x:c>
      <x:c r="S6" s="97" t="s">
        <x:v>31</x:v>
      </x:c>
      <x:c r="T6" s="98">
        <x:f t="shared" si="0"/>
        <x:v>15</x:v>
      </x:c>
    </x:row>
    <x:row r="7" spans="2:20">
      <x:c r="B7" s="102">
        <x:v>1</x:v>
      </x:c>
      <x:c r="C7" s="103" t="s">
        <x:v>5</x:v>
      </x:c>
      <x:c r="D7" s="102" t="s">
        <x:v>11</x:v>
      </x:c>
      <x:c r="E7" s="97"/>
      <x:c r="F7" s="97" t="s">
        <x:v>31</x:v>
      </x:c>
      <x:c r="G7" s="97" t="s">
        <x:v>31</x:v>
      </x:c>
      <x:c r="H7" s="97" t="s">
        <x:v>31</x:v>
      </x:c>
      <x:c r="I7" s="97" t="s">
        <x:v>31</x:v>
      </x:c>
      <x:c r="J7" s="97" t="s">
        <x:v>31</x:v>
      </x:c>
      <x:c r="K7" s="97" t="s">
        <x:v>31</x:v>
      </x:c>
      <x:c r="L7" s="97" t="s">
        <x:v>31</x:v>
      </x:c>
      <x:c r="M7" s="97" t="s">
        <x:v>31</x:v>
      </x:c>
      <x:c r="N7" s="97" t="s">
        <x:v>31</x:v>
      </x:c>
      <x:c r="O7" s="97" t="s">
        <x:v>31</x:v>
      </x:c>
      <x:c r="P7" s="97" t="s">
        <x:v>31</x:v>
      </x:c>
      <x:c r="Q7" s="97" t="s">
        <x:v>31</x:v>
      </x:c>
      <x:c r="R7" s="97" t="s">
        <x:v>31</x:v>
      </x:c>
      <x:c r="S7" s="97" t="s">
        <x:v>31</x:v>
      </x:c>
      <x:c r="T7" s="98">
        <x:f t="shared" si="0"/>
        <x:v>14</x:v>
      </x:c>
    </x:row>
    <x:row r="8" spans="2:20">
      <x:c r="B8" s="102">
        <x:v>1</x:v>
      </x:c>
      <x:c r="C8" s="103" t="s">
        <x:v>5</x:v>
      </x:c>
      <x:c r="D8" s="102" t="s">
        <x:v>13</x:v>
      </x:c>
      <x:c r="E8" s="97" t="s">
        <x:v>31</x:v>
      </x:c>
      <x:c r="F8" s="97" t="s">
        <x:v>31</x:v>
      </x:c>
      <x:c r="G8" s="97" t="s">
        <x:v>31</x:v>
      </x:c>
      <x:c r="H8" s="97" t="s">
        <x:v>31</x:v>
      </x:c>
      <x:c r="I8" s="97" t="s">
        <x:v>31</x:v>
      </x:c>
      <x:c r="J8" s="97" t="s">
        <x:v>31</x:v>
      </x:c>
      <x:c r="K8" s="97"/>
      <x:c r="L8" s="97"/>
      <x:c r="M8" s="97" t="s">
        <x:v>31</x:v>
      </x:c>
      <x:c r="N8" s="97" t="s">
        <x:v>31</x:v>
      </x:c>
      <x:c r="O8" s="97" t="s">
        <x:v>31</x:v>
      </x:c>
      <x:c r="P8" s="97" t="s">
        <x:v>31</x:v>
      </x:c>
      <x:c r="Q8" s="97" t="s">
        <x:v>31</x:v>
      </x:c>
      <x:c r="R8" s="97" t="s">
        <x:v>31</x:v>
      </x:c>
      <x:c r="S8" s="97" t="s">
        <x:v>31</x:v>
      </x:c>
      <x:c r="T8" s="98">
        <x:f t="shared" si="0"/>
        <x:v>13</x:v>
      </x:c>
    </x:row>
    <x:row r="9" spans="2:20">
      <x:c r="B9" s="103">
        <x:v>1</x:v>
      </x:c>
      <x:c r="C9" s="103" t="s">
        <x:v>5</x:v>
      </x:c>
      <x:c r="D9" s="102" t="s">
        <x:v>14</x:v>
      </x:c>
      <x:c r="E9" s="97"/>
      <x:c r="F9" s="97" t="s">
        <x:v>31</x:v>
      </x:c>
      <x:c r="G9" s="97" t="s">
        <x:v>31</x:v>
      </x:c>
      <x:c r="H9" s="97" t="s">
        <x:v>31</x:v>
      </x:c>
      <x:c r="I9" s="97"/>
      <x:c r="J9" s="97" t="s">
        <x:v>31</x:v>
      </x:c>
      <x:c r="K9" s="97" t="s">
        <x:v>31</x:v>
      </x:c>
      <x:c r="L9" s="97" t="s">
        <x:v>31</x:v>
      </x:c>
      <x:c r="M9" s="97" t="s">
        <x:v>31</x:v>
      </x:c>
      <x:c r="N9" s="97" t="s">
        <x:v>31</x:v>
      </x:c>
      <x:c r="O9" s="97"/>
      <x:c r="P9" s="97" t="s">
        <x:v>31</x:v>
      </x:c>
      <x:c r="Q9" s="97" t="s">
        <x:v>31</x:v>
      </x:c>
      <x:c r="R9" s="97"/>
      <x:c r="S9" s="97" t="s">
        <x:v>31</x:v>
      </x:c>
      <x:c r="T9" s="98">
        <x:f t="shared" si="0"/>
        <x:v>11</x:v>
      </x:c>
    </x:row>
    <x:row r="10" spans="2:20">
      <x:c r="B10" s="105">
        <x:v>1</x:v>
      </x:c>
      <x:c r="C10" s="105" t="s">
        <x:v>54</x:v>
      </x:c>
      <x:c r="D10" s="105" t="s">
        <x:v>47</x:v>
      </x:c>
      <x:c r="E10" s="106" t="s">
        <x:v>31</x:v>
      </x:c>
      <x:c r="F10" s="106" t="s">
        <x:v>31</x:v>
      </x:c>
      <x:c r="G10" s="106" t="s">
        <x:v>31</x:v>
      </x:c>
      <x:c r="H10" s="106" t="s">
        <x:v>31</x:v>
      </x:c>
      <x:c r="I10" s="106" t="s">
        <x:v>31</x:v>
      </x:c>
      <x:c r="J10" s="106" t="s">
        <x:v>31</x:v>
      </x:c>
      <x:c r="K10" s="106" t="s">
        <x:v>31</x:v>
      </x:c>
      <x:c r="L10" s="106" t="s">
        <x:v>31</x:v>
      </x:c>
      <x:c r="M10" s="106" t="s">
        <x:v>31</x:v>
      </x:c>
      <x:c r="N10" s="106" t="s">
        <x:v>31</x:v>
      </x:c>
      <x:c r="O10" s="106" t="s">
        <x:v>31</x:v>
      </x:c>
      <x:c r="P10" s="106" t="s">
        <x:v>31</x:v>
      </x:c>
      <x:c r="Q10" s="106" t="s">
        <x:v>31</x:v>
      </x:c>
      <x:c r="R10" s="106" t="s">
        <x:v>31</x:v>
      </x:c>
      <x:c r="S10" s="106" t="s">
        <x:v>31</x:v>
      </x:c>
      <x:c r="T10" s="98">
        <x:f t="shared" si="0"/>
        <x:v>15</x:v>
      </x:c>
    </x:row>
    <x:row r="11" spans="2:20">
      <x:c r="B11" s="105">
        <x:v>1</x:v>
      </x:c>
      <x:c r="C11" s="105" t="s">
        <x:v>54</x:v>
      </x:c>
      <x:c r="D11" s="105" t="s">
        <x:v>64</x:v>
      </x:c>
      <x:c r="E11" s="106" t="s">
        <x:v>31</x:v>
      </x:c>
      <x:c r="F11" s="106" t="s">
        <x:v>31</x:v>
      </x:c>
      <x:c r="G11" s="106" t="s">
        <x:v>31</x:v>
      </x:c>
      <x:c r="H11" s="106" t="s">
        <x:v>31</x:v>
      </x:c>
      <x:c r="I11" s="106" t="s">
        <x:v>31</x:v>
      </x:c>
      <x:c r="J11" s="106" t="s">
        <x:v>31</x:v>
      </x:c>
      <x:c r="K11" s="106" t="s">
        <x:v>31</x:v>
      </x:c>
      <x:c r="L11" s="106" t="s">
        <x:v>31</x:v>
      </x:c>
      <x:c r="M11" s="106" t="s">
        <x:v>31</x:v>
      </x:c>
      <x:c r="N11" s="106" t="s">
        <x:v>31</x:v>
      </x:c>
      <x:c r="O11" s="106" t="s">
        <x:v>31</x:v>
      </x:c>
      <x:c r="P11" s="106" t="s">
        <x:v>31</x:v>
      </x:c>
      <x:c r="Q11" s="106" t="s">
        <x:v>31</x:v>
      </x:c>
      <x:c r="R11" s="106" t="s">
        <x:v>31</x:v>
      </x:c>
      <x:c r="S11" s="106" t="s">
        <x:v>31</x:v>
      </x:c>
      <x:c r="T11" s="98">
        <x:f t="shared" si="0"/>
        <x:v>15</x:v>
      </x:c>
    </x:row>
    <x:row r="12" spans="2:20">
      <x:c r="B12" s="105">
        <x:v>1</x:v>
      </x:c>
      <x:c r="C12" s="105" t="s">
        <x:v>54</x:v>
      </x:c>
      <x:c r="D12" s="105" t="s">
        <x:v>44</x:v>
      </x:c>
      <x:c r="E12" s="106" t="s">
        <x:v>31</x:v>
      </x:c>
      <x:c r="F12" s="106" t="s">
        <x:v>31</x:v>
      </x:c>
      <x:c r="G12" s="106" t="s">
        <x:v>31</x:v>
      </x:c>
      <x:c r="H12" s="106"/>
      <x:c r="I12" s="106" t="s">
        <x:v>31</x:v>
      </x:c>
      <x:c r="J12" s="106"/>
      <x:c r="K12" s="106"/>
      <x:c r="L12" s="106"/>
      <x:c r="M12" s="106" t="s">
        <x:v>31</x:v>
      </x:c>
      <x:c r="N12" s="106"/>
      <x:c r="O12" s="106" t="s">
        <x:v>31</x:v>
      </x:c>
      <x:c r="P12" s="106" t="s">
        <x:v>31</x:v>
      </x:c>
      <x:c r="Q12" s="106" t="s">
        <x:v>31</x:v>
      </x:c>
      <x:c r="R12" s="106" t="s">
        <x:v>31</x:v>
      </x:c>
      <x:c r="S12" s="106" t="s">
        <x:v>31</x:v>
      </x:c>
      <x:c r="T12" s="98">
        <x:f t="shared" si="0"/>
        <x:v>10</x:v>
      </x:c>
    </x:row>
    <x:row r="13" spans="2:20">
      <x:c r="B13" s="103">
        <x:v>2</x:v>
      </x:c>
      <x:c r="C13" s="103" t="s">
        <x:v>38</x:v>
      </x:c>
      <x:c r="D13" s="102" t="s">
        <x:v>42</x:v>
      </x:c>
      <x:c r="E13" s="97" t="s">
        <x:v>31</x:v>
      </x:c>
      <x:c r="F13" s="97" t="s">
        <x:v>31</x:v>
      </x:c>
      <x:c r="G13" s="97" t="s">
        <x:v>31</x:v>
      </x:c>
      <x:c r="H13" s="97" t="s">
        <x:v>31</x:v>
      </x:c>
      <x:c r="I13" s="97" t="s">
        <x:v>31</x:v>
      </x:c>
      <x:c r="J13" s="97" t="s">
        <x:v>31</x:v>
      </x:c>
      <x:c r="K13" s="97" t="s">
        <x:v>31</x:v>
      </x:c>
      <x:c r="L13" s="97" t="s">
        <x:v>31</x:v>
      </x:c>
      <x:c r="M13" s="97" t="s">
        <x:v>31</x:v>
      </x:c>
      <x:c r="N13" s="97" t="s">
        <x:v>31</x:v>
      </x:c>
      <x:c r="O13" s="97" t="s">
        <x:v>31</x:v>
      </x:c>
      <x:c r="P13" s="97" t="s">
        <x:v>31</x:v>
      </x:c>
      <x:c r="Q13" s="97" t="s">
        <x:v>31</x:v>
      </x:c>
      <x:c r="R13" s="97" t="s">
        <x:v>31</x:v>
      </x:c>
      <x:c r="S13" s="97" t="s">
        <x:v>31</x:v>
      </x:c>
      <x:c r="T13" s="98">
        <x:f t="shared" si="0"/>
        <x:v>15</x:v>
      </x:c>
    </x:row>
    <x:row r="14" spans="2:20">
      <x:c r="B14" s="102">
        <x:v>2</x:v>
      </x:c>
      <x:c r="C14" s="103" t="s">
        <x:v>38</x:v>
      </x:c>
      <x:c r="D14" s="102" t="s">
        <x:v>65</x:v>
      </x:c>
      <x:c r="E14" s="97" t="s">
        <x:v>31</x:v>
      </x:c>
      <x:c r="F14" s="97" t="s">
        <x:v>31</x:v>
      </x:c>
      <x:c r="G14" s="97" t="s">
        <x:v>31</x:v>
      </x:c>
      <x:c r="H14" s="97" t="s">
        <x:v>31</x:v>
      </x:c>
      <x:c r="I14" s="97" t="s">
        <x:v>31</x:v>
      </x:c>
      <x:c r="J14" s="97"/>
      <x:c r="K14" s="97" t="s">
        <x:v>31</x:v>
      </x:c>
      <x:c r="L14" s="97" t="s">
        <x:v>31</x:v>
      </x:c>
      <x:c r="M14" s="97" t="s">
        <x:v>31</x:v>
      </x:c>
      <x:c r="N14" s="97" t="s">
        <x:v>31</x:v>
      </x:c>
      <x:c r="O14" s="97" t="s">
        <x:v>31</x:v>
      </x:c>
      <x:c r="P14" s="97" t="s">
        <x:v>31</x:v>
      </x:c>
      <x:c r="Q14" s="97" t="s">
        <x:v>31</x:v>
      </x:c>
      <x:c r="R14" s="97" t="s">
        <x:v>31</x:v>
      </x:c>
      <x:c r="S14" s="97"/>
      <x:c r="T14" s="98">
        <x:f t="shared" si="0"/>
        <x:v>13</x:v>
      </x:c>
    </x:row>
    <x:row r="15" spans="2:20">
      <x:c r="B15" s="107">
        <x:v>2</x:v>
      </x:c>
      <x:c r="C15" s="108" t="s">
        <x:v>587</x:v>
      </x:c>
      <x:c r="D15" s="95" t="s">
        <x:v>36</x:v>
      </x:c>
      <x:c r="E15" s="97" t="s">
        <x:v>31</x:v>
      </x:c>
      <x:c r="F15" s="97" t="s">
        <x:v>31</x:v>
      </x:c>
      <x:c r="G15" s="97" t="s">
        <x:v>31</x:v>
      </x:c>
      <x:c r="H15" s="97" t="s">
        <x:v>31</x:v>
      </x:c>
      <x:c r="I15" s="97" t="s">
        <x:v>31</x:v>
      </x:c>
      <x:c r="J15" s="97" t="s">
        <x:v>31</x:v>
      </x:c>
      <x:c r="K15" s="97" t="s">
        <x:v>31</x:v>
      </x:c>
      <x:c r="L15" s="97" t="s">
        <x:v>31</x:v>
      </x:c>
      <x:c r="M15" s="97" t="s">
        <x:v>31</x:v>
      </x:c>
      <x:c r="N15" s="97" t="s">
        <x:v>31</x:v>
      </x:c>
      <x:c r="O15" s="97" t="s">
        <x:v>31</x:v>
      </x:c>
      <x:c r="P15" s="97" t="s">
        <x:v>31</x:v>
      </x:c>
      <x:c r="Q15" s="97" t="s">
        <x:v>31</x:v>
      </x:c>
      <x:c r="R15" s="97" t="s">
        <x:v>31</x:v>
      </x:c>
      <x:c r="S15" s="97" t="s">
        <x:v>31</x:v>
      </x:c>
      <x:c r="T15" s="98">
        <x:f t="shared" si="0"/>
        <x:v>15</x:v>
      </x:c>
    </x:row>
    <x:row r="16" spans="2:20">
      <x:c r="B16" s="95">
        <x:v>2</x:v>
      </x:c>
      <x:c r="C16" s="108" t="s">
        <x:v>587</x:v>
      </x:c>
      <x:c r="D16" s="95" t="s">
        <x:v>57</x:v>
      </x:c>
      <x:c r="E16" s="97" t="s">
        <x:v>31</x:v>
      </x:c>
      <x:c r="F16" s="97" t="s">
        <x:v>31</x:v>
      </x:c>
      <x:c r="G16" s="97" t="s">
        <x:v>31</x:v>
      </x:c>
      <x:c r="H16" s="97" t="s">
        <x:v>31</x:v>
      </x:c>
      <x:c r="I16" s="97" t="s">
        <x:v>31</x:v>
      </x:c>
      <x:c r="J16" s="97" t="s">
        <x:v>31</x:v>
      </x:c>
      <x:c r="K16" s="97" t="s">
        <x:v>31</x:v>
      </x:c>
      <x:c r="L16" s="97" t="s">
        <x:v>31</x:v>
      </x:c>
      <x:c r="M16" s="97"/>
      <x:c r="N16" s="97" t="s">
        <x:v>31</x:v>
      </x:c>
      <x:c r="O16" s="97" t="s">
        <x:v>31</x:v>
      </x:c>
      <x:c r="P16" s="97" t="s">
        <x:v>31</x:v>
      </x:c>
      <x:c r="Q16" s="97" t="s">
        <x:v>31</x:v>
      </x:c>
      <x:c r="R16" s="97" t="s">
        <x:v>31</x:v>
      </x:c>
      <x:c r="S16" s="97" t="s">
        <x:v>31</x:v>
      </x:c>
      <x:c r="T16" s="98">
        <x:f t="shared" si="0"/>
        <x:v>14</x:v>
      </x:c>
    </x:row>
    <x:row r="17" spans="2:20">
      <x:c r="B17" s="95">
        <x:v>2</x:v>
      </x:c>
      <x:c r="C17" s="108" t="s">
        <x:v>587</x:v>
      </x:c>
      <x:c r="D17" s="95" t="s">
        <x:v>59</x:v>
      </x:c>
      <x:c r="E17" s="97" t="s">
        <x:v>31</x:v>
      </x:c>
      <x:c r="F17" s="97" t="s">
        <x:v>31</x:v>
      </x:c>
      <x:c r="G17" s="97" t="s">
        <x:v>31</x:v>
      </x:c>
      <x:c r="H17" s="97" t="s">
        <x:v>31</x:v>
      </x:c>
      <x:c r="I17" s="97" t="s">
        <x:v>31</x:v>
      </x:c>
      <x:c r="J17" s="97" t="s">
        <x:v>31</x:v>
      </x:c>
      <x:c r="K17" s="97" t="s">
        <x:v>31</x:v>
      </x:c>
      <x:c r="L17" s="97" t="s">
        <x:v>31</x:v>
      </x:c>
      <x:c r="M17" s="97" t="s">
        <x:v>31</x:v>
      </x:c>
      <x:c r="N17" s="97" t="s">
        <x:v>31</x:v>
      </x:c>
      <x:c r="O17" s="97" t="s">
        <x:v>31</x:v>
      </x:c>
      <x:c r="P17" s="97"/>
      <x:c r="Q17" s="97" t="s">
        <x:v>31</x:v>
      </x:c>
      <x:c r="R17" s="97" t="s">
        <x:v>31</x:v>
      </x:c>
      <x:c r="S17" s="97"/>
      <x:c r="T17" s="98">
        <x:f t="shared" si="0"/>
        <x:v>13</x:v>
      </x:c>
    </x:row>
    <x:row r="18" spans="2:20">
      <x:c r="B18" s="95">
        <x:v>2</x:v>
      </x:c>
      <x:c r="C18" s="108" t="s">
        <x:v>587</x:v>
      </x:c>
      <x:c r="D18" s="95" t="s">
        <x:v>41</x:v>
      </x:c>
      <x:c r="E18" s="97" t="s">
        <x:v>31</x:v>
      </x:c>
      <x:c r="F18" s="97" t="s">
        <x:v>31</x:v>
      </x:c>
      <x:c r="G18" s="97" t="s">
        <x:v>31</x:v>
      </x:c>
      <x:c r="H18" s="97" t="s">
        <x:v>31</x:v>
      </x:c>
      <x:c r="I18" s="97" t="s">
        <x:v>31</x:v>
      </x:c>
      <x:c r="J18" s="97"/>
      <x:c r="K18" s="97" t="s">
        <x:v>31</x:v>
      </x:c>
      <x:c r="L18" s="97" t="s">
        <x:v>31</x:v>
      </x:c>
      <x:c r="M18" s="97"/>
      <x:c r="N18" s="97" t="s">
        <x:v>31</x:v>
      </x:c>
      <x:c r="O18" s="97" t="s">
        <x:v>31</x:v>
      </x:c>
      <x:c r="P18" s="97" t="s">
        <x:v>31</x:v>
      </x:c>
      <x:c r="Q18" s="97" t="s">
        <x:v>31</x:v>
      </x:c>
      <x:c r="R18" s="97" t="s">
        <x:v>31</x:v>
      </x:c>
      <x:c r="S18" s="97"/>
      <x:c r="T18" s="98">
        <x:f t="shared" si="0"/>
        <x:v>12</x:v>
      </x:c>
    </x:row>
    <x:row r="19" spans="2:20">
      <x:c r="B19" s="109">
        <x:v>2</x:v>
      </x:c>
      <x:c r="C19" s="109" t="s">
        <x:v>49</x:v>
      </x:c>
      <x:c r="D19" s="105" t="s">
        <x:v>60</x:v>
      </x:c>
      <x:c r="E19" s="97" t="s">
        <x:v>31</x:v>
      </x:c>
      <x:c r="F19" s="97" t="s">
        <x:v>31</x:v>
      </x:c>
      <x:c r="G19" s="97" t="s">
        <x:v>31</x:v>
      </x:c>
      <x:c r="H19" s="97" t="s">
        <x:v>31</x:v>
      </x:c>
      <x:c r="I19" s="97" t="s">
        <x:v>31</x:v>
      </x:c>
      <x:c r="J19" s="97" t="s">
        <x:v>31</x:v>
      </x:c>
      <x:c r="K19" s="97" t="s">
        <x:v>31</x:v>
      </x:c>
      <x:c r="L19" s="97" t="s">
        <x:v>31</x:v>
      </x:c>
      <x:c r="M19" s="97" t="s">
        <x:v>31</x:v>
      </x:c>
      <x:c r="N19" s="97" t="s">
        <x:v>31</x:v>
      </x:c>
      <x:c r="O19" s="97" t="s">
        <x:v>31</x:v>
      </x:c>
      <x:c r="P19" s="97" t="s">
        <x:v>31</x:v>
      </x:c>
      <x:c r="Q19" s="97" t="s">
        <x:v>31</x:v>
      </x:c>
      <x:c r="R19" s="97" t="s">
        <x:v>31</x:v>
      </x:c>
      <x:c r="S19" s="97" t="s">
        <x:v>31</x:v>
      </x:c>
      <x:c r="T19" s="98">
        <x:f t="shared" si="0"/>
        <x:v>15</x:v>
      </x:c>
    </x:row>
    <x:row r="20" spans="2:20">
      <x:c r="B20" s="105">
        <x:v>2</x:v>
      </x:c>
      <x:c r="C20" s="109" t="s">
        <x:v>49</x:v>
      </x:c>
      <x:c r="D20" s="105" t="s">
        <x:v>56</x:v>
      </x:c>
      <x:c r="E20" s="97" t="s">
        <x:v>31</x:v>
      </x:c>
      <x:c r="F20" s="97" t="s">
        <x:v>31</x:v>
      </x:c>
      <x:c r="G20" s="97" t="s">
        <x:v>31</x:v>
      </x:c>
      <x:c r="H20" s="97" t="s">
        <x:v>31</x:v>
      </x:c>
      <x:c r="I20" s="97" t="s">
        <x:v>31</x:v>
      </x:c>
      <x:c r="J20" s="97" t="s">
        <x:v>31</x:v>
      </x:c>
      <x:c r="K20" s="97" t="s">
        <x:v>31</x:v>
      </x:c>
      <x:c r="L20" s="97" t="s">
        <x:v>31</x:v>
      </x:c>
      <x:c r="M20" s="97" t="s">
        <x:v>31</x:v>
      </x:c>
      <x:c r="N20" s="97" t="s">
        <x:v>31</x:v>
      </x:c>
      <x:c r="O20" s="97" t="s">
        <x:v>31</x:v>
      </x:c>
      <x:c r="P20" s="97" t="s">
        <x:v>31</x:v>
      </x:c>
      <x:c r="Q20" s="97" t="s">
        <x:v>31</x:v>
      </x:c>
      <x:c r="R20" s="97" t="s">
        <x:v>31</x:v>
      </x:c>
      <x:c r="S20" s="97" t="s">
        <x:v>31</x:v>
      </x:c>
      <x:c r="T20" s="98">
        <x:f t="shared" si="0"/>
        <x:v>15</x:v>
      </x:c>
    </x:row>
    <x:row r="21" spans="2:20">
      <x:c r="B21" s="102">
        <x:v>2</x:v>
      </x:c>
      <x:c r="C21" s="103" t="s">
        <x:v>49</x:v>
      </x:c>
      <x:c r="D21" s="102" t="s">
        <x:v>51</x:v>
      </x:c>
      <x:c r="E21" s="97" t="s">
        <x:v>31</x:v>
      </x:c>
      <x:c r="F21" s="97"/>
      <x:c r="G21" s="97" t="s">
        <x:v>31</x:v>
      </x:c>
      <x:c r="H21" s="97" t="s">
        <x:v>31</x:v>
      </x:c>
      <x:c r="I21" s="97" t="s">
        <x:v>31</x:v>
      </x:c>
      <x:c r="J21" s="97" t="s">
        <x:v>31</x:v>
      </x:c>
      <x:c r="K21" s="97" t="s">
        <x:v>31</x:v>
      </x:c>
      <x:c r="L21" s="97" t="s">
        <x:v>31</x:v>
      </x:c>
      <x:c r="M21" s="97" t="s">
        <x:v>31</x:v>
      </x:c>
      <x:c r="N21" s="97" t="s">
        <x:v>31</x:v>
      </x:c>
      <x:c r="O21" s="97" t="s">
        <x:v>31</x:v>
      </x:c>
      <x:c r="P21" s="97" t="s">
        <x:v>31</x:v>
      </x:c>
      <x:c r="Q21" s="97" t="s">
        <x:v>31</x:v>
      </x:c>
      <x:c r="R21" s="97" t="s">
        <x:v>31</x:v>
      </x:c>
      <x:c r="S21" s="97" t="s">
        <x:v>31</x:v>
      </x:c>
      <x:c r="T21" s="98">
        <x:f t="shared" si="0"/>
        <x:v>14</x:v>
      </x:c>
    </x:row>
    <x:row r="22" spans="2:20">
      <x:c r="B22" s="105">
        <x:v>2</x:v>
      </x:c>
      <x:c r="C22" s="109" t="s">
        <x:v>49</x:v>
      </x:c>
      <x:c r="D22" s="105" t="s">
        <x:v>63</x:v>
      </x:c>
      <x:c r="E22" s="97" t="s">
        <x:v>31</x:v>
      </x:c>
      <x:c r="F22" s="97" t="s">
        <x:v>31</x:v>
      </x:c>
      <x:c r="G22" s="97"/>
      <x:c r="H22" s="97" t="s">
        <x:v>31</x:v>
      </x:c>
      <x:c r="I22" s="97"/>
      <x:c r="J22" s="97"/>
      <x:c r="K22" s="97" t="s">
        <x:v>31</x:v>
      </x:c>
      <x:c r="L22" s="97" t="s">
        <x:v>31</x:v>
      </x:c>
      <x:c r="M22" s="97" t="s">
        <x:v>31</x:v>
      </x:c>
      <x:c r="N22" s="97" t="s">
        <x:v>31</x:v>
      </x:c>
      <x:c r="O22" s="97" t="s">
        <x:v>31</x:v>
      </x:c>
      <x:c r="P22" s="97" t="s">
        <x:v>31</x:v>
      </x:c>
      <x:c r="Q22" s="97" t="s">
        <x:v>31</x:v>
      </x:c>
      <x:c r="R22" s="97" t="s">
        <x:v>31</x:v>
      </x:c>
      <x:c r="S22" s="97" t="s">
        <x:v>31</x:v>
      </x:c>
      <x:c r="T22" s="98">
        <x:f t="shared" si="0"/>
        <x:v>12</x:v>
      </x:c>
    </x:row>
    <x:row r="23" spans="2:20">
      <x:c r="B23" s="105">
        <x:v>2</x:v>
      </x:c>
      <x:c r="C23" s="109" t="s">
        <x:v>49</x:v>
      </x:c>
      <x:c r="D23" s="105" t="s">
        <x:v>43</x:v>
      </x:c>
      <x:c r="E23" s="97"/>
      <x:c r="F23" s="97" t="s">
        <x:v>31</x:v>
      </x:c>
      <x:c r="G23" s="97" t="s">
        <x:v>31</x:v>
      </x:c>
      <x:c r="H23" s="97"/>
      <x:c r="I23" s="97" t="s">
        <x:v>31</x:v>
      </x:c>
      <x:c r="J23" s="97"/>
      <x:c r="K23" s="97" t="s">
        <x:v>31</x:v>
      </x:c>
      <x:c r="L23" s="97"/>
      <x:c r="M23" s="97"/>
      <x:c r="N23" s="97"/>
      <x:c r="O23" s="97" t="s">
        <x:v>31</x:v>
      </x:c>
      <x:c r="P23" s="97" t="s">
        <x:v>31</x:v>
      </x:c>
      <x:c r="Q23" s="97" t="s">
        <x:v>31</x:v>
      </x:c>
      <x:c r="R23" s="97" t="s">
        <x:v>31</x:v>
      </x:c>
      <x:c r="S23" s="97" t="s">
        <x:v>31</x:v>
      </x:c>
      <x:c r="T23" s="98">
        <x:f t="shared" si="0"/>
        <x:v>9</x:v>
      </x:c>
    </x:row>
    <x:row r="24" spans="2:20">
      <x:c r="B24" s="110">
        <x:v>2</x:v>
      </x:c>
      <x:c r="C24" s="110" t="s">
        <x:v>45</x:v>
      </x:c>
      <x:c r="D24" s="111" t="s">
        <x:v>58</x:v>
      </x:c>
      <x:c r="E24" s="97" t="s">
        <x:v>31</x:v>
      </x:c>
      <x:c r="F24" s="97" t="s">
        <x:v>31</x:v>
      </x:c>
      <x:c r="G24" s="97" t="s">
        <x:v>31</x:v>
      </x:c>
      <x:c r="H24" s="97" t="s">
        <x:v>31</x:v>
      </x:c>
      <x:c r="I24" s="97" t="s">
        <x:v>31</x:v>
      </x:c>
      <x:c r="J24" s="97" t="s">
        <x:v>31</x:v>
      </x:c>
      <x:c r="K24" s="97" t="s">
        <x:v>31</x:v>
      </x:c>
      <x:c r="L24" s="97" t="s">
        <x:v>31</x:v>
      </x:c>
      <x:c r="M24" s="97" t="s">
        <x:v>31</x:v>
      </x:c>
      <x:c r="N24" s="97" t="s">
        <x:v>31</x:v>
      </x:c>
      <x:c r="O24" s="97" t="s">
        <x:v>31</x:v>
      </x:c>
      <x:c r="P24" s="97" t="s">
        <x:v>31</x:v>
      </x:c>
      <x:c r="Q24" s="97" t="s">
        <x:v>31</x:v>
      </x:c>
      <x:c r="R24" s="97" t="s">
        <x:v>31</x:v>
      </x:c>
      <x:c r="S24" s="97" t="s">
        <x:v>31</x:v>
      </x:c>
      <x:c r="T24" s="98">
        <x:f t="shared" si="0"/>
        <x:v>15</x:v>
      </x:c>
    </x:row>
    <x:row r="25" spans="2:20">
      <x:c r="B25" s="111">
        <x:v>2</x:v>
      </x:c>
      <x:c r="C25" s="110" t="s">
        <x:v>45</x:v>
      </x:c>
      <x:c r="D25" s="111" t="s">
        <x:v>48</x:v>
      </x:c>
      <x:c r="E25" s="97" t="s">
        <x:v>31</x:v>
      </x:c>
      <x:c r="F25" s="97" t="s">
        <x:v>31</x:v>
      </x:c>
      <x:c r="G25" s="97" t="s">
        <x:v>31</x:v>
      </x:c>
      <x:c r="H25" s="97" t="s">
        <x:v>31</x:v>
      </x:c>
      <x:c r="I25" s="97" t="s">
        <x:v>31</x:v>
      </x:c>
      <x:c r="J25" s="97" t="s">
        <x:v>31</x:v>
      </x:c>
      <x:c r="K25" s="97" t="s">
        <x:v>31</x:v>
      </x:c>
      <x:c r="L25" s="97" t="s">
        <x:v>31</x:v>
      </x:c>
      <x:c r="M25" s="97" t="s">
        <x:v>31</x:v>
      </x:c>
      <x:c r="N25" s="97" t="s">
        <x:v>31</x:v>
      </x:c>
      <x:c r="O25" s="97" t="s">
        <x:v>31</x:v>
      </x:c>
      <x:c r="P25" s="97" t="s">
        <x:v>31</x:v>
      </x:c>
      <x:c r="Q25" s="97" t="s">
        <x:v>31</x:v>
      </x:c>
      <x:c r="R25" s="97" t="s">
        <x:v>31</x:v>
      </x:c>
      <x:c r="S25" s="97" t="s">
        <x:v>31</x:v>
      </x:c>
      <x:c r="T25" s="98">
        <x:f t="shared" si="0"/>
        <x:v>15</x:v>
      </x:c>
    </x:row>
    <x:row r="26" spans="2:20">
      <x:c r="B26" s="111">
        <x:v>2</x:v>
      </x:c>
      <x:c r="C26" s="110" t="s">
        <x:v>45</x:v>
      </x:c>
      <x:c r="D26" s="111" t="s">
        <x:v>46</x:v>
      </x:c>
      <x:c r="E26" s="97" t="s">
        <x:v>31</x:v>
      </x:c>
      <x:c r="F26" s="97" t="s">
        <x:v>31</x:v>
      </x:c>
      <x:c r="G26" s="97" t="s">
        <x:v>31</x:v>
      </x:c>
      <x:c r="H26" s="97" t="s">
        <x:v>31</x:v>
      </x:c>
      <x:c r="I26" s="97" t="s">
        <x:v>31</x:v>
      </x:c>
      <x:c r="J26" s="97" t="s">
        <x:v>31</x:v>
      </x:c>
      <x:c r="K26" s="97" t="s">
        <x:v>31</x:v>
      </x:c>
      <x:c r="L26" s="97" t="s">
        <x:v>31</x:v>
      </x:c>
      <x:c r="M26" s="97" t="s">
        <x:v>31</x:v>
      </x:c>
      <x:c r="N26" s="97" t="s">
        <x:v>31</x:v>
      </x:c>
      <x:c r="O26" s="97" t="s">
        <x:v>31</x:v>
      </x:c>
      <x:c r="P26" s="97" t="s">
        <x:v>31</x:v>
      </x:c>
      <x:c r="Q26" s="97" t="s">
        <x:v>31</x:v>
      </x:c>
      <x:c r="R26" s="97" t="s">
        <x:v>31</x:v>
      </x:c>
      <x:c r="S26" s="97" t="s">
        <x:v>31</x:v>
      </x:c>
      <x:c r="T26" s="98">
        <x:f t="shared" si="0"/>
        <x:v>15</x:v>
      </x:c>
    </x:row>
    <x:row r="27" spans="2:20">
      <x:c r="B27" s="111">
        <x:v>2</x:v>
      </x:c>
      <x:c r="C27" s="110" t="s">
        <x:v>45</x:v>
      </x:c>
      <x:c r="D27" s="111" t="s">
        <x:v>52</x:v>
      </x:c>
      <x:c r="E27" s="97" t="s">
        <x:v>31</x:v>
      </x:c>
      <x:c r="F27" s="97" t="s">
        <x:v>31</x:v>
      </x:c>
      <x:c r="G27" s="97" t="s">
        <x:v>31</x:v>
      </x:c>
      <x:c r="H27" s="97" t="s">
        <x:v>31</x:v>
      </x:c>
      <x:c r="I27" s="97" t="s">
        <x:v>31</x:v>
      </x:c>
      <x:c r="J27" s="97"/>
      <x:c r="K27" s="97" t="s">
        <x:v>31</x:v>
      </x:c>
      <x:c r="L27" s="97" t="s">
        <x:v>31</x:v>
      </x:c>
      <x:c r="M27" s="97" t="s">
        <x:v>31</x:v>
      </x:c>
      <x:c r="N27" s="97" t="s">
        <x:v>31</x:v>
      </x:c>
      <x:c r="O27" s="97" t="s">
        <x:v>31</x:v>
      </x:c>
      <x:c r="P27" s="97" t="s">
        <x:v>31</x:v>
      </x:c>
      <x:c r="Q27" s="97" t="s">
        <x:v>31</x:v>
      </x:c>
      <x:c r="R27" s="97" t="s">
        <x:v>31</x:v>
      </x:c>
      <x:c r="S27" s="97" t="s">
        <x:v>31</x:v>
      </x:c>
      <x:c r="T27" s="98">
        <x:f t="shared" si="0"/>
        <x:v>14</x:v>
      </x:c>
    </x:row>
    <x:row r="28" spans="2:20">
      <x:c r="B28" s="111">
        <x:v>2</x:v>
      </x:c>
      <x:c r="C28" s="110" t="s">
        <x:v>45</x:v>
      </x:c>
      <x:c r="D28" s="111" t="s">
        <x:v>55</x:v>
      </x:c>
      <x:c r="E28" s="97"/>
      <x:c r="F28" s="97" t="s">
        <x:v>31</x:v>
      </x:c>
      <x:c r="G28" s="97" t="s">
        <x:v>31</x:v>
      </x:c>
      <x:c r="H28" s="97" t="s">
        <x:v>31</x:v>
      </x:c>
      <x:c r="I28" s="97"/>
      <x:c r="J28" s="97" t="s">
        <x:v>31</x:v>
      </x:c>
      <x:c r="K28" s="97" t="s">
        <x:v>31</x:v>
      </x:c>
      <x:c r="L28" s="97" t="s">
        <x:v>31</x:v>
      </x:c>
      <x:c r="M28" s="97" t="s">
        <x:v>31</x:v>
      </x:c>
      <x:c r="N28" s="97" t="s">
        <x:v>31</x:v>
      </x:c>
      <x:c r="O28" s="97" t="s">
        <x:v>31</x:v>
      </x:c>
      <x:c r="P28" s="97" t="s">
        <x:v>31</x:v>
      </x:c>
      <x:c r="Q28" s="97" t="s">
        <x:v>31</x:v>
      </x:c>
      <x:c r="R28" s="97" t="s">
        <x:v>31</x:v>
      </x:c>
      <x:c r="S28" s="97" t="s">
        <x:v>31</x:v>
      </x:c>
      <x:c r="T28" s="98">
        <x:f t="shared" si="0"/>
        <x:v>13</x:v>
      </x:c>
    </x:row>
    <x:row r="29" spans="2:20">
      <x:c r="B29" s="92">
        <x:v>2</x:v>
      </x:c>
      <x:c r="C29" s="110" t="s">
        <x:v>45</x:v>
      </x:c>
      <x:c r="D29" s="112" t="s">
        <x:v>50</x:v>
      </x:c>
      <x:c r="E29" s="97"/>
      <x:c r="F29" s="97"/>
      <x:c r="G29" s="97" t="s">
        <x:v>31</x:v>
      </x:c>
      <x:c r="H29" s="97" t="s">
        <x:v>31</x:v>
      </x:c>
      <x:c r="I29" s="97" t="s">
        <x:v>31</x:v>
      </x:c>
      <x:c r="J29" s="97" t="s">
        <x:v>31</x:v>
      </x:c>
      <x:c r="K29" s="97" t="s">
        <x:v>31</x:v>
      </x:c>
      <x:c r="L29" s="97" t="s">
        <x:v>31</x:v>
      </x:c>
      <x:c r="M29" s="97" t="s">
        <x:v>31</x:v>
      </x:c>
      <x:c r="N29" s="97" t="s">
        <x:v>31</x:v>
      </x:c>
      <x:c r="O29" s="97" t="s">
        <x:v>31</x:v>
      </x:c>
      <x:c r="P29" s="97" t="s">
        <x:v>31</x:v>
      </x:c>
      <x:c r="Q29" s="97" t="s">
        <x:v>31</x:v>
      </x:c>
      <x:c r="R29" s="97" t="s">
        <x:v>31</x:v>
      </x:c>
      <x:c r="S29" s="97" t="s">
        <x:v>31</x:v>
      </x:c>
      <x:c r="T29" s="98">
        <x:f t="shared" si="0"/>
        <x:v>13</x:v>
      </x:c>
    </x:row>
    <x:row r="30" spans="2:20">
      <x:c r="B30" s="111">
        <x:v>2</x:v>
      </x:c>
      <x:c r="C30" s="110" t="s">
        <x:v>45</x:v>
      </x:c>
      <x:c r="D30" s="111" t="s">
        <x:v>61</x:v>
      </x:c>
      <x:c r="E30" s="97" t="s">
        <x:v>31</x:v>
      </x:c>
      <x:c r="F30" s="97" t="s">
        <x:v>31</x:v>
      </x:c>
      <x:c r="G30" s="97" t="s">
        <x:v>31</x:v>
      </x:c>
      <x:c r="H30" s="97" t="s">
        <x:v>31</x:v>
      </x:c>
      <x:c r="I30" s="97"/>
      <x:c r="J30" s="97" t="s">
        <x:v>31</x:v>
      </x:c>
      <x:c r="K30" s="97" t="s">
        <x:v>31</x:v>
      </x:c>
      <x:c r="L30" s="97" t="s">
        <x:v>31</x:v>
      </x:c>
      <x:c r="M30" s="97"/>
      <x:c r="N30" s="97"/>
      <x:c r="O30" s="97" t="s">
        <x:v>31</x:v>
      </x:c>
      <x:c r="P30" s="97" t="s">
        <x:v>31</x:v>
      </x:c>
      <x:c r="Q30" s="97"/>
      <x:c r="R30" s="97"/>
      <x:c r="S30" s="97" t="s">
        <x:v>31</x:v>
      </x:c>
      <x:c r="T30" s="98">
        <x:f t="shared" si="0"/>
        <x:v>10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ff0000"/>
  </x:sheetPr>
  <x:dimension ref="B2:AB30"/>
  <x:sheetViews>
    <x:sheetView topLeftCell="A1" zoomScale="115" zoomScaleNormal="75" zoomScaleSheetLayoutView="115" workbookViewId="0">
      <x:selection activeCell="K25" activeCellId="0" sqref="K25:K25"/>
    </x:sheetView>
  </x:sheetViews>
  <x:sheetFormatPr defaultColWidth="9" defaultRowHeight="16.39999999999999857891"/>
  <x:cols>
    <x:col min="1" max="1" width="2.5625" customWidth="1"/>
    <x:col min="2" max="2" width="5.25" bestFit="1" customWidth="1"/>
    <x:col min="5" max="19" width="5.625" customWidth="1"/>
    <x:col min="20" max="20" width="7.125" bestFit="1" customWidth="1"/>
    <x:col min="27" max="27" width="9.375" bestFit="1" customWidth="1"/>
  </x:cols>
  <x:sheetData>
    <x:row r="2" spans="2:28">
      <x:c r="B2" s="91" t="s">
        <x:v>29</x:v>
      </x:c>
      <x:c r="C2" s="92" t="s">
        <x:v>19</x:v>
      </x:c>
      <x:c r="D2" s="92" t="s">
        <x:v>26</x:v>
      </x:c>
      <x:c r="E2" s="93">
        <x:v>42432</x:v>
      </x:c>
      <x:c r="F2" s="93">
        <x:v>42439</x:v>
      </x:c>
      <x:c r="G2" s="93">
        <x:v>42446</x:v>
      </x:c>
      <x:c r="H2" s="93">
        <x:v>42453</x:v>
      </x:c>
      <x:c r="I2" s="93">
        <x:v>42460</x:v>
      </x:c>
      <x:c r="J2" s="93">
        <x:v>42467</x:v>
      </x:c>
      <x:c r="K2" s="93">
        <x:v>42474</x:v>
      </x:c>
      <x:c r="L2" s="93">
        <x:v>42481</x:v>
      </x:c>
      <x:c r="M2" s="93">
        <x:v>42488</x:v>
      </x:c>
      <x:c r="N2" s="93">
        <x:v>42495</x:v>
      </x:c>
      <x:c r="O2" s="93">
        <x:v>42502</x:v>
      </x:c>
      <x:c r="P2" s="93">
        <x:v>42509</x:v>
      </x:c>
      <x:c r="Q2" s="93">
        <x:v>42516</x:v>
      </x:c>
      <x:c r="R2" s="93">
        <x:v>42523</x:v>
      </x:c>
      <x:c r="S2" s="93">
        <x:v>42530</x:v>
      </x:c>
      <x:c r="T2" s="94" t="s">
        <x:v>8</x:v>
      </x:c>
      <x:c r="V2" t="s">
        <x:v>322</x:v>
      </x:c>
      <x:c r="X2" t="s">
        <x:v>29</x:v>
      </x:c>
      <x:c r="Y2" t="s">
        <x:v>19</x:v>
      </x:c>
      <x:c r="Z2" t="s">
        <x:v>26</x:v>
      </x:c>
      <x:c r="AA2" s="93">
        <x:v>42530</x:v>
      </x:c>
      <x:c r="AB2" t="s">
        <x:v>8</x:v>
      </x:c>
    </x:row>
    <x:row r="3" spans="2:28">
      <x:c r="B3" s="95">
        <x:v>1</x:v>
      </x:c>
      <x:c r="C3" s="96" t="s">
        <x:v>9</x:v>
      </x:c>
      <x:c r="D3" s="95" t="s">
        <x:v>53</x:v>
      </x:c>
      <x:c r="E3" s="97" t="s">
        <x:v>31</x:v>
      </x:c>
      <x:c r="F3" s="97" t="s">
        <x:v>31</x:v>
      </x:c>
      <x:c r="G3" s="97" t="s">
        <x:v>31</x:v>
      </x:c>
      <x:c r="H3" s="97" t="s">
        <x:v>31</x:v>
      </x:c>
      <x:c r="I3" s="97" t="s">
        <x:v>31</x:v>
      </x:c>
      <x:c r="J3" s="97" t="s">
        <x:v>31</x:v>
      </x:c>
      <x:c r="K3" s="97" t="s">
        <x:v>31</x:v>
      </x:c>
      <x:c r="L3" s="97" t="s">
        <x:v>31</x:v>
      </x:c>
      <x:c r="M3" s="97" t="s">
        <x:v>31</x:v>
      </x:c>
      <x:c r="N3" s="97" t="s">
        <x:v>31</x:v>
      </x:c>
      <x:c r="O3" s="97" t="s">
        <x:v>31</x:v>
      </x:c>
      <x:c r="P3" s="97" t="s">
        <x:v>31</x:v>
      </x:c>
      <x:c r="Q3" s="97" t="s">
        <x:v>31</x:v>
      </x:c>
      <x:c r="R3" s="97" t="s">
        <x:v>31</x:v>
      </x:c>
      <x:c r="S3" s="97" t="s">
        <x:v>31</x:v>
      </x:c>
      <x:c r="T3" s="98">
        <x:f t="shared" ref="T3:T30" si="0">COUNTA(E3:S3)</x:f>
        <x:v>15</x:v>
      </x:c>
      <x:c r="V3" t="b">
        <x:f>OR(T3&lt;MEDIAN($T$3:$T$30),ISBLANK(S3))</x:f>
        <x:v>0</x:v>
      </x:c>
      <x:c r="X3" s="99">
        <x:v>1</x:v>
      </x:c>
      <x:c r="Y3" s="100" t="s">
        <x:v>9</x:v>
      </x:c>
      <x:c r="Z3" s="101" t="s">
        <x:v>62</x:v>
      </x:c>
      <x:c r="AA3" s="97" t="s">
        <x:v>31</x:v>
      </x:c>
      <x:c r="AB3" s="119">
        <x:v>13</x:v>
      </x:c>
    </x:row>
    <x:row r="4" spans="2:28">
      <x:c r="B4" s="99">
        <x:v>1</x:v>
      </x:c>
      <x:c r="C4" s="100" t="s">
        <x:v>9</x:v>
      </x:c>
      <x:c r="D4" s="101" t="s">
        <x:v>62</x:v>
      </x:c>
      <x:c r="E4" s="97" t="s">
        <x:v>31</x:v>
      </x:c>
      <x:c r="F4" s="97" t="s">
        <x:v>31</x:v>
      </x:c>
      <x:c r="G4" s="97"/>
      <x:c r="H4" s="97" t="s">
        <x:v>31</x:v>
      </x:c>
      <x:c r="I4" s="97" t="s">
        <x:v>31</x:v>
      </x:c>
      <x:c r="J4" s="97" t="s">
        <x:v>31</x:v>
      </x:c>
      <x:c r="K4" s="97" t="s">
        <x:v>31</x:v>
      </x:c>
      <x:c r="L4" s="97" t="s">
        <x:v>31</x:v>
      </x:c>
      <x:c r="M4" s="97"/>
      <x:c r="N4" s="97" t="s">
        <x:v>31</x:v>
      </x:c>
      <x:c r="O4" s="97" t="s">
        <x:v>31</x:v>
      </x:c>
      <x:c r="P4" s="97" t="s">
        <x:v>31</x:v>
      </x:c>
      <x:c r="Q4" s="97" t="s">
        <x:v>31</x:v>
      </x:c>
      <x:c r="R4" s="97" t="s">
        <x:v>31</x:v>
      </x:c>
      <x:c r="S4" s="97" t="s">
        <x:v>31</x:v>
      </x:c>
      <x:c r="T4" s="98">
        <x:f t="shared" si="0"/>
        <x:v>13</x:v>
      </x:c>
      <x:c r="X4" s="95">
        <x:v>1</x:v>
      </x:c>
      <x:c r="Y4" s="96" t="s">
        <x:v>9</x:v>
      </x:c>
      <x:c r="Z4" s="95" t="s">
        <x:v>12</x:v>
      </x:c>
      <x:c r="AA4" s="97" t="s">
        <x:v>31</x:v>
      </x:c>
      <x:c r="AB4" s="119">
        <x:v>12</x:v>
      </x:c>
    </x:row>
    <x:row r="5" spans="2:28">
      <x:c r="B5" s="95">
        <x:v>1</x:v>
      </x:c>
      <x:c r="C5" s="96" t="s">
        <x:v>9</x:v>
      </x:c>
      <x:c r="D5" s="95" t="s">
        <x:v>12</x:v>
      </x:c>
      <x:c r="E5" s="97"/>
      <x:c r="F5" s="97" t="s">
        <x:v>31</x:v>
      </x:c>
      <x:c r="G5" s="97" t="s">
        <x:v>31</x:v>
      </x:c>
      <x:c r="H5" s="97" t="s">
        <x:v>31</x:v>
      </x:c>
      <x:c r="I5" s="97" t="s">
        <x:v>31</x:v>
      </x:c>
      <x:c r="J5" s="97" t="s">
        <x:v>31</x:v>
      </x:c>
      <x:c r="K5" s="97" t="s">
        <x:v>31</x:v>
      </x:c>
      <x:c r="L5" s="97" t="s">
        <x:v>31</x:v>
      </x:c>
      <x:c r="M5" s="97" t="s">
        <x:v>31</x:v>
      </x:c>
      <x:c r="N5" s="97" t="s">
        <x:v>31</x:v>
      </x:c>
      <x:c r="O5" s="97"/>
      <x:c r="P5" s="97" t="s">
        <x:v>31</x:v>
      </x:c>
      <x:c r="Q5" s="97" t="s">
        <x:v>31</x:v>
      </x:c>
      <x:c r="R5" s="97"/>
      <x:c r="S5" s="97" t="s">
        <x:v>31</x:v>
      </x:c>
      <x:c r="T5" s="98">
        <x:f t="shared" si="0"/>
        <x:v>12</x:v>
      </x:c>
      <x:c r="X5" s="102">
        <x:v>1</x:v>
      </x:c>
      <x:c r="Y5" s="103" t="s">
        <x:v>5</x:v>
      </x:c>
      <x:c r="Z5" s="102" t="s">
        <x:v>13</x:v>
      </x:c>
      <x:c r="AA5" s="97" t="s">
        <x:v>31</x:v>
      </x:c>
      <x:c r="AB5" s="119">
        <x:v>13</x:v>
      </x:c>
    </x:row>
    <x:row r="6" spans="2:28">
      <x:c r="B6" s="102">
        <x:v>1</x:v>
      </x:c>
      <x:c r="C6" s="103" t="s">
        <x:v>5</x:v>
      </x:c>
      <x:c r="D6" s="104" t="s">
        <x:v>10</x:v>
      </x:c>
      <x:c r="E6" s="97" t="s">
        <x:v>31</x:v>
      </x:c>
      <x:c r="F6" s="97" t="s">
        <x:v>31</x:v>
      </x:c>
      <x:c r="G6" s="97" t="s">
        <x:v>31</x:v>
      </x:c>
      <x:c r="H6" s="97" t="s">
        <x:v>31</x:v>
      </x:c>
      <x:c r="I6" s="97" t="s">
        <x:v>31</x:v>
      </x:c>
      <x:c r="J6" s="97" t="s">
        <x:v>31</x:v>
      </x:c>
      <x:c r="K6" s="97" t="s">
        <x:v>31</x:v>
      </x:c>
      <x:c r="L6" s="97" t="s">
        <x:v>31</x:v>
      </x:c>
      <x:c r="M6" s="97" t="s">
        <x:v>31</x:v>
      </x:c>
      <x:c r="N6" s="97" t="s">
        <x:v>31</x:v>
      </x:c>
      <x:c r="O6" s="97" t="s">
        <x:v>31</x:v>
      </x:c>
      <x:c r="P6" s="97" t="s">
        <x:v>31</x:v>
      </x:c>
      <x:c r="Q6" s="97" t="s">
        <x:v>31</x:v>
      </x:c>
      <x:c r="R6" s="97" t="s">
        <x:v>31</x:v>
      </x:c>
      <x:c r="S6" s="97" t="s">
        <x:v>31</x:v>
      </x:c>
      <x:c r="T6" s="98">
        <x:f t="shared" si="0"/>
        <x:v>15</x:v>
      </x:c>
      <x:c r="X6" s="103">
        <x:v>1</x:v>
      </x:c>
      <x:c r="Y6" s="103" t="s">
        <x:v>5</x:v>
      </x:c>
      <x:c r="Z6" s="102" t="s">
        <x:v>14</x:v>
      </x:c>
      <x:c r="AA6" s="97" t="s">
        <x:v>31</x:v>
      </x:c>
      <x:c r="AB6" s="119">
        <x:v>11</x:v>
      </x:c>
    </x:row>
    <x:row r="7" spans="2:28">
      <x:c r="B7" s="102">
        <x:v>1</x:v>
      </x:c>
      <x:c r="C7" s="103" t="s">
        <x:v>5</x:v>
      </x:c>
      <x:c r="D7" s="102" t="s">
        <x:v>11</x:v>
      </x:c>
      <x:c r="E7" s="97"/>
      <x:c r="F7" s="97" t="s">
        <x:v>31</x:v>
      </x:c>
      <x:c r="G7" s="97" t="s">
        <x:v>31</x:v>
      </x:c>
      <x:c r="H7" s="97" t="s">
        <x:v>31</x:v>
      </x:c>
      <x:c r="I7" s="97" t="s">
        <x:v>31</x:v>
      </x:c>
      <x:c r="J7" s="97" t="s">
        <x:v>31</x:v>
      </x:c>
      <x:c r="K7" s="97" t="s">
        <x:v>31</x:v>
      </x:c>
      <x:c r="L7" s="97" t="s">
        <x:v>31</x:v>
      </x:c>
      <x:c r="M7" s="97" t="s">
        <x:v>31</x:v>
      </x:c>
      <x:c r="N7" s="97" t="s">
        <x:v>31</x:v>
      </x:c>
      <x:c r="O7" s="97" t="s">
        <x:v>31</x:v>
      </x:c>
      <x:c r="P7" s="97" t="s">
        <x:v>31</x:v>
      </x:c>
      <x:c r="Q7" s="97" t="s">
        <x:v>31</x:v>
      </x:c>
      <x:c r="R7" s="97" t="s">
        <x:v>31</x:v>
      </x:c>
      <x:c r="S7" s="97" t="s">
        <x:v>31</x:v>
      </x:c>
      <x:c r="T7" s="98">
        <x:f t="shared" si="0"/>
        <x:v>14</x:v>
      </x:c>
      <x:c r="X7" s="105">
        <x:v>1</x:v>
      </x:c>
      <x:c r="Y7" s="105" t="s">
        <x:v>54</x:v>
      </x:c>
      <x:c r="Z7" s="105" t="s">
        <x:v>44</x:v>
      </x:c>
      <x:c r="AA7" s="106" t="s">
        <x:v>31</x:v>
      </x:c>
      <x:c r="AB7" s="119">
        <x:v>10</x:v>
      </x:c>
    </x:row>
    <x:row r="8" spans="2:28">
      <x:c r="B8" s="102">
        <x:v>1</x:v>
      </x:c>
      <x:c r="C8" s="103" t="s">
        <x:v>5</x:v>
      </x:c>
      <x:c r="D8" s="102" t="s">
        <x:v>13</x:v>
      </x:c>
      <x:c r="E8" s="97" t="s">
        <x:v>31</x:v>
      </x:c>
      <x:c r="F8" s="97" t="s">
        <x:v>31</x:v>
      </x:c>
      <x:c r="G8" s="97" t="s">
        <x:v>31</x:v>
      </x:c>
      <x:c r="H8" s="97" t="s">
        <x:v>31</x:v>
      </x:c>
      <x:c r="I8" s="97" t="s">
        <x:v>31</x:v>
      </x:c>
      <x:c r="J8" s="97" t="s">
        <x:v>31</x:v>
      </x:c>
      <x:c r="K8" s="97"/>
      <x:c r="L8" s="97"/>
      <x:c r="M8" s="97" t="s">
        <x:v>31</x:v>
      </x:c>
      <x:c r="N8" s="97" t="s">
        <x:v>31</x:v>
      </x:c>
      <x:c r="O8" s="97" t="s">
        <x:v>31</x:v>
      </x:c>
      <x:c r="P8" s="97" t="s">
        <x:v>31</x:v>
      </x:c>
      <x:c r="Q8" s="97" t="s">
        <x:v>31</x:v>
      </x:c>
      <x:c r="R8" s="97" t="s">
        <x:v>31</x:v>
      </x:c>
      <x:c r="S8" s="97" t="s">
        <x:v>31</x:v>
      </x:c>
      <x:c r="T8" s="98">
        <x:f t="shared" si="0"/>
        <x:v>13</x:v>
      </x:c>
      <x:c r="X8" s="102">
        <x:v>2</x:v>
      </x:c>
      <x:c r="Y8" s="103" t="s">
        <x:v>38</x:v>
      </x:c>
      <x:c r="Z8" s="102" t="s">
        <x:v>65</x:v>
      </x:c>
      <x:c r="AA8" s="97"/>
      <x:c r="AB8" s="119">
        <x:v>13</x:v>
      </x:c>
    </x:row>
    <x:row r="9" spans="2:28">
      <x:c r="B9" s="103">
        <x:v>1</x:v>
      </x:c>
      <x:c r="C9" s="103" t="s">
        <x:v>5</x:v>
      </x:c>
      <x:c r="D9" s="102" t="s">
        <x:v>14</x:v>
      </x:c>
      <x:c r="E9" s="97"/>
      <x:c r="F9" s="97" t="s">
        <x:v>31</x:v>
      </x:c>
      <x:c r="G9" s="97" t="s">
        <x:v>31</x:v>
      </x:c>
      <x:c r="H9" s="97" t="s">
        <x:v>31</x:v>
      </x:c>
      <x:c r="I9" s="97"/>
      <x:c r="J9" s="97" t="s">
        <x:v>31</x:v>
      </x:c>
      <x:c r="K9" s="97" t="s">
        <x:v>31</x:v>
      </x:c>
      <x:c r="L9" s="97" t="s">
        <x:v>31</x:v>
      </x:c>
      <x:c r="M9" s="97" t="s">
        <x:v>31</x:v>
      </x:c>
      <x:c r="N9" s="97" t="s">
        <x:v>31</x:v>
      </x:c>
      <x:c r="O9" s="97"/>
      <x:c r="P9" s="97" t="s">
        <x:v>31</x:v>
      </x:c>
      <x:c r="Q9" s="97" t="s">
        <x:v>31</x:v>
      </x:c>
      <x:c r="R9" s="97"/>
      <x:c r="S9" s="97" t="s">
        <x:v>31</x:v>
      </x:c>
      <x:c r="T9" s="98">
        <x:f t="shared" si="0"/>
        <x:v>11</x:v>
      </x:c>
      <x:c r="X9" s="95">
        <x:v>2</x:v>
      </x:c>
      <x:c r="Y9" s="108" t="s">
        <x:v>587</x:v>
      </x:c>
      <x:c r="Z9" s="95" t="s">
        <x:v>59</x:v>
      </x:c>
      <x:c r="AA9" s="97"/>
      <x:c r="AB9" s="119">
        <x:v>13</x:v>
      </x:c>
    </x:row>
    <x:row r="10" spans="2:28">
      <x:c r="B10" s="105">
        <x:v>1</x:v>
      </x:c>
      <x:c r="C10" s="105" t="s">
        <x:v>54</x:v>
      </x:c>
      <x:c r="D10" s="105" t="s">
        <x:v>47</x:v>
      </x:c>
      <x:c r="E10" s="106" t="s">
        <x:v>31</x:v>
      </x:c>
      <x:c r="F10" s="106" t="s">
        <x:v>31</x:v>
      </x:c>
      <x:c r="G10" s="106" t="s">
        <x:v>31</x:v>
      </x:c>
      <x:c r="H10" s="106" t="s">
        <x:v>31</x:v>
      </x:c>
      <x:c r="I10" s="106" t="s">
        <x:v>31</x:v>
      </x:c>
      <x:c r="J10" s="106" t="s">
        <x:v>31</x:v>
      </x:c>
      <x:c r="K10" s="106" t="s">
        <x:v>31</x:v>
      </x:c>
      <x:c r="L10" s="106" t="s">
        <x:v>31</x:v>
      </x:c>
      <x:c r="M10" s="106" t="s">
        <x:v>31</x:v>
      </x:c>
      <x:c r="N10" s="106" t="s">
        <x:v>31</x:v>
      </x:c>
      <x:c r="O10" s="106" t="s">
        <x:v>31</x:v>
      </x:c>
      <x:c r="P10" s="106" t="s">
        <x:v>31</x:v>
      </x:c>
      <x:c r="Q10" s="106" t="s">
        <x:v>31</x:v>
      </x:c>
      <x:c r="R10" s="106" t="s">
        <x:v>31</x:v>
      </x:c>
      <x:c r="S10" s="106" t="s">
        <x:v>31</x:v>
      </x:c>
      <x:c r="T10" s="98">
        <x:f t="shared" si="0"/>
        <x:v>15</x:v>
      </x:c>
      <x:c r="X10" s="95">
        <x:v>2</x:v>
      </x:c>
      <x:c r="Y10" s="108" t="s">
        <x:v>587</x:v>
      </x:c>
      <x:c r="Z10" s="95" t="s">
        <x:v>41</x:v>
      </x:c>
      <x:c r="AA10" s="97"/>
      <x:c r="AB10" s="119">
        <x:v>12</x:v>
      </x:c>
    </x:row>
    <x:row r="11" spans="2:28">
      <x:c r="B11" s="105">
        <x:v>1</x:v>
      </x:c>
      <x:c r="C11" s="105" t="s">
        <x:v>54</x:v>
      </x:c>
      <x:c r="D11" s="105" t="s">
        <x:v>64</x:v>
      </x:c>
      <x:c r="E11" s="106" t="s">
        <x:v>31</x:v>
      </x:c>
      <x:c r="F11" s="106" t="s">
        <x:v>31</x:v>
      </x:c>
      <x:c r="G11" s="106" t="s">
        <x:v>31</x:v>
      </x:c>
      <x:c r="H11" s="106" t="s">
        <x:v>31</x:v>
      </x:c>
      <x:c r="I11" s="106" t="s">
        <x:v>31</x:v>
      </x:c>
      <x:c r="J11" s="106" t="s">
        <x:v>31</x:v>
      </x:c>
      <x:c r="K11" s="106" t="s">
        <x:v>31</x:v>
      </x:c>
      <x:c r="L11" s="106" t="s">
        <x:v>31</x:v>
      </x:c>
      <x:c r="M11" s="106" t="s">
        <x:v>31</x:v>
      </x:c>
      <x:c r="N11" s="106" t="s">
        <x:v>31</x:v>
      </x:c>
      <x:c r="O11" s="106" t="s">
        <x:v>31</x:v>
      </x:c>
      <x:c r="P11" s="106" t="s">
        <x:v>31</x:v>
      </x:c>
      <x:c r="Q11" s="106" t="s">
        <x:v>31</x:v>
      </x:c>
      <x:c r="R11" s="106" t="s">
        <x:v>31</x:v>
      </x:c>
      <x:c r="S11" s="106" t="s">
        <x:v>31</x:v>
      </x:c>
      <x:c r="T11" s="98">
        <x:f t="shared" si="0"/>
        <x:v>15</x:v>
      </x:c>
      <x:c r="X11" s="105">
        <x:v>2</x:v>
      </x:c>
      <x:c r="Y11" s="109" t="s">
        <x:v>49</x:v>
      </x:c>
      <x:c r="Z11" s="105" t="s">
        <x:v>63</x:v>
      </x:c>
      <x:c r="AA11" s="97" t="s">
        <x:v>31</x:v>
      </x:c>
      <x:c r="AB11" s="119">
        <x:v>12</x:v>
      </x:c>
    </x:row>
    <x:row r="12" spans="2:28">
      <x:c r="B12" s="105">
        <x:v>1</x:v>
      </x:c>
      <x:c r="C12" s="105" t="s">
        <x:v>54</x:v>
      </x:c>
      <x:c r="D12" s="105" t="s">
        <x:v>44</x:v>
      </x:c>
      <x:c r="E12" s="106" t="s">
        <x:v>31</x:v>
      </x:c>
      <x:c r="F12" s="106" t="s">
        <x:v>31</x:v>
      </x:c>
      <x:c r="G12" s="106" t="s">
        <x:v>31</x:v>
      </x:c>
      <x:c r="H12" s="106"/>
      <x:c r="I12" s="106" t="s">
        <x:v>31</x:v>
      </x:c>
      <x:c r="J12" s="106"/>
      <x:c r="K12" s="106"/>
      <x:c r="L12" s="106"/>
      <x:c r="M12" s="106" t="s">
        <x:v>31</x:v>
      </x:c>
      <x:c r="N12" s="106"/>
      <x:c r="O12" s="106" t="s">
        <x:v>31</x:v>
      </x:c>
      <x:c r="P12" s="106" t="s">
        <x:v>31</x:v>
      </x:c>
      <x:c r="Q12" s="106" t="s">
        <x:v>31</x:v>
      </x:c>
      <x:c r="R12" s="106" t="s">
        <x:v>31</x:v>
      </x:c>
      <x:c r="S12" s="106" t="s">
        <x:v>31</x:v>
      </x:c>
      <x:c r="T12" s="98">
        <x:f t="shared" si="0"/>
        <x:v>10</x:v>
      </x:c>
      <x:c r="X12" s="105">
        <x:v>2</x:v>
      </x:c>
      <x:c r="Y12" s="109" t="s">
        <x:v>49</x:v>
      </x:c>
      <x:c r="Z12" s="105" t="s">
        <x:v>43</x:v>
      </x:c>
      <x:c r="AA12" s="97" t="s">
        <x:v>31</x:v>
      </x:c>
      <x:c r="AB12" s="119">
        <x:v>9</x:v>
      </x:c>
    </x:row>
    <x:row r="13" spans="2:28">
      <x:c r="B13" s="103">
        <x:v>2</x:v>
      </x:c>
      <x:c r="C13" s="103" t="s">
        <x:v>38</x:v>
      </x:c>
      <x:c r="D13" s="102" t="s">
        <x:v>42</x:v>
      </x:c>
      <x:c r="E13" s="97" t="s">
        <x:v>31</x:v>
      </x:c>
      <x:c r="F13" s="97" t="s">
        <x:v>31</x:v>
      </x:c>
      <x:c r="G13" s="97" t="s">
        <x:v>31</x:v>
      </x:c>
      <x:c r="H13" s="97" t="s">
        <x:v>31</x:v>
      </x:c>
      <x:c r="I13" s="97" t="s">
        <x:v>31</x:v>
      </x:c>
      <x:c r="J13" s="97" t="s">
        <x:v>31</x:v>
      </x:c>
      <x:c r="K13" s="97" t="s">
        <x:v>31</x:v>
      </x:c>
      <x:c r="L13" s="97" t="s">
        <x:v>31</x:v>
      </x:c>
      <x:c r="M13" s="97" t="s">
        <x:v>31</x:v>
      </x:c>
      <x:c r="N13" s="97" t="s">
        <x:v>31</x:v>
      </x:c>
      <x:c r="O13" s="97" t="s">
        <x:v>31</x:v>
      </x:c>
      <x:c r="P13" s="97" t="s">
        <x:v>31</x:v>
      </x:c>
      <x:c r="Q13" s="97" t="s">
        <x:v>31</x:v>
      </x:c>
      <x:c r="R13" s="97" t="s">
        <x:v>31</x:v>
      </x:c>
      <x:c r="S13" s="97" t="s">
        <x:v>31</x:v>
      </x:c>
      <x:c r="T13" s="98">
        <x:f t="shared" si="0"/>
        <x:v>15</x:v>
      </x:c>
      <x:c r="X13" s="111">
        <x:v>2</x:v>
      </x:c>
      <x:c r="Y13" s="110" t="s">
        <x:v>45</x:v>
      </x:c>
      <x:c r="Z13" s="111" t="s">
        <x:v>55</x:v>
      </x:c>
      <x:c r="AA13" s="97" t="s">
        <x:v>31</x:v>
      </x:c>
      <x:c r="AB13" s="119">
        <x:v>13</x:v>
      </x:c>
    </x:row>
    <x:row r="14" spans="2:28">
      <x:c r="B14" s="102">
        <x:v>2</x:v>
      </x:c>
      <x:c r="C14" s="103" t="s">
        <x:v>38</x:v>
      </x:c>
      <x:c r="D14" s="102" t="s">
        <x:v>65</x:v>
      </x:c>
      <x:c r="E14" s="97" t="s">
        <x:v>31</x:v>
      </x:c>
      <x:c r="F14" s="97" t="s">
        <x:v>31</x:v>
      </x:c>
      <x:c r="G14" s="97" t="s">
        <x:v>31</x:v>
      </x:c>
      <x:c r="H14" s="97" t="s">
        <x:v>31</x:v>
      </x:c>
      <x:c r="I14" s="97" t="s">
        <x:v>31</x:v>
      </x:c>
      <x:c r="J14" s="97"/>
      <x:c r="K14" s="97" t="s">
        <x:v>31</x:v>
      </x:c>
      <x:c r="L14" s="97" t="s">
        <x:v>31</x:v>
      </x:c>
      <x:c r="M14" s="97" t="s">
        <x:v>31</x:v>
      </x:c>
      <x:c r="N14" s="97" t="s">
        <x:v>31</x:v>
      </x:c>
      <x:c r="O14" s="97" t="s">
        <x:v>31</x:v>
      </x:c>
      <x:c r="P14" s="97" t="s">
        <x:v>31</x:v>
      </x:c>
      <x:c r="Q14" s="97" t="s">
        <x:v>31</x:v>
      </x:c>
      <x:c r="R14" s="97" t="s">
        <x:v>31</x:v>
      </x:c>
      <x:c r="S14" s="97"/>
      <x:c r="T14" s="98">
        <x:f t="shared" si="0"/>
        <x:v>13</x:v>
      </x:c>
      <x:c r="X14" s="92">
        <x:v>2</x:v>
      </x:c>
      <x:c r="Y14" s="110" t="s">
        <x:v>45</x:v>
      </x:c>
      <x:c r="Z14" s="112" t="s">
        <x:v>50</x:v>
      </x:c>
      <x:c r="AA14" s="97" t="s">
        <x:v>31</x:v>
      </x:c>
      <x:c r="AB14" s="119">
        <x:v>13</x:v>
      </x:c>
    </x:row>
    <x:row r="15" spans="2:28">
      <x:c r="B15" s="107">
        <x:v>2</x:v>
      </x:c>
      <x:c r="C15" s="108" t="s">
        <x:v>587</x:v>
      </x:c>
      <x:c r="D15" s="95" t="s">
        <x:v>36</x:v>
      </x:c>
      <x:c r="E15" s="97" t="s">
        <x:v>31</x:v>
      </x:c>
      <x:c r="F15" s="97" t="s">
        <x:v>31</x:v>
      </x:c>
      <x:c r="G15" s="97" t="s">
        <x:v>31</x:v>
      </x:c>
      <x:c r="H15" s="97" t="s">
        <x:v>31</x:v>
      </x:c>
      <x:c r="I15" s="97" t="s">
        <x:v>31</x:v>
      </x:c>
      <x:c r="J15" s="97" t="s">
        <x:v>31</x:v>
      </x:c>
      <x:c r="K15" s="97" t="s">
        <x:v>31</x:v>
      </x:c>
      <x:c r="L15" s="97" t="s">
        <x:v>31</x:v>
      </x:c>
      <x:c r="M15" s="97" t="s">
        <x:v>31</x:v>
      </x:c>
      <x:c r="N15" s="97" t="s">
        <x:v>31</x:v>
      </x:c>
      <x:c r="O15" s="97" t="s">
        <x:v>31</x:v>
      </x:c>
      <x:c r="P15" s="97" t="s">
        <x:v>31</x:v>
      </x:c>
      <x:c r="Q15" s="97" t="s">
        <x:v>31</x:v>
      </x:c>
      <x:c r="R15" s="97" t="s">
        <x:v>31</x:v>
      </x:c>
      <x:c r="S15" s="97" t="s">
        <x:v>31</x:v>
      </x:c>
      <x:c r="T15" s="98">
        <x:f t="shared" si="0"/>
        <x:v>15</x:v>
      </x:c>
      <x:c r="X15" s="111">
        <x:v>2</x:v>
      </x:c>
      <x:c r="Y15" s="110" t="s">
        <x:v>45</x:v>
      </x:c>
      <x:c r="Z15" s="111" t="s">
        <x:v>61</x:v>
      </x:c>
      <x:c r="AA15" s="97" t="s">
        <x:v>31</x:v>
      </x:c>
      <x:c r="AB15" s="119">
        <x:v>10</x:v>
      </x:c>
    </x:row>
    <x:row r="16" spans="2:20">
      <x:c r="B16" s="95">
        <x:v>2</x:v>
      </x:c>
      <x:c r="C16" s="108" t="s">
        <x:v>587</x:v>
      </x:c>
      <x:c r="D16" s="95" t="s">
        <x:v>57</x:v>
      </x:c>
      <x:c r="E16" s="97" t="s">
        <x:v>31</x:v>
      </x:c>
      <x:c r="F16" s="97" t="s">
        <x:v>31</x:v>
      </x:c>
      <x:c r="G16" s="97" t="s">
        <x:v>31</x:v>
      </x:c>
      <x:c r="H16" s="97" t="s">
        <x:v>31</x:v>
      </x:c>
      <x:c r="I16" s="97" t="s">
        <x:v>31</x:v>
      </x:c>
      <x:c r="J16" s="97" t="s">
        <x:v>31</x:v>
      </x:c>
      <x:c r="K16" s="97" t="s">
        <x:v>31</x:v>
      </x:c>
      <x:c r="L16" s="97" t="s">
        <x:v>31</x:v>
      </x:c>
      <x:c r="M16" s="97"/>
      <x:c r="N16" s="97" t="s">
        <x:v>31</x:v>
      </x:c>
      <x:c r="O16" s="97" t="s">
        <x:v>31</x:v>
      </x:c>
      <x:c r="P16" s="97" t="s">
        <x:v>31</x:v>
      </x:c>
      <x:c r="Q16" s="97" t="s">
        <x:v>31</x:v>
      </x:c>
      <x:c r="R16" s="97" t="s">
        <x:v>31</x:v>
      </x:c>
      <x:c r="S16" s="97" t="s">
        <x:v>31</x:v>
      </x:c>
      <x:c r="T16" s="98">
        <x:f t="shared" si="0"/>
        <x:v>14</x:v>
      </x:c>
    </x:row>
    <x:row r="17" spans="2:20">
      <x:c r="B17" s="95">
        <x:v>2</x:v>
      </x:c>
      <x:c r="C17" s="108" t="s">
        <x:v>587</x:v>
      </x:c>
      <x:c r="D17" s="95" t="s">
        <x:v>59</x:v>
      </x:c>
      <x:c r="E17" s="97" t="s">
        <x:v>31</x:v>
      </x:c>
      <x:c r="F17" s="97" t="s">
        <x:v>31</x:v>
      </x:c>
      <x:c r="G17" s="97" t="s">
        <x:v>31</x:v>
      </x:c>
      <x:c r="H17" s="97" t="s">
        <x:v>31</x:v>
      </x:c>
      <x:c r="I17" s="97" t="s">
        <x:v>31</x:v>
      </x:c>
      <x:c r="J17" s="97" t="s">
        <x:v>31</x:v>
      </x:c>
      <x:c r="K17" s="97" t="s">
        <x:v>31</x:v>
      </x:c>
      <x:c r="L17" s="97" t="s">
        <x:v>31</x:v>
      </x:c>
      <x:c r="M17" s="97" t="s">
        <x:v>31</x:v>
      </x:c>
      <x:c r="N17" s="97" t="s">
        <x:v>31</x:v>
      </x:c>
      <x:c r="O17" s="97" t="s">
        <x:v>31</x:v>
      </x:c>
      <x:c r="P17" s="97"/>
      <x:c r="Q17" s="97" t="s">
        <x:v>31</x:v>
      </x:c>
      <x:c r="R17" s="97" t="s">
        <x:v>31</x:v>
      </x:c>
      <x:c r="S17" s="97"/>
      <x:c r="T17" s="98">
        <x:f t="shared" si="0"/>
        <x:v>13</x:v>
      </x:c>
    </x:row>
    <x:row r="18" spans="2:20">
      <x:c r="B18" s="95">
        <x:v>2</x:v>
      </x:c>
      <x:c r="C18" s="108" t="s">
        <x:v>587</x:v>
      </x:c>
      <x:c r="D18" s="95" t="s">
        <x:v>41</x:v>
      </x:c>
      <x:c r="E18" s="97" t="s">
        <x:v>31</x:v>
      </x:c>
      <x:c r="F18" s="97" t="s">
        <x:v>31</x:v>
      </x:c>
      <x:c r="G18" s="97" t="s">
        <x:v>31</x:v>
      </x:c>
      <x:c r="H18" s="97" t="s">
        <x:v>31</x:v>
      </x:c>
      <x:c r="I18" s="97" t="s">
        <x:v>31</x:v>
      </x:c>
      <x:c r="J18" s="97"/>
      <x:c r="K18" s="97" t="s">
        <x:v>31</x:v>
      </x:c>
      <x:c r="L18" s="97" t="s">
        <x:v>31</x:v>
      </x:c>
      <x:c r="M18" s="97"/>
      <x:c r="N18" s="97" t="s">
        <x:v>31</x:v>
      </x:c>
      <x:c r="O18" s="97" t="s">
        <x:v>31</x:v>
      </x:c>
      <x:c r="P18" s="97" t="s">
        <x:v>31</x:v>
      </x:c>
      <x:c r="Q18" s="97" t="s">
        <x:v>31</x:v>
      </x:c>
      <x:c r="R18" s="97" t="s">
        <x:v>31</x:v>
      </x:c>
      <x:c r="S18" s="97"/>
      <x:c r="T18" s="98">
        <x:f t="shared" si="0"/>
        <x:v>12</x:v>
      </x:c>
    </x:row>
    <x:row r="19" spans="2:20">
      <x:c r="B19" s="109">
        <x:v>2</x:v>
      </x:c>
      <x:c r="C19" s="109" t="s">
        <x:v>49</x:v>
      </x:c>
      <x:c r="D19" s="105" t="s">
        <x:v>60</x:v>
      </x:c>
      <x:c r="E19" s="97" t="s">
        <x:v>31</x:v>
      </x:c>
      <x:c r="F19" s="97" t="s">
        <x:v>31</x:v>
      </x:c>
      <x:c r="G19" s="97" t="s">
        <x:v>31</x:v>
      </x:c>
      <x:c r="H19" s="97" t="s">
        <x:v>31</x:v>
      </x:c>
      <x:c r="I19" s="97" t="s">
        <x:v>31</x:v>
      </x:c>
      <x:c r="J19" s="97" t="s">
        <x:v>31</x:v>
      </x:c>
      <x:c r="K19" s="97" t="s">
        <x:v>31</x:v>
      </x:c>
      <x:c r="L19" s="97" t="s">
        <x:v>31</x:v>
      </x:c>
      <x:c r="M19" s="97" t="s">
        <x:v>31</x:v>
      </x:c>
      <x:c r="N19" s="97" t="s">
        <x:v>31</x:v>
      </x:c>
      <x:c r="O19" s="97" t="s">
        <x:v>31</x:v>
      </x:c>
      <x:c r="P19" s="97" t="s">
        <x:v>31</x:v>
      </x:c>
      <x:c r="Q19" s="97" t="s">
        <x:v>31</x:v>
      </x:c>
      <x:c r="R19" s="97" t="s">
        <x:v>31</x:v>
      </x:c>
      <x:c r="S19" s="97" t="s">
        <x:v>31</x:v>
      </x:c>
      <x:c r="T19" s="98">
        <x:f t="shared" si="0"/>
        <x:v>15</x:v>
      </x:c>
    </x:row>
    <x:row r="20" spans="2:20">
      <x:c r="B20" s="105">
        <x:v>2</x:v>
      </x:c>
      <x:c r="C20" s="109" t="s">
        <x:v>49</x:v>
      </x:c>
      <x:c r="D20" s="105" t="s">
        <x:v>56</x:v>
      </x:c>
      <x:c r="E20" s="97" t="s">
        <x:v>31</x:v>
      </x:c>
      <x:c r="F20" s="97" t="s">
        <x:v>31</x:v>
      </x:c>
      <x:c r="G20" s="97" t="s">
        <x:v>31</x:v>
      </x:c>
      <x:c r="H20" s="97" t="s">
        <x:v>31</x:v>
      </x:c>
      <x:c r="I20" s="97" t="s">
        <x:v>31</x:v>
      </x:c>
      <x:c r="J20" s="97" t="s">
        <x:v>31</x:v>
      </x:c>
      <x:c r="K20" s="97" t="s">
        <x:v>31</x:v>
      </x:c>
      <x:c r="L20" s="97" t="s">
        <x:v>31</x:v>
      </x:c>
      <x:c r="M20" s="97" t="s">
        <x:v>31</x:v>
      </x:c>
      <x:c r="N20" s="97" t="s">
        <x:v>31</x:v>
      </x:c>
      <x:c r="O20" s="97" t="s">
        <x:v>31</x:v>
      </x:c>
      <x:c r="P20" s="97" t="s">
        <x:v>31</x:v>
      </x:c>
      <x:c r="Q20" s="97" t="s">
        <x:v>31</x:v>
      </x:c>
      <x:c r="R20" s="97" t="s">
        <x:v>31</x:v>
      </x:c>
      <x:c r="S20" s="97" t="s">
        <x:v>31</x:v>
      </x:c>
      <x:c r="T20" s="98">
        <x:f t="shared" si="0"/>
        <x:v>15</x:v>
      </x:c>
    </x:row>
    <x:row r="21" spans="2:20">
      <x:c r="B21" s="102">
        <x:v>2</x:v>
      </x:c>
      <x:c r="C21" s="103" t="s">
        <x:v>49</x:v>
      </x:c>
      <x:c r="D21" s="102" t="s">
        <x:v>51</x:v>
      </x:c>
      <x:c r="E21" s="97" t="s">
        <x:v>31</x:v>
      </x:c>
      <x:c r="F21" s="97"/>
      <x:c r="G21" s="97" t="s">
        <x:v>31</x:v>
      </x:c>
      <x:c r="H21" s="97" t="s">
        <x:v>31</x:v>
      </x:c>
      <x:c r="I21" s="97" t="s">
        <x:v>31</x:v>
      </x:c>
      <x:c r="J21" s="97" t="s">
        <x:v>31</x:v>
      </x:c>
      <x:c r="K21" s="97" t="s">
        <x:v>31</x:v>
      </x:c>
      <x:c r="L21" s="97" t="s">
        <x:v>31</x:v>
      </x:c>
      <x:c r="M21" s="97" t="s">
        <x:v>31</x:v>
      </x:c>
      <x:c r="N21" s="97" t="s">
        <x:v>31</x:v>
      </x:c>
      <x:c r="O21" s="97" t="s">
        <x:v>31</x:v>
      </x:c>
      <x:c r="P21" s="97" t="s">
        <x:v>31</x:v>
      </x:c>
      <x:c r="Q21" s="97" t="s">
        <x:v>31</x:v>
      </x:c>
      <x:c r="R21" s="97" t="s">
        <x:v>31</x:v>
      </x:c>
      <x:c r="S21" s="97" t="s">
        <x:v>31</x:v>
      </x:c>
      <x:c r="T21" s="98">
        <x:f t="shared" si="0"/>
        <x:v>14</x:v>
      </x:c>
    </x:row>
    <x:row r="22" spans="2:20">
      <x:c r="B22" s="105">
        <x:v>2</x:v>
      </x:c>
      <x:c r="C22" s="109" t="s">
        <x:v>49</x:v>
      </x:c>
      <x:c r="D22" s="105" t="s">
        <x:v>63</x:v>
      </x:c>
      <x:c r="E22" s="97" t="s">
        <x:v>31</x:v>
      </x:c>
      <x:c r="F22" s="97" t="s">
        <x:v>31</x:v>
      </x:c>
      <x:c r="G22" s="97"/>
      <x:c r="H22" s="97" t="s">
        <x:v>31</x:v>
      </x:c>
      <x:c r="I22" s="97"/>
      <x:c r="J22" s="97"/>
      <x:c r="K22" s="97" t="s">
        <x:v>31</x:v>
      </x:c>
      <x:c r="L22" s="97" t="s">
        <x:v>31</x:v>
      </x:c>
      <x:c r="M22" s="97" t="s">
        <x:v>31</x:v>
      </x:c>
      <x:c r="N22" s="97" t="s">
        <x:v>31</x:v>
      </x:c>
      <x:c r="O22" s="97" t="s">
        <x:v>31</x:v>
      </x:c>
      <x:c r="P22" s="97" t="s">
        <x:v>31</x:v>
      </x:c>
      <x:c r="Q22" s="97" t="s">
        <x:v>31</x:v>
      </x:c>
      <x:c r="R22" s="97" t="s">
        <x:v>31</x:v>
      </x:c>
      <x:c r="S22" s="97" t="s">
        <x:v>31</x:v>
      </x:c>
      <x:c r="T22" s="98">
        <x:f t="shared" si="0"/>
        <x:v>12</x:v>
      </x:c>
    </x:row>
    <x:row r="23" spans="2:20">
      <x:c r="B23" s="105">
        <x:v>2</x:v>
      </x:c>
      <x:c r="C23" s="109" t="s">
        <x:v>49</x:v>
      </x:c>
      <x:c r="D23" s="105" t="s">
        <x:v>43</x:v>
      </x:c>
      <x:c r="E23" s="97"/>
      <x:c r="F23" s="97" t="s">
        <x:v>31</x:v>
      </x:c>
      <x:c r="G23" s="97" t="s">
        <x:v>31</x:v>
      </x:c>
      <x:c r="H23" s="97"/>
      <x:c r="I23" s="97" t="s">
        <x:v>31</x:v>
      </x:c>
      <x:c r="J23" s="97"/>
      <x:c r="K23" s="97" t="s">
        <x:v>31</x:v>
      </x:c>
      <x:c r="L23" s="97"/>
      <x:c r="M23" s="97"/>
      <x:c r="N23" s="97"/>
      <x:c r="O23" s="97" t="s">
        <x:v>31</x:v>
      </x:c>
      <x:c r="P23" s="97" t="s">
        <x:v>31</x:v>
      </x:c>
      <x:c r="Q23" s="97" t="s">
        <x:v>31</x:v>
      </x:c>
      <x:c r="R23" s="97" t="s">
        <x:v>31</x:v>
      </x:c>
      <x:c r="S23" s="97" t="s">
        <x:v>31</x:v>
      </x:c>
      <x:c r="T23" s="98">
        <x:f t="shared" si="0"/>
        <x:v>9</x:v>
      </x:c>
    </x:row>
    <x:row r="24" spans="2:20">
      <x:c r="B24" s="110">
        <x:v>2</x:v>
      </x:c>
      <x:c r="C24" s="110" t="s">
        <x:v>45</x:v>
      </x:c>
      <x:c r="D24" s="111" t="s">
        <x:v>58</x:v>
      </x:c>
      <x:c r="E24" s="97" t="s">
        <x:v>31</x:v>
      </x:c>
      <x:c r="F24" s="97" t="s">
        <x:v>31</x:v>
      </x:c>
      <x:c r="G24" s="97" t="s">
        <x:v>31</x:v>
      </x:c>
      <x:c r="H24" s="97" t="s">
        <x:v>31</x:v>
      </x:c>
      <x:c r="I24" s="97" t="s">
        <x:v>31</x:v>
      </x:c>
      <x:c r="J24" s="97" t="s">
        <x:v>31</x:v>
      </x:c>
      <x:c r="K24" s="97" t="s">
        <x:v>31</x:v>
      </x:c>
      <x:c r="L24" s="97" t="s">
        <x:v>31</x:v>
      </x:c>
      <x:c r="M24" s="97" t="s">
        <x:v>31</x:v>
      </x:c>
      <x:c r="N24" s="97" t="s">
        <x:v>31</x:v>
      </x:c>
      <x:c r="O24" s="97" t="s">
        <x:v>31</x:v>
      </x:c>
      <x:c r="P24" s="97" t="s">
        <x:v>31</x:v>
      </x:c>
      <x:c r="Q24" s="97" t="s">
        <x:v>31</x:v>
      </x:c>
      <x:c r="R24" s="97" t="s">
        <x:v>31</x:v>
      </x:c>
      <x:c r="S24" s="97" t="s">
        <x:v>31</x:v>
      </x:c>
      <x:c r="T24" s="98">
        <x:f t="shared" si="0"/>
        <x:v>15</x:v>
      </x:c>
    </x:row>
    <x:row r="25" spans="2:20">
      <x:c r="B25" s="111">
        <x:v>2</x:v>
      </x:c>
      <x:c r="C25" s="110" t="s">
        <x:v>45</x:v>
      </x:c>
      <x:c r="D25" s="111" t="s">
        <x:v>48</x:v>
      </x:c>
      <x:c r="E25" s="97" t="s">
        <x:v>31</x:v>
      </x:c>
      <x:c r="F25" s="97" t="s">
        <x:v>31</x:v>
      </x:c>
      <x:c r="G25" s="97" t="s">
        <x:v>31</x:v>
      </x:c>
      <x:c r="H25" s="97" t="s">
        <x:v>31</x:v>
      </x:c>
      <x:c r="I25" s="97" t="s">
        <x:v>31</x:v>
      </x:c>
      <x:c r="J25" s="97" t="s">
        <x:v>31</x:v>
      </x:c>
      <x:c r="K25" s="97" t="s">
        <x:v>31</x:v>
      </x:c>
      <x:c r="L25" s="97" t="s">
        <x:v>31</x:v>
      </x:c>
      <x:c r="M25" s="97" t="s">
        <x:v>31</x:v>
      </x:c>
      <x:c r="N25" s="97" t="s">
        <x:v>31</x:v>
      </x:c>
      <x:c r="O25" s="97" t="s">
        <x:v>31</x:v>
      </x:c>
      <x:c r="P25" s="97" t="s">
        <x:v>31</x:v>
      </x:c>
      <x:c r="Q25" s="97" t="s">
        <x:v>31</x:v>
      </x:c>
      <x:c r="R25" s="97" t="s">
        <x:v>31</x:v>
      </x:c>
      <x:c r="S25" s="97" t="s">
        <x:v>31</x:v>
      </x:c>
      <x:c r="T25" s="98">
        <x:f t="shared" si="0"/>
        <x:v>15</x:v>
      </x:c>
    </x:row>
    <x:row r="26" spans="2:20">
      <x:c r="B26" s="111">
        <x:v>2</x:v>
      </x:c>
      <x:c r="C26" s="110" t="s">
        <x:v>45</x:v>
      </x:c>
      <x:c r="D26" s="111" t="s">
        <x:v>46</x:v>
      </x:c>
      <x:c r="E26" s="97" t="s">
        <x:v>31</x:v>
      </x:c>
      <x:c r="F26" s="97" t="s">
        <x:v>31</x:v>
      </x:c>
      <x:c r="G26" s="97" t="s">
        <x:v>31</x:v>
      </x:c>
      <x:c r="H26" s="97" t="s">
        <x:v>31</x:v>
      </x:c>
      <x:c r="I26" s="97" t="s">
        <x:v>31</x:v>
      </x:c>
      <x:c r="J26" s="97" t="s">
        <x:v>31</x:v>
      </x:c>
      <x:c r="K26" s="97" t="s">
        <x:v>31</x:v>
      </x:c>
      <x:c r="L26" s="97" t="s">
        <x:v>31</x:v>
      </x:c>
      <x:c r="M26" s="97" t="s">
        <x:v>31</x:v>
      </x:c>
      <x:c r="N26" s="97" t="s">
        <x:v>31</x:v>
      </x:c>
      <x:c r="O26" s="97" t="s">
        <x:v>31</x:v>
      </x:c>
      <x:c r="P26" s="97" t="s">
        <x:v>31</x:v>
      </x:c>
      <x:c r="Q26" s="97" t="s">
        <x:v>31</x:v>
      </x:c>
      <x:c r="R26" s="97" t="s">
        <x:v>31</x:v>
      </x:c>
      <x:c r="S26" s="97" t="s">
        <x:v>31</x:v>
      </x:c>
      <x:c r="T26" s="98">
        <x:f t="shared" si="0"/>
        <x:v>15</x:v>
      </x:c>
    </x:row>
    <x:row r="27" spans="2:20">
      <x:c r="B27" s="111">
        <x:v>2</x:v>
      </x:c>
      <x:c r="C27" s="110" t="s">
        <x:v>45</x:v>
      </x:c>
      <x:c r="D27" s="111" t="s">
        <x:v>52</x:v>
      </x:c>
      <x:c r="E27" s="97" t="s">
        <x:v>31</x:v>
      </x:c>
      <x:c r="F27" s="97" t="s">
        <x:v>31</x:v>
      </x:c>
      <x:c r="G27" s="97" t="s">
        <x:v>31</x:v>
      </x:c>
      <x:c r="H27" s="97" t="s">
        <x:v>31</x:v>
      </x:c>
      <x:c r="I27" s="97" t="s">
        <x:v>31</x:v>
      </x:c>
      <x:c r="J27" s="97"/>
      <x:c r="K27" s="97" t="s">
        <x:v>31</x:v>
      </x:c>
      <x:c r="L27" s="97" t="s">
        <x:v>31</x:v>
      </x:c>
      <x:c r="M27" s="97" t="s">
        <x:v>31</x:v>
      </x:c>
      <x:c r="N27" s="97" t="s">
        <x:v>31</x:v>
      </x:c>
      <x:c r="O27" s="97" t="s">
        <x:v>31</x:v>
      </x:c>
      <x:c r="P27" s="97" t="s">
        <x:v>31</x:v>
      </x:c>
      <x:c r="Q27" s="97" t="s">
        <x:v>31</x:v>
      </x:c>
      <x:c r="R27" s="97" t="s">
        <x:v>31</x:v>
      </x:c>
      <x:c r="S27" s="97" t="s">
        <x:v>31</x:v>
      </x:c>
      <x:c r="T27" s="98">
        <x:f t="shared" si="0"/>
        <x:v>14</x:v>
      </x:c>
    </x:row>
    <x:row r="28" spans="2:20">
      <x:c r="B28" s="111">
        <x:v>2</x:v>
      </x:c>
      <x:c r="C28" s="110" t="s">
        <x:v>45</x:v>
      </x:c>
      <x:c r="D28" s="111" t="s">
        <x:v>55</x:v>
      </x:c>
      <x:c r="E28" s="97"/>
      <x:c r="F28" s="97" t="s">
        <x:v>31</x:v>
      </x:c>
      <x:c r="G28" s="97" t="s">
        <x:v>31</x:v>
      </x:c>
      <x:c r="H28" s="97" t="s">
        <x:v>31</x:v>
      </x:c>
      <x:c r="I28" s="97"/>
      <x:c r="J28" s="97" t="s">
        <x:v>31</x:v>
      </x:c>
      <x:c r="K28" s="97" t="s">
        <x:v>31</x:v>
      </x:c>
      <x:c r="L28" s="97" t="s">
        <x:v>31</x:v>
      </x:c>
      <x:c r="M28" s="97" t="s">
        <x:v>31</x:v>
      </x:c>
      <x:c r="N28" s="97" t="s">
        <x:v>31</x:v>
      </x:c>
      <x:c r="O28" s="97" t="s">
        <x:v>31</x:v>
      </x:c>
      <x:c r="P28" s="97" t="s">
        <x:v>31</x:v>
      </x:c>
      <x:c r="Q28" s="97" t="s">
        <x:v>31</x:v>
      </x:c>
      <x:c r="R28" s="97" t="s">
        <x:v>31</x:v>
      </x:c>
      <x:c r="S28" s="97" t="s">
        <x:v>31</x:v>
      </x:c>
      <x:c r="T28" s="98">
        <x:f t="shared" si="0"/>
        <x:v>13</x:v>
      </x:c>
    </x:row>
    <x:row r="29" spans="2:20">
      <x:c r="B29" s="92">
        <x:v>2</x:v>
      </x:c>
      <x:c r="C29" s="110" t="s">
        <x:v>45</x:v>
      </x:c>
      <x:c r="D29" s="112" t="s">
        <x:v>50</x:v>
      </x:c>
      <x:c r="E29" s="97"/>
      <x:c r="F29" s="97"/>
      <x:c r="G29" s="97" t="s">
        <x:v>31</x:v>
      </x:c>
      <x:c r="H29" s="97" t="s">
        <x:v>31</x:v>
      </x:c>
      <x:c r="I29" s="97" t="s">
        <x:v>31</x:v>
      </x:c>
      <x:c r="J29" s="97" t="s">
        <x:v>31</x:v>
      </x:c>
      <x:c r="K29" s="97" t="s">
        <x:v>31</x:v>
      </x:c>
      <x:c r="L29" s="97" t="s">
        <x:v>31</x:v>
      </x:c>
      <x:c r="M29" s="97" t="s">
        <x:v>31</x:v>
      </x:c>
      <x:c r="N29" s="97" t="s">
        <x:v>31</x:v>
      </x:c>
      <x:c r="O29" s="97" t="s">
        <x:v>31</x:v>
      </x:c>
      <x:c r="P29" s="97" t="s">
        <x:v>31</x:v>
      </x:c>
      <x:c r="Q29" s="97" t="s">
        <x:v>31</x:v>
      </x:c>
      <x:c r="R29" s="97" t="s">
        <x:v>31</x:v>
      </x:c>
      <x:c r="S29" s="97" t="s">
        <x:v>31</x:v>
      </x:c>
      <x:c r="T29" s="98">
        <x:f t="shared" si="0"/>
        <x:v>13</x:v>
      </x:c>
    </x:row>
    <x:row r="30" spans="2:20">
      <x:c r="B30" s="111">
        <x:v>2</x:v>
      </x:c>
      <x:c r="C30" s="110" t="s">
        <x:v>45</x:v>
      </x:c>
      <x:c r="D30" s="111" t="s">
        <x:v>61</x:v>
      </x:c>
      <x:c r="E30" s="97" t="s">
        <x:v>31</x:v>
      </x:c>
      <x:c r="F30" s="97" t="s">
        <x:v>31</x:v>
      </x:c>
      <x:c r="G30" s="97" t="s">
        <x:v>31</x:v>
      </x:c>
      <x:c r="H30" s="97" t="s">
        <x:v>31</x:v>
      </x:c>
      <x:c r="I30" s="97"/>
      <x:c r="J30" s="97" t="s">
        <x:v>31</x:v>
      </x:c>
      <x:c r="K30" s="97" t="s">
        <x:v>31</x:v>
      </x:c>
      <x:c r="L30" s="97" t="s">
        <x:v>31</x:v>
      </x:c>
      <x:c r="M30" s="97"/>
      <x:c r="N30" s="97"/>
      <x:c r="O30" s="97" t="s">
        <x:v>31</x:v>
      </x:c>
      <x:c r="P30" s="97" t="s">
        <x:v>31</x:v>
      </x:c>
      <x:c r="Q30" s="97"/>
      <x:c r="R30" s="97"/>
      <x:c r="S30" s="97" t="s">
        <x:v>31</x:v>
      </x:c>
      <x:c r="T30" s="98">
        <x:f t="shared" si="0"/>
        <x:v>10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B2:H38"/>
  <x:sheetViews>
    <x:sheetView topLeftCell="A1" zoomScaleNormal="75" zoomScaleSheetLayoutView="100" workbookViewId="0">
      <x:selection activeCell="L14" activeCellId="0" sqref="L14:L14"/>
    </x:sheetView>
  </x:sheetViews>
  <x:sheetFormatPr defaultColWidth="9" defaultRowHeight="16.39999999999999857891"/>
  <x:cols>
    <x:col min="1" max="1" width="2.5625" customWidth="1"/>
    <x:col min="4" max="4" width="12.8125" bestFit="1" customWidth="1"/>
    <x:col min="8" max="8" width="9.875" bestFit="1" customWidth="1"/>
    <x:col min="11" max="11" width="10.875" bestFit="1" customWidth="1"/>
    <x:col min="13" max="13" width="9.875" bestFit="1" customWidth="1"/>
  </x:cols>
  <x:sheetData>
    <x:row r="2" spans="2:8">
      <x:c r="B2" s="120" t="s">
        <x:v>600</x:v>
      </x:c>
      <x:c r="C2" s="120" t="s">
        <x:v>35</x:v>
      </x:c>
      <x:c r="D2" s="120" t="s">
        <x:v>589</x:v>
      </x:c>
      <x:c r="E2" s="120" t="s">
        <x:v>602</x:v>
      </x:c>
      <x:c r="F2" s="120" t="s">
        <x:v>627</x:v>
      </x:c>
      <x:c r="G2" s="120" t="s">
        <x:v>622</x:v>
      </x:c>
      <x:c r="H2" s="120" t="s">
        <x:v>614</x:v>
      </x:c>
    </x:row>
    <x:row r="3" spans="2:8">
      <x:c r="B3" s="113">
        <x:v>24</x:v>
      </x:c>
      <x:c r="C3" s="113" t="s">
        <x:v>40</x:v>
      </x:c>
      <x:c r="D3" s="113" t="s">
        <x:v>628</x:v>
      </x:c>
      <x:c r="E3" s="114">
        <x:v>13200</x:v>
      </x:c>
      <x:c r="F3" s="113">
        <x:v>5</x:v>
      </x:c>
      <x:c r="G3" s="113">
        <x:v>3</x:v>
      </x:c>
      <x:c r="H3" s="113" t="s">
        <x:v>613</x:v>
      </x:c>
    </x:row>
    <x:row r="4" spans="2:8">
      <x:c r="B4" s="113">
        <x:v>41</x:v>
      </x:c>
      <x:c r="C4" s="113" t="s">
        <x:v>37</x:v>
      </x:c>
      <x:c r="D4" s="113" t="s">
        <x:v>608</x:v>
      </x:c>
      <x:c r="E4" s="114">
        <x:v>22500</x:v>
      </x:c>
      <x:c r="F4" s="113">
        <x:v>3</x:v>
      </x:c>
      <x:c r="G4" s="113">
        <x:v>0</x:v>
      </x:c>
      <x:c r="H4" s="113" t="s">
        <x:v>39</x:v>
      </x:c>
    </x:row>
    <x:row r="5" spans="2:8">
      <x:c r="B5" s="113">
        <x:v>50</x:v>
      </x:c>
      <x:c r="C5" s="113" t="s">
        <x:v>71</x:v>
      </x:c>
      <x:c r="D5" s="113" t="s">
        <x:v>623</x:v>
      </x:c>
      <x:c r="E5" s="114">
        <x:v>45000</x:v>
      </x:c>
      <x:c r="F5" s="113">
        <x:v>15</x:v>
      </x:c>
      <x:c r="G5" s="113">
        <x:v>0</x:v>
      </x:c>
      <x:c r="H5" s="113" t="s">
        <x:v>39</x:v>
      </x:c>
    </x:row>
    <x:row r="6" spans="2:8">
      <x:c r="B6" s="113">
        <x:v>29</x:v>
      </x:c>
      <x:c r="C6" s="113" t="s">
        <x:v>83</x:v>
      </x:c>
      <x:c r="D6" s="113" t="s">
        <x:v>611</x:v>
      </x:c>
      <x:c r="E6" s="114">
        <x:v>14200</x:v>
      </x:c>
      <x:c r="F6" s="113">
        <x:v>15</x:v>
      </x:c>
      <x:c r="G6" s="113">
        <x:v>0</x:v>
      </x:c>
      <x:c r="H6" s="113" t="s">
        <x:v>39</x:v>
      </x:c>
    </x:row>
    <x:row r="7" spans="2:8">
      <x:c r="B7" s="113">
        <x:v>42</x:v>
      </x:c>
      <x:c r="C7" s="113" t="s">
        <x:v>83</x:v>
      </x:c>
      <x:c r="D7" s="113" t="s">
        <x:v>611</x:v>
      </x:c>
      <x:c r="E7" s="114">
        <x:v>28400</x:v>
      </x:c>
      <x:c r="F7" s="113">
        <x:v>5</x:v>
      </x:c>
      <x:c r="G7" s="113">
        <x:v>1</x:v>
      </x:c>
      <x:c r="H7" s="113" t="s">
        <x:v>609</x:v>
      </x:c>
    </x:row>
    <x:row r="8" spans="2:8">
      <x:c r="B8" s="113">
        <x:v>7</x:v>
      </x:c>
      <x:c r="C8" s="113" t="s">
        <x:v>83</x:v>
      </x:c>
      <x:c r="D8" s="113" t="s">
        <x:v>611</x:v>
      </x:c>
      <x:c r="E8" s="114">
        <x:v>13000</x:v>
      </x:c>
      <x:c r="F8" s="113">
        <x:v>10</x:v>
      </x:c>
      <x:c r="G8" s="113">
        <x:v>0</x:v>
      </x:c>
      <x:c r="H8" s="113" t="s">
        <x:v>39</x:v>
      </x:c>
    </x:row>
    <x:row r="9" spans="2:8">
      <x:c r="B9" s="113">
        <x:v>45</x:v>
      </x:c>
      <x:c r="C9" s="113" t="s">
        <x:v>71</x:v>
      </x:c>
      <x:c r="D9" s="113" t="s">
        <x:v>623</x:v>
      </x:c>
      <x:c r="E9" s="114">
        <x:v>24000</x:v>
      </x:c>
      <x:c r="F9" s="113">
        <x:v>14</x:v>
      </x:c>
      <x:c r="G9" s="113">
        <x:v>1</x:v>
      </x:c>
      <x:c r="H9" s="113" t="s">
        <x:v>609</x:v>
      </x:c>
    </x:row>
    <x:row r="10" spans="2:8">
      <x:c r="B10" s="113">
        <x:v>16</x:v>
      </x:c>
      <x:c r="C10" s="113" t="s">
        <x:v>83</x:v>
      </x:c>
      <x:c r="D10" s="113" t="s">
        <x:v>611</x:v>
      </x:c>
      <x:c r="E10" s="114">
        <x:v>12900</x:v>
      </x:c>
      <x:c r="F10" s="113">
        <x:v>5</x:v>
      </x:c>
      <x:c r="G10" s="113">
        <x:v>1</x:v>
      </x:c>
      <x:c r="H10" s="113" t="s">
        <x:v>609</x:v>
      </x:c>
    </x:row>
    <x:row r="11" spans="2:8">
      <x:c r="B11" s="113">
        <x:v>16</x:v>
      </x:c>
      <x:c r="C11" s="113" t="s">
        <x:v>40</x:v>
      </x:c>
      <x:c r="D11" s="113" t="s">
        <x:v>628</x:v>
      </x:c>
      <x:c r="E11" s="114">
        <x:v>12800</x:v>
      </x:c>
      <x:c r="F11" s="113">
        <x:v>6</x:v>
      </x:c>
      <x:c r="G11" s="113">
        <x:v>1</x:v>
      </x:c>
      <x:c r="H11" s="113" t="s">
        <x:v>609</x:v>
      </x:c>
    </x:row>
    <x:row r="12" spans="2:8">
      <x:c r="B12" s="113">
        <x:v>51</x:v>
      </x:c>
      <x:c r="C12" s="113" t="s">
        <x:v>40</x:v>
      </x:c>
      <x:c r="D12" s="113" t="s">
        <x:v>628</x:v>
      </x:c>
      <x:c r="E12" s="114">
        <x:v>33000</x:v>
      </x:c>
      <x:c r="F12" s="113">
        <x:v>8</x:v>
      </x:c>
      <x:c r="G12" s="113">
        <x:v>0</x:v>
      </x:c>
      <x:c r="H12" s="113" t="s">
        <x:v>39</x:v>
      </x:c>
    </x:row>
    <x:row r="13" spans="2:8">
      <x:c r="B13" s="113">
        <x:v>46</x:v>
      </x:c>
      <x:c r="C13" s="113" t="s">
        <x:v>40</x:v>
      </x:c>
      <x:c r="D13" s="113" t="s">
        <x:v>628</x:v>
      </x:c>
      <x:c r="E13" s="114">
        <x:v>19800</x:v>
      </x:c>
      <x:c r="F13" s="113">
        <x:v>8</x:v>
      </x:c>
      <x:c r="G13" s="113">
        <x:v>2</x:v>
      </x:c>
      <x:c r="H13" s="113" t="s">
        <x:v>629</x:v>
      </x:c>
    </x:row>
    <x:row r="14" spans="2:8">
      <x:c r="B14" s="113">
        <x:v>22</x:v>
      </x:c>
      <x:c r="C14" s="113" t="s">
        <x:v>40</x:v>
      </x:c>
      <x:c r="D14" s="113" t="s">
        <x:v>628</x:v>
      </x:c>
      <x:c r="E14" s="114">
        <x:v>13200</x:v>
      </x:c>
      <x:c r="F14" s="113">
        <x:v>21</x:v>
      </x:c>
      <x:c r="G14" s="113">
        <x:v>0</x:v>
      </x:c>
      <x:c r="H14" s="113" t="s">
        <x:v>39</x:v>
      </x:c>
    </x:row>
    <x:row r="15" spans="2:8">
      <x:c r="B15" s="113">
        <x:v>6</x:v>
      </x:c>
      <x:c r="C15" s="113" t="s">
        <x:v>40</x:v>
      </x:c>
      <x:c r="D15" s="113" t="s">
        <x:v>628</x:v>
      </x:c>
      <x:c r="E15" s="114">
        <x:v>12800</x:v>
      </x:c>
      <x:c r="F15" s="113">
        <x:v>7</x:v>
      </x:c>
      <x:c r="G15" s="113">
        <x:v>0</x:v>
      </x:c>
      <x:c r="H15" s="113" t="s">
        <x:v>39</x:v>
      </x:c>
    </x:row>
    <x:row r="16" spans="2:8">
      <x:c r="B16" s="113">
        <x:v>22</x:v>
      </x:c>
      <x:c r="C16" s="113" t="s">
        <x:v>37</x:v>
      </x:c>
      <x:c r="D16" s="113" t="s">
        <x:v>608</x:v>
      </x:c>
      <x:c r="E16" s="114">
        <x:v>13500</x:v>
      </x:c>
      <x:c r="F16" s="113">
        <x:v>21</x:v>
      </x:c>
      <x:c r="G16" s="113">
        <x:v>2</x:v>
      </x:c>
      <x:c r="H16" s="113" t="s">
        <x:v>629</x:v>
      </x:c>
    </x:row>
    <x:row r="17" spans="2:8">
      <x:c r="B17" s="113">
        <x:v>21</x:v>
      </x:c>
      <x:c r="C17" s="113" t="s">
        <x:v>71</x:v>
      </x:c>
      <x:c r="D17" s="113" t="s">
        <x:v>623</x:v>
      </x:c>
      <x:c r="E17" s="114">
        <x:v>13700</x:v>
      </x:c>
      <x:c r="F17" s="113">
        <x:v>20</x:v>
      </x:c>
      <x:c r="G17" s="113">
        <x:v>0</x:v>
      </x:c>
      <x:c r="H17" s="113" t="s">
        <x:v>39</x:v>
      </x:c>
    </x:row>
    <x:row r="18" spans="2:8">
      <x:c r="B18" s="113">
        <x:v>13</x:v>
      </x:c>
      <x:c r="C18" s="113" t="s">
        <x:v>83</x:v>
      </x:c>
      <x:c r="D18" s="113" t="s">
        <x:v>611</x:v>
      </x:c>
      <x:c r="E18" s="114">
        <x:v>12900</x:v>
      </x:c>
      <x:c r="F18" s="113">
        <x:v>8</x:v>
      </x:c>
      <x:c r="G18" s="113">
        <x:v>0</x:v>
      </x:c>
      <x:c r="H18" s="113" t="s">
        <x:v>39</x:v>
      </x:c>
    </x:row>
    <x:row r="19" spans="2:8">
      <x:c r="B19" s="113">
        <x:v>29</x:v>
      </x:c>
      <x:c r="C19" s="113" t="s">
        <x:v>40</x:v>
      </x:c>
      <x:c r="D19" s="113" t="s">
        <x:v>628</x:v>
      </x:c>
      <x:c r="E19" s="114">
        <x:v>13200</x:v>
      </x:c>
      <x:c r="F19" s="113">
        <x:v>24</x:v>
      </x:c>
      <x:c r="G19" s="113">
        <x:v>0</x:v>
      </x:c>
      <x:c r="H19" s="113" t="s">
        <x:v>39</x:v>
      </x:c>
    </x:row>
    <x:row r="20" spans="2:8">
      <x:c r="B20" s="113">
        <x:v>61</x:v>
      </x:c>
      <x:c r="C20" s="113" t="s">
        <x:v>37</x:v>
      </x:c>
      <x:c r="D20" s="113" t="s">
        <x:v>608</x:v>
      </x:c>
      <x:c r="E20" s="114">
        <x:v>32200</x:v>
      </x:c>
      <x:c r="F20" s="113">
        <x:v>23</x:v>
      </x:c>
      <x:c r="G20" s="113">
        <x:v>1</x:v>
      </x:c>
      <x:c r="H20" s="113" t="s">
        <x:v>609</x:v>
      </x:c>
    </x:row>
    <x:row r="21" spans="2:8">
      <x:c r="B21" s="113">
        <x:v>12</x:v>
      </x:c>
      <x:c r="C21" s="113" t="s">
        <x:v>37</x:v>
      </x:c>
      <x:c r="D21" s="113" t="s">
        <x:v>608</x:v>
      </x:c>
      <x:c r="E21" s="114">
        <x:v>12600</x:v>
      </x:c>
      <x:c r="F21" s="113">
        <x:v>20</x:v>
      </x:c>
      <x:c r="G21" s="113">
        <x:v>2</x:v>
      </x:c>
      <x:c r="H21" s="113" t="s">
        <x:v>629</x:v>
      </x:c>
    </x:row>
    <x:row r="22" spans="2:8">
      <x:c r="B22" s="113">
        <x:v>64</x:v>
      </x:c>
      <x:c r="C22" s="113" t="s">
        <x:v>83</x:v>
      </x:c>
      <x:c r="D22" s="113" t="s">
        <x:v>611</x:v>
      </x:c>
      <x:c r="E22" s="114">
        <x:v>43900</x:v>
      </x:c>
      <x:c r="F22" s="113">
        <x:v>7</x:v>
      </x:c>
      <x:c r="G22" s="113">
        <x:v>0</x:v>
      </x:c>
      <x:c r="H22" s="113" t="s">
        <x:v>39</x:v>
      </x:c>
    </x:row>
    <x:row r="23" spans="2:8">
      <x:c r="B23" s="113">
        <x:v>29</x:v>
      </x:c>
      <x:c r="C23" s="113" t="s">
        <x:v>40</x:v>
      </x:c>
      <x:c r="D23" s="113" t="s">
        <x:v>628</x:v>
      </x:c>
      <x:c r="E23" s="114">
        <x:v>13200</x:v>
      </x:c>
      <x:c r="F23" s="113">
        <x:v>17</x:v>
      </x:c>
      <x:c r="G23" s="113">
        <x:v>2</x:v>
      </x:c>
      <x:c r="H23" s="113" t="s">
        <x:v>629</x:v>
      </x:c>
    </x:row>
    <x:row r="24" spans="2:8">
      <x:c r="B24" s="113">
        <x:v>17</x:v>
      </x:c>
      <x:c r="C24" s="113" t="s">
        <x:v>37</x:v>
      </x:c>
      <x:c r="D24" s="113" t="s">
        <x:v>608</x:v>
      </x:c>
      <x:c r="E24" s="114">
        <x:v>12600</x:v>
      </x:c>
      <x:c r="F24" s="113">
        <x:v>21</x:v>
      </x:c>
      <x:c r="G24" s="113">
        <x:v>2</x:v>
      </x:c>
      <x:c r="H24" s="113" t="s">
        <x:v>629</x:v>
      </x:c>
    </x:row>
    <x:row r="25" spans="2:8">
      <x:c r="B25" s="113">
        <x:v>29</x:v>
      </x:c>
      <x:c r="C25" s="113" t="s">
        <x:v>71</x:v>
      </x:c>
      <x:c r="D25" s="113" t="s">
        <x:v>623</x:v>
      </x:c>
      <x:c r="E25" s="114">
        <x:v>13700</x:v>
      </x:c>
      <x:c r="F25" s="113">
        <x:v>2</x:v>
      </x:c>
      <x:c r="G25" s="113">
        <x:v>2</x:v>
      </x:c>
      <x:c r="H25" s="113" t="s">
        <x:v>625</x:v>
      </x:c>
    </x:row>
    <x:row r="26" spans="2:8">
      <x:c r="B26" s="113">
        <x:v>26</x:v>
      </x:c>
      <x:c r="C26" s="113" t="s">
        <x:v>71</x:v>
      </x:c>
      <x:c r="D26" s="113" t="s">
        <x:v>623</x:v>
      </x:c>
      <x:c r="E26" s="114">
        <x:v>13700</x:v>
      </x:c>
      <x:c r="F26" s="113">
        <x:v>4</x:v>
      </x:c>
      <x:c r="G26" s="113">
        <x:v>1</x:v>
      </x:c>
      <x:c r="H26" s="113" t="s">
        <x:v>609</x:v>
      </x:c>
    </x:row>
    <x:row r="27" spans="2:8">
      <x:c r="B27" s="113">
        <x:v>59</x:v>
      </x:c>
      <x:c r="C27" s="113" t="s">
        <x:v>71</x:v>
      </x:c>
      <x:c r="D27" s="113" t="s">
        <x:v>623</x:v>
      </x:c>
      <x:c r="E27" s="114">
        <x:v>45000</x:v>
      </x:c>
      <x:c r="F27" s="113">
        <x:v>2</x:v>
      </x:c>
      <x:c r="G27" s="113">
        <x:v>1</x:v>
      </x:c>
      <x:c r="H27" s="113" t="s">
        <x:v>609</x:v>
      </x:c>
    </x:row>
    <x:row r="28" spans="2:8">
      <x:c r="B28" s="113">
        <x:v>43</x:v>
      </x:c>
      <x:c r="C28" s="113" t="s">
        <x:v>37</x:v>
      </x:c>
      <x:c r="D28" s="113" t="s">
        <x:v>608</x:v>
      </x:c>
      <x:c r="E28" s="114">
        <x:v>22500</x:v>
      </x:c>
      <x:c r="F28" s="113">
        <x:v>5</x:v>
      </x:c>
      <x:c r="G28" s="113">
        <x:v>2</x:v>
      </x:c>
      <x:c r="H28" s="113" t="s">
        <x:v>629</x:v>
      </x:c>
    </x:row>
    <x:row r="29" spans="2:8">
      <x:c r="B29" s="113">
        <x:v>53</x:v>
      </x:c>
      <x:c r="C29" s="113" t="s">
        <x:v>71</x:v>
      </x:c>
      <x:c r="D29" s="113" t="s">
        <x:v>623</x:v>
      </x:c>
      <x:c r="E29" s="114">
        <x:v>45000</x:v>
      </x:c>
      <x:c r="F29" s="113">
        <x:v>21</x:v>
      </x:c>
      <x:c r="G29" s="113">
        <x:v>2</x:v>
      </x:c>
      <x:c r="H29" s="113" t="s">
        <x:v>629</x:v>
      </x:c>
    </x:row>
    <x:row r="30" spans="2:8">
      <x:c r="B30" s="113">
        <x:v>29</x:v>
      </x:c>
      <x:c r="C30" s="113" t="s">
        <x:v>83</x:v>
      </x:c>
      <x:c r="D30" s="113" t="s">
        <x:v>611</x:v>
      </x:c>
      <x:c r="E30" s="114">
        <x:v>14200</x:v>
      </x:c>
      <x:c r="F30" s="113">
        <x:v>18</x:v>
      </x:c>
      <x:c r="G30" s="113">
        <x:v>1</x:v>
      </x:c>
      <x:c r="H30" s="113" t="s">
        <x:v>609</x:v>
      </x:c>
    </x:row>
    <x:row r="31" spans="2:8">
      <x:c r="B31" s="113">
        <x:v>18</x:v>
      </x:c>
      <x:c r="C31" s="113" t="s">
        <x:v>40</x:v>
      </x:c>
      <x:c r="D31" s="113" t="s">
        <x:v>628</x:v>
      </x:c>
      <x:c r="E31" s="114">
        <x:v>12800</x:v>
      </x:c>
      <x:c r="F31" s="113">
        <x:v>9</x:v>
      </x:c>
      <x:c r="G31" s="113">
        <x:v>1</x:v>
      </x:c>
      <x:c r="H31" s="113" t="s">
        <x:v>609</x:v>
      </x:c>
    </x:row>
    <x:row r="32" spans="2:8">
      <x:c r="B32" s="113">
        <x:v>41</x:v>
      </x:c>
      <x:c r="C32" s="113" t="s">
        <x:v>37</x:v>
      </x:c>
      <x:c r="D32" s="113" t="s">
        <x:v>608</x:v>
      </x:c>
      <x:c r="E32" s="114">
        <x:v>22500</x:v>
      </x:c>
      <x:c r="F32" s="113">
        <x:v>7</x:v>
      </x:c>
      <x:c r="G32" s="113">
        <x:v>0</x:v>
      </x:c>
      <x:c r="H32" s="113" t="s">
        <x:v>39</x:v>
      </x:c>
    </x:row>
    <x:row r="33" spans="2:8">
      <x:c r="B33" s="113">
        <x:v>8</x:v>
      </x:c>
      <x:c r="C33" s="113" t="s">
        <x:v>71</x:v>
      </x:c>
      <x:c r="D33" s="113" t="s">
        <x:v>623</x:v>
      </x:c>
      <x:c r="E33" s="114">
        <x:v>13100</x:v>
      </x:c>
      <x:c r="F33" s="113">
        <x:v>9</x:v>
      </x:c>
      <x:c r="G33" s="113">
        <x:v>2</x:v>
      </x:c>
      <x:c r="H33" s="113" t="s">
        <x:v>629</x:v>
      </x:c>
    </x:row>
    <x:row r="34" spans="2:8">
      <x:c r="B34" s="113">
        <x:v>64</x:v>
      </x:c>
      <x:c r="C34" s="113" t="s">
        <x:v>83</x:v>
      </x:c>
      <x:c r="D34" s="113" t="s">
        <x:v>611</x:v>
      </x:c>
      <x:c r="E34" s="114">
        <x:v>43900</x:v>
      </x:c>
      <x:c r="F34" s="113">
        <x:v>20</x:v>
      </x:c>
      <x:c r="G34" s="113">
        <x:v>1</x:v>
      </x:c>
      <x:c r="H34" s="113" t="s">
        <x:v>609</x:v>
      </x:c>
    </x:row>
    <x:row r="35" spans="2:8">
      <x:c r="B35" s="113">
        <x:v>21</x:v>
      </x:c>
      <x:c r="C35" s="113" t="s">
        <x:v>83</x:v>
      </x:c>
      <x:c r="D35" s="113" t="s">
        <x:v>611</x:v>
      </x:c>
      <x:c r="E35" s="114">
        <x:v>14200</x:v>
      </x:c>
      <x:c r="F35" s="113">
        <x:v>12</x:v>
      </x:c>
      <x:c r="G35" s="113">
        <x:v>2</x:v>
      </x:c>
      <x:c r="H35" s="113" t="s">
        <x:v>629</x:v>
      </x:c>
    </x:row>
    <x:row r="36" spans="2:8">
      <x:c r="B36" s="113">
        <x:v>25</x:v>
      </x:c>
      <x:c r="C36" s="113" t="s">
        <x:v>83</x:v>
      </x:c>
      <x:c r="D36" s="113" t="s">
        <x:v>611</x:v>
      </x:c>
      <x:c r="E36" s="114">
        <x:v>14200</x:v>
      </x:c>
      <x:c r="F36" s="113">
        <x:v>21</x:v>
      </x:c>
      <x:c r="G36" s="113">
        <x:v>0</x:v>
      </x:c>
      <x:c r="H36" s="113" t="s">
        <x:v>39</x:v>
      </x:c>
    </x:row>
    <x:row r="37" spans="2:8">
      <x:c r="B37" s="113">
        <x:v>53</x:v>
      </x:c>
      <x:c r="C37" s="113" t="s">
        <x:v>83</x:v>
      </x:c>
      <x:c r="D37" s="113" t="s">
        <x:v>611</x:v>
      </x:c>
      <x:c r="E37" s="114">
        <x:v>34900</x:v>
      </x:c>
      <x:c r="F37" s="113">
        <x:v>23</x:v>
      </x:c>
      <x:c r="G37" s="113">
        <x:v>0</x:v>
      </x:c>
      <x:c r="H37" s="113" t="s">
        <x:v>39</x:v>
      </x:c>
    </x:row>
    <x:row r="38" spans="2:8">
      <x:c r="B38" s="113">
        <x:v>59</x:v>
      </x:c>
      <x:c r="C38" s="113" t="s">
        <x:v>83</x:v>
      </x:c>
      <x:c r="D38" s="113" t="s">
        <x:v>611</x:v>
      </x:c>
      <x:c r="E38" s="114">
        <x:v>34900</x:v>
      </x:c>
      <x:c r="F38" s="113">
        <x:v>9</x:v>
      </x:c>
      <x:c r="G38" s="113">
        <x:v>1</x:v>
      </x:c>
      <x:c r="H38" s="113" t="s">
        <x:v>609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>
    <x:tabColor rgb="ffff0000"/>
  </x:sheetPr>
  <x:dimension ref="B2:M38"/>
  <x:sheetViews>
    <x:sheetView topLeftCell="A1" zoomScaleNormal="75" zoomScaleSheetLayoutView="100" workbookViewId="0">
      <x:selection activeCell="K25" activeCellId="0" sqref="K25:K25"/>
    </x:sheetView>
  </x:sheetViews>
  <x:sheetFormatPr defaultColWidth="9" defaultRowHeight="16.39999999999999857891"/>
  <x:cols>
    <x:col min="1" max="1" width="2.5625" customWidth="1"/>
    <x:col min="4" max="4" width="12.8125" bestFit="1" customWidth="1"/>
    <x:col min="8" max="8" width="9.875" bestFit="1" customWidth="1"/>
    <x:col min="11" max="11" width="10.875" bestFit="1" customWidth="1"/>
    <x:col min="13" max="13" width="9.875" bestFit="1" customWidth="1"/>
  </x:cols>
  <x:sheetData>
    <x:row r="2" spans="2:10">
      <x:c r="B2" s="120" t="s">
        <x:v>600</x:v>
      </x:c>
      <x:c r="C2" s="120" t="s">
        <x:v>35</x:v>
      </x:c>
      <x:c r="D2" s="120" t="s">
        <x:v>589</x:v>
      </x:c>
      <x:c r="E2" s="120" t="s">
        <x:v>602</x:v>
      </x:c>
      <x:c r="F2" s="120" t="s">
        <x:v>627</x:v>
      </x:c>
      <x:c r="G2" s="120" t="s">
        <x:v>622</x:v>
      </x:c>
      <x:c r="H2" s="120" t="s">
        <x:v>614</x:v>
      </x:c>
      <x:c r="J2" s="220" t="s">
        <x:v>322</x:v>
      </x:c>
    </x:row>
    <x:row r="3" spans="2:10">
      <x:c r="B3" s="113">
        <x:v>24</x:v>
      </x:c>
      <x:c r="C3" s="113" t="s">
        <x:v>40</x:v>
      </x:c>
      <x:c r="D3" s="113" t="s">
        <x:v>628</x:v>
      </x:c>
      <x:c r="E3" s="114">
        <x:v>13200</x:v>
      </x:c>
      <x:c r="F3" s="113">
        <x:v>5</x:v>
      </x:c>
      <x:c r="G3" s="113">
        <x:v>3</x:v>
      </x:c>
      <x:c r="H3" s="113" t="s">
        <x:v>613</x:v>
      </x:c>
      <x:c r="J3" t="b">
        <x:f>AND(LEFT(D3,3)="기본형",RIGHT(H3,2)="미납")</x:f>
        <x:v>0</x:v>
      </x:c>
    </x:row>
    <x:row r="4" spans="2:8">
      <x:c r="B4" s="113">
        <x:v>41</x:v>
      </x:c>
      <x:c r="C4" s="113" t="s">
        <x:v>37</x:v>
      </x:c>
      <x:c r="D4" s="113" t="s">
        <x:v>608</x:v>
      </x:c>
      <x:c r="E4" s="114">
        <x:v>22500</x:v>
      </x:c>
      <x:c r="F4" s="113">
        <x:v>3</x:v>
      </x:c>
      <x:c r="G4" s="113">
        <x:v>0</x:v>
      </x:c>
      <x:c r="H4" s="113" t="s">
        <x:v>39</x:v>
      </x:c>
    </x:row>
    <x:row r="5" spans="2:13">
      <x:c r="B5" s="113">
        <x:v>50</x:v>
      </x:c>
      <x:c r="C5" s="113" t="s">
        <x:v>71</x:v>
      </x:c>
      <x:c r="D5" s="113" t="s">
        <x:v>623</x:v>
      </x:c>
      <x:c r="E5" s="114">
        <x:v>45000</x:v>
      </x:c>
      <x:c r="F5" s="113">
        <x:v>15</x:v>
      </x:c>
      <x:c r="G5" s="113">
        <x:v>0</x:v>
      </x:c>
      <x:c r="H5" s="113" t="s">
        <x:v>39</x:v>
      </x:c>
      <x:c r="J5" t="s">
        <x:v>600</x:v>
      </x:c>
      <x:c r="K5" t="s">
        <x:v>589</x:v>
      </x:c>
      <x:c r="L5" t="s">
        <x:v>622</x:v>
      </x:c>
      <x:c r="M5" t="s">
        <x:v>614</x:v>
      </x:c>
    </x:row>
    <x:row r="6" spans="2:13">
      <x:c r="B6" s="113">
        <x:v>29</x:v>
      </x:c>
      <x:c r="C6" s="113" t="s">
        <x:v>83</x:v>
      </x:c>
      <x:c r="D6" s="113" t="s">
        <x:v>611</x:v>
      </x:c>
      <x:c r="E6" s="114">
        <x:v>14200</x:v>
      </x:c>
      <x:c r="F6" s="113">
        <x:v>15</x:v>
      </x:c>
      <x:c r="G6" s="113">
        <x:v>0</x:v>
      </x:c>
      <x:c r="H6" s="113" t="s">
        <x:v>39</x:v>
      </x:c>
      <x:c r="J6" s="113">
        <x:v>16</x:v>
      </x:c>
      <x:c r="K6" s="113" t="s">
        <x:v>628</x:v>
      </x:c>
      <x:c r="L6" s="113">
        <x:v>1</x:v>
      </x:c>
      <x:c r="M6" s="113" t="s">
        <x:v>609</x:v>
      </x:c>
    </x:row>
    <x:row r="7" spans="2:13">
      <x:c r="B7" s="113">
        <x:v>42</x:v>
      </x:c>
      <x:c r="C7" s="113" t="s">
        <x:v>83</x:v>
      </x:c>
      <x:c r="D7" s="113" t="s">
        <x:v>611</x:v>
      </x:c>
      <x:c r="E7" s="114">
        <x:v>28400</x:v>
      </x:c>
      <x:c r="F7" s="113">
        <x:v>5</x:v>
      </x:c>
      <x:c r="G7" s="113">
        <x:v>1</x:v>
      </x:c>
      <x:c r="H7" s="113" t="s">
        <x:v>609</x:v>
      </x:c>
      <x:c r="J7" s="113">
        <x:v>46</x:v>
      </x:c>
      <x:c r="K7" s="113" t="s">
        <x:v>628</x:v>
      </x:c>
      <x:c r="L7" s="113">
        <x:v>2</x:v>
      </x:c>
      <x:c r="M7" s="113" t="s">
        <x:v>629</x:v>
      </x:c>
    </x:row>
    <x:row r="8" spans="2:13">
      <x:c r="B8" s="113">
        <x:v>7</x:v>
      </x:c>
      <x:c r="C8" s="113" t="s">
        <x:v>83</x:v>
      </x:c>
      <x:c r="D8" s="113" t="s">
        <x:v>611</x:v>
      </x:c>
      <x:c r="E8" s="114">
        <x:v>13000</x:v>
      </x:c>
      <x:c r="F8" s="113">
        <x:v>10</x:v>
      </x:c>
      <x:c r="G8" s="113">
        <x:v>0</x:v>
      </x:c>
      <x:c r="H8" s="113" t="s">
        <x:v>39</x:v>
      </x:c>
      <x:c r="J8" s="113">
        <x:v>22</x:v>
      </x:c>
      <x:c r="K8" s="113" t="s">
        <x:v>608</x:v>
      </x:c>
      <x:c r="L8" s="113">
        <x:v>2</x:v>
      </x:c>
      <x:c r="M8" s="113" t="s">
        <x:v>629</x:v>
      </x:c>
    </x:row>
    <x:row r="9" spans="2:13">
      <x:c r="B9" s="113">
        <x:v>45</x:v>
      </x:c>
      <x:c r="C9" s="113" t="s">
        <x:v>71</x:v>
      </x:c>
      <x:c r="D9" s="113" t="s">
        <x:v>623</x:v>
      </x:c>
      <x:c r="E9" s="114">
        <x:v>24000</x:v>
      </x:c>
      <x:c r="F9" s="113">
        <x:v>14</x:v>
      </x:c>
      <x:c r="G9" s="113">
        <x:v>1</x:v>
      </x:c>
      <x:c r="H9" s="113" t="s">
        <x:v>609</x:v>
      </x:c>
      <x:c r="J9" s="113">
        <x:v>61</x:v>
      </x:c>
      <x:c r="K9" s="113" t="s">
        <x:v>608</x:v>
      </x:c>
      <x:c r="L9" s="113">
        <x:v>1</x:v>
      </x:c>
      <x:c r="M9" s="113" t="s">
        <x:v>609</x:v>
      </x:c>
    </x:row>
    <x:row r="10" spans="2:13">
      <x:c r="B10" s="113">
        <x:v>16</x:v>
      </x:c>
      <x:c r="C10" s="113" t="s">
        <x:v>83</x:v>
      </x:c>
      <x:c r="D10" s="113" t="s">
        <x:v>611</x:v>
      </x:c>
      <x:c r="E10" s="114">
        <x:v>12900</x:v>
      </x:c>
      <x:c r="F10" s="113">
        <x:v>5</x:v>
      </x:c>
      <x:c r="G10" s="113">
        <x:v>1</x:v>
      </x:c>
      <x:c r="H10" s="113" t="s">
        <x:v>609</x:v>
      </x:c>
      <x:c r="J10" s="113">
        <x:v>12</x:v>
      </x:c>
      <x:c r="K10" s="113" t="s">
        <x:v>608</x:v>
      </x:c>
      <x:c r="L10" s="113">
        <x:v>2</x:v>
      </x:c>
      <x:c r="M10" s="113" t="s">
        <x:v>629</x:v>
      </x:c>
    </x:row>
    <x:row r="11" spans="2:13">
      <x:c r="B11" s="113">
        <x:v>16</x:v>
      </x:c>
      <x:c r="C11" s="113" t="s">
        <x:v>40</x:v>
      </x:c>
      <x:c r="D11" s="113" t="s">
        <x:v>628</x:v>
      </x:c>
      <x:c r="E11" s="114">
        <x:v>12800</x:v>
      </x:c>
      <x:c r="F11" s="113">
        <x:v>6</x:v>
      </x:c>
      <x:c r="G11" s="113">
        <x:v>1</x:v>
      </x:c>
      <x:c r="H11" s="113" t="s">
        <x:v>609</x:v>
      </x:c>
      <x:c r="J11" s="113">
        <x:v>29</x:v>
      </x:c>
      <x:c r="K11" s="113" t="s">
        <x:v>628</x:v>
      </x:c>
      <x:c r="L11" s="113">
        <x:v>2</x:v>
      </x:c>
      <x:c r="M11" s="113" t="s">
        <x:v>629</x:v>
      </x:c>
    </x:row>
    <x:row r="12" spans="2:13">
      <x:c r="B12" s="113">
        <x:v>51</x:v>
      </x:c>
      <x:c r="C12" s="113" t="s">
        <x:v>40</x:v>
      </x:c>
      <x:c r="D12" s="113" t="s">
        <x:v>628</x:v>
      </x:c>
      <x:c r="E12" s="114">
        <x:v>33000</x:v>
      </x:c>
      <x:c r="F12" s="113">
        <x:v>8</x:v>
      </x:c>
      <x:c r="G12" s="113">
        <x:v>0</x:v>
      </x:c>
      <x:c r="H12" s="113" t="s">
        <x:v>39</x:v>
      </x:c>
      <x:c r="J12" s="113">
        <x:v>17</x:v>
      </x:c>
      <x:c r="K12" s="113" t="s">
        <x:v>608</x:v>
      </x:c>
      <x:c r="L12" s="113">
        <x:v>2</x:v>
      </x:c>
      <x:c r="M12" s="113" t="s">
        <x:v>629</x:v>
      </x:c>
    </x:row>
    <x:row r="13" spans="2:13">
      <x:c r="B13" s="113">
        <x:v>46</x:v>
      </x:c>
      <x:c r="C13" s="113" t="s">
        <x:v>40</x:v>
      </x:c>
      <x:c r="D13" s="113" t="s">
        <x:v>628</x:v>
      </x:c>
      <x:c r="E13" s="114">
        <x:v>19800</x:v>
      </x:c>
      <x:c r="F13" s="113">
        <x:v>8</x:v>
      </x:c>
      <x:c r="G13" s="113">
        <x:v>2</x:v>
      </x:c>
      <x:c r="H13" s="113" t="s">
        <x:v>629</x:v>
      </x:c>
      <x:c r="J13" s="113">
        <x:v>43</x:v>
      </x:c>
      <x:c r="K13" s="113" t="s">
        <x:v>608</x:v>
      </x:c>
      <x:c r="L13" s="113">
        <x:v>2</x:v>
      </x:c>
      <x:c r="M13" s="113" t="s">
        <x:v>629</x:v>
      </x:c>
    </x:row>
    <x:row r="14" spans="2:13">
      <x:c r="B14" s="113">
        <x:v>22</x:v>
      </x:c>
      <x:c r="C14" s="113" t="s">
        <x:v>40</x:v>
      </x:c>
      <x:c r="D14" s="113" t="s">
        <x:v>628</x:v>
      </x:c>
      <x:c r="E14" s="114">
        <x:v>13200</x:v>
      </x:c>
      <x:c r="F14" s="113">
        <x:v>21</x:v>
      </x:c>
      <x:c r="G14" s="113">
        <x:v>0</x:v>
      </x:c>
      <x:c r="H14" s="113" t="s">
        <x:v>39</x:v>
      </x:c>
      <x:c r="J14" s="113">
        <x:v>18</x:v>
      </x:c>
      <x:c r="K14" s="113" t="s">
        <x:v>628</x:v>
      </x:c>
      <x:c r="L14" s="113">
        <x:v>1</x:v>
      </x:c>
      <x:c r="M14" s="113" t="s">
        <x:v>609</x:v>
      </x:c>
    </x:row>
    <x:row r="15" spans="2:8">
      <x:c r="B15" s="113">
        <x:v>6</x:v>
      </x:c>
      <x:c r="C15" s="113" t="s">
        <x:v>40</x:v>
      </x:c>
      <x:c r="D15" s="113" t="s">
        <x:v>628</x:v>
      </x:c>
      <x:c r="E15" s="114">
        <x:v>12800</x:v>
      </x:c>
      <x:c r="F15" s="113">
        <x:v>7</x:v>
      </x:c>
      <x:c r="G15" s="113">
        <x:v>0</x:v>
      </x:c>
      <x:c r="H15" s="113" t="s">
        <x:v>39</x:v>
      </x:c>
    </x:row>
    <x:row r="16" spans="2:8">
      <x:c r="B16" s="113">
        <x:v>22</x:v>
      </x:c>
      <x:c r="C16" s="113" t="s">
        <x:v>37</x:v>
      </x:c>
      <x:c r="D16" s="113" t="s">
        <x:v>608</x:v>
      </x:c>
      <x:c r="E16" s="114">
        <x:v>13500</x:v>
      </x:c>
      <x:c r="F16" s="113">
        <x:v>21</x:v>
      </x:c>
      <x:c r="G16" s="113">
        <x:v>2</x:v>
      </x:c>
      <x:c r="H16" s="113" t="s">
        <x:v>629</x:v>
      </x:c>
    </x:row>
    <x:row r="17" spans="2:8">
      <x:c r="B17" s="113">
        <x:v>21</x:v>
      </x:c>
      <x:c r="C17" s="113" t="s">
        <x:v>71</x:v>
      </x:c>
      <x:c r="D17" s="113" t="s">
        <x:v>623</x:v>
      </x:c>
      <x:c r="E17" s="114">
        <x:v>13700</x:v>
      </x:c>
      <x:c r="F17" s="113">
        <x:v>20</x:v>
      </x:c>
      <x:c r="G17" s="113">
        <x:v>0</x:v>
      </x:c>
      <x:c r="H17" s="113" t="s">
        <x:v>39</x:v>
      </x:c>
    </x:row>
    <x:row r="18" spans="2:8">
      <x:c r="B18" s="113">
        <x:v>13</x:v>
      </x:c>
      <x:c r="C18" s="113" t="s">
        <x:v>83</x:v>
      </x:c>
      <x:c r="D18" s="113" t="s">
        <x:v>611</x:v>
      </x:c>
      <x:c r="E18" s="114">
        <x:v>12900</x:v>
      </x:c>
      <x:c r="F18" s="113">
        <x:v>8</x:v>
      </x:c>
      <x:c r="G18" s="113">
        <x:v>0</x:v>
      </x:c>
      <x:c r="H18" s="113" t="s">
        <x:v>39</x:v>
      </x:c>
    </x:row>
    <x:row r="19" spans="2:8">
      <x:c r="B19" s="113">
        <x:v>29</x:v>
      </x:c>
      <x:c r="C19" s="113" t="s">
        <x:v>40</x:v>
      </x:c>
      <x:c r="D19" s="113" t="s">
        <x:v>628</x:v>
      </x:c>
      <x:c r="E19" s="114">
        <x:v>13200</x:v>
      </x:c>
      <x:c r="F19" s="113">
        <x:v>24</x:v>
      </x:c>
      <x:c r="G19" s="113">
        <x:v>0</x:v>
      </x:c>
      <x:c r="H19" s="113" t="s">
        <x:v>39</x:v>
      </x:c>
    </x:row>
    <x:row r="20" spans="2:8">
      <x:c r="B20" s="113">
        <x:v>61</x:v>
      </x:c>
      <x:c r="C20" s="113" t="s">
        <x:v>37</x:v>
      </x:c>
      <x:c r="D20" s="113" t="s">
        <x:v>608</x:v>
      </x:c>
      <x:c r="E20" s="114">
        <x:v>32200</x:v>
      </x:c>
      <x:c r="F20" s="113">
        <x:v>23</x:v>
      </x:c>
      <x:c r="G20" s="113">
        <x:v>1</x:v>
      </x:c>
      <x:c r="H20" s="113" t="s">
        <x:v>609</x:v>
      </x:c>
    </x:row>
    <x:row r="21" spans="2:8">
      <x:c r="B21" s="113">
        <x:v>12</x:v>
      </x:c>
      <x:c r="C21" s="113" t="s">
        <x:v>37</x:v>
      </x:c>
      <x:c r="D21" s="113" t="s">
        <x:v>608</x:v>
      </x:c>
      <x:c r="E21" s="114">
        <x:v>12600</x:v>
      </x:c>
      <x:c r="F21" s="113">
        <x:v>20</x:v>
      </x:c>
      <x:c r="G21" s="113">
        <x:v>2</x:v>
      </x:c>
      <x:c r="H21" s="113" t="s">
        <x:v>629</x:v>
      </x:c>
    </x:row>
    <x:row r="22" spans="2:8">
      <x:c r="B22" s="113">
        <x:v>64</x:v>
      </x:c>
      <x:c r="C22" s="113" t="s">
        <x:v>83</x:v>
      </x:c>
      <x:c r="D22" s="113" t="s">
        <x:v>611</x:v>
      </x:c>
      <x:c r="E22" s="114">
        <x:v>43900</x:v>
      </x:c>
      <x:c r="F22" s="113">
        <x:v>7</x:v>
      </x:c>
      <x:c r="G22" s="113">
        <x:v>0</x:v>
      </x:c>
      <x:c r="H22" s="113" t="s">
        <x:v>39</x:v>
      </x:c>
    </x:row>
    <x:row r="23" spans="2:8">
      <x:c r="B23" s="113">
        <x:v>29</x:v>
      </x:c>
      <x:c r="C23" s="113" t="s">
        <x:v>40</x:v>
      </x:c>
      <x:c r="D23" s="113" t="s">
        <x:v>628</x:v>
      </x:c>
      <x:c r="E23" s="114">
        <x:v>13200</x:v>
      </x:c>
      <x:c r="F23" s="113">
        <x:v>17</x:v>
      </x:c>
      <x:c r="G23" s="113">
        <x:v>2</x:v>
      </x:c>
      <x:c r="H23" s="113" t="s">
        <x:v>629</x:v>
      </x:c>
    </x:row>
    <x:row r="24" spans="2:8">
      <x:c r="B24" s="113">
        <x:v>17</x:v>
      </x:c>
      <x:c r="C24" s="113" t="s">
        <x:v>37</x:v>
      </x:c>
      <x:c r="D24" s="113" t="s">
        <x:v>608</x:v>
      </x:c>
      <x:c r="E24" s="114">
        <x:v>12600</x:v>
      </x:c>
      <x:c r="F24" s="113">
        <x:v>21</x:v>
      </x:c>
      <x:c r="G24" s="113">
        <x:v>2</x:v>
      </x:c>
      <x:c r="H24" s="113" t="s">
        <x:v>629</x:v>
      </x:c>
    </x:row>
    <x:row r="25" spans="2:8">
      <x:c r="B25" s="113">
        <x:v>29</x:v>
      </x:c>
      <x:c r="C25" s="113" t="s">
        <x:v>71</x:v>
      </x:c>
      <x:c r="D25" s="113" t="s">
        <x:v>623</x:v>
      </x:c>
      <x:c r="E25" s="114">
        <x:v>13700</x:v>
      </x:c>
      <x:c r="F25" s="113">
        <x:v>2</x:v>
      </x:c>
      <x:c r="G25" s="113">
        <x:v>2</x:v>
      </x:c>
      <x:c r="H25" s="113" t="s">
        <x:v>625</x:v>
      </x:c>
    </x:row>
    <x:row r="26" spans="2:8">
      <x:c r="B26" s="113">
        <x:v>26</x:v>
      </x:c>
      <x:c r="C26" s="113" t="s">
        <x:v>71</x:v>
      </x:c>
      <x:c r="D26" s="113" t="s">
        <x:v>623</x:v>
      </x:c>
      <x:c r="E26" s="114">
        <x:v>13700</x:v>
      </x:c>
      <x:c r="F26" s="113">
        <x:v>4</x:v>
      </x:c>
      <x:c r="G26" s="113">
        <x:v>1</x:v>
      </x:c>
      <x:c r="H26" s="113" t="s">
        <x:v>609</x:v>
      </x:c>
    </x:row>
    <x:row r="27" spans="2:8">
      <x:c r="B27" s="113">
        <x:v>59</x:v>
      </x:c>
      <x:c r="C27" s="113" t="s">
        <x:v>71</x:v>
      </x:c>
      <x:c r="D27" s="113" t="s">
        <x:v>623</x:v>
      </x:c>
      <x:c r="E27" s="114">
        <x:v>45000</x:v>
      </x:c>
      <x:c r="F27" s="113">
        <x:v>2</x:v>
      </x:c>
      <x:c r="G27" s="113">
        <x:v>1</x:v>
      </x:c>
      <x:c r="H27" s="113" t="s">
        <x:v>609</x:v>
      </x:c>
    </x:row>
    <x:row r="28" spans="2:8">
      <x:c r="B28" s="113">
        <x:v>43</x:v>
      </x:c>
      <x:c r="C28" s="113" t="s">
        <x:v>37</x:v>
      </x:c>
      <x:c r="D28" s="113" t="s">
        <x:v>608</x:v>
      </x:c>
      <x:c r="E28" s="114">
        <x:v>22500</x:v>
      </x:c>
      <x:c r="F28" s="113">
        <x:v>5</x:v>
      </x:c>
      <x:c r="G28" s="113">
        <x:v>2</x:v>
      </x:c>
      <x:c r="H28" s="113" t="s">
        <x:v>629</x:v>
      </x:c>
    </x:row>
    <x:row r="29" spans="2:8">
      <x:c r="B29" s="113">
        <x:v>53</x:v>
      </x:c>
      <x:c r="C29" s="113" t="s">
        <x:v>71</x:v>
      </x:c>
      <x:c r="D29" s="113" t="s">
        <x:v>623</x:v>
      </x:c>
      <x:c r="E29" s="114">
        <x:v>45000</x:v>
      </x:c>
      <x:c r="F29" s="113">
        <x:v>21</x:v>
      </x:c>
      <x:c r="G29" s="113">
        <x:v>2</x:v>
      </x:c>
      <x:c r="H29" s="113" t="s">
        <x:v>629</x:v>
      </x:c>
    </x:row>
    <x:row r="30" spans="2:8">
      <x:c r="B30" s="113">
        <x:v>29</x:v>
      </x:c>
      <x:c r="C30" s="113" t="s">
        <x:v>83</x:v>
      </x:c>
      <x:c r="D30" s="113" t="s">
        <x:v>611</x:v>
      </x:c>
      <x:c r="E30" s="114">
        <x:v>14200</x:v>
      </x:c>
      <x:c r="F30" s="113">
        <x:v>18</x:v>
      </x:c>
      <x:c r="G30" s="113">
        <x:v>1</x:v>
      </x:c>
      <x:c r="H30" s="113" t="s">
        <x:v>609</x:v>
      </x:c>
    </x:row>
    <x:row r="31" spans="2:8">
      <x:c r="B31" s="113">
        <x:v>18</x:v>
      </x:c>
      <x:c r="C31" s="113" t="s">
        <x:v>40</x:v>
      </x:c>
      <x:c r="D31" s="113" t="s">
        <x:v>628</x:v>
      </x:c>
      <x:c r="E31" s="114">
        <x:v>12800</x:v>
      </x:c>
      <x:c r="F31" s="113">
        <x:v>9</x:v>
      </x:c>
      <x:c r="G31" s="113">
        <x:v>1</x:v>
      </x:c>
      <x:c r="H31" s="113" t="s">
        <x:v>609</x:v>
      </x:c>
    </x:row>
    <x:row r="32" spans="2:8">
      <x:c r="B32" s="113">
        <x:v>41</x:v>
      </x:c>
      <x:c r="C32" s="113" t="s">
        <x:v>37</x:v>
      </x:c>
      <x:c r="D32" s="113" t="s">
        <x:v>608</x:v>
      </x:c>
      <x:c r="E32" s="114">
        <x:v>22500</x:v>
      </x:c>
      <x:c r="F32" s="113">
        <x:v>7</x:v>
      </x:c>
      <x:c r="G32" s="113">
        <x:v>0</x:v>
      </x:c>
      <x:c r="H32" s="113" t="s">
        <x:v>39</x:v>
      </x:c>
    </x:row>
    <x:row r="33" spans="2:8">
      <x:c r="B33" s="113">
        <x:v>8</x:v>
      </x:c>
      <x:c r="C33" s="113" t="s">
        <x:v>71</x:v>
      </x:c>
      <x:c r="D33" s="113" t="s">
        <x:v>623</x:v>
      </x:c>
      <x:c r="E33" s="114">
        <x:v>13100</x:v>
      </x:c>
      <x:c r="F33" s="113">
        <x:v>9</x:v>
      </x:c>
      <x:c r="G33" s="113">
        <x:v>2</x:v>
      </x:c>
      <x:c r="H33" s="113" t="s">
        <x:v>629</x:v>
      </x:c>
    </x:row>
    <x:row r="34" spans="2:8">
      <x:c r="B34" s="113">
        <x:v>64</x:v>
      </x:c>
      <x:c r="C34" s="113" t="s">
        <x:v>83</x:v>
      </x:c>
      <x:c r="D34" s="113" t="s">
        <x:v>611</x:v>
      </x:c>
      <x:c r="E34" s="114">
        <x:v>43900</x:v>
      </x:c>
      <x:c r="F34" s="113">
        <x:v>20</x:v>
      </x:c>
      <x:c r="G34" s="113">
        <x:v>1</x:v>
      </x:c>
      <x:c r="H34" s="113" t="s">
        <x:v>609</x:v>
      </x:c>
    </x:row>
    <x:row r="35" spans="2:8">
      <x:c r="B35" s="113">
        <x:v>21</x:v>
      </x:c>
      <x:c r="C35" s="113" t="s">
        <x:v>83</x:v>
      </x:c>
      <x:c r="D35" s="113" t="s">
        <x:v>611</x:v>
      </x:c>
      <x:c r="E35" s="114">
        <x:v>14200</x:v>
      </x:c>
      <x:c r="F35" s="113">
        <x:v>12</x:v>
      </x:c>
      <x:c r="G35" s="113">
        <x:v>2</x:v>
      </x:c>
      <x:c r="H35" s="113" t="s">
        <x:v>629</x:v>
      </x:c>
    </x:row>
    <x:row r="36" spans="2:8">
      <x:c r="B36" s="113">
        <x:v>25</x:v>
      </x:c>
      <x:c r="C36" s="113" t="s">
        <x:v>83</x:v>
      </x:c>
      <x:c r="D36" s="113" t="s">
        <x:v>611</x:v>
      </x:c>
      <x:c r="E36" s="114">
        <x:v>14200</x:v>
      </x:c>
      <x:c r="F36" s="113">
        <x:v>21</x:v>
      </x:c>
      <x:c r="G36" s="113">
        <x:v>0</x:v>
      </x:c>
      <x:c r="H36" s="113" t="s">
        <x:v>39</x:v>
      </x:c>
    </x:row>
    <x:row r="37" spans="2:8">
      <x:c r="B37" s="113">
        <x:v>53</x:v>
      </x:c>
      <x:c r="C37" s="113" t="s">
        <x:v>83</x:v>
      </x:c>
      <x:c r="D37" s="113" t="s">
        <x:v>611</x:v>
      </x:c>
      <x:c r="E37" s="114">
        <x:v>34900</x:v>
      </x:c>
      <x:c r="F37" s="113">
        <x:v>23</x:v>
      </x:c>
      <x:c r="G37" s="113">
        <x:v>0</x:v>
      </x:c>
      <x:c r="H37" s="113" t="s">
        <x:v>39</x:v>
      </x:c>
    </x:row>
    <x:row r="38" spans="2:8">
      <x:c r="B38" s="113">
        <x:v>59</x:v>
      </x:c>
      <x:c r="C38" s="113" t="s">
        <x:v>83</x:v>
      </x:c>
      <x:c r="D38" s="113" t="s">
        <x:v>611</x:v>
      </x:c>
      <x:c r="E38" s="114">
        <x:v>34900</x:v>
      </x:c>
      <x:c r="F38" s="113">
        <x:v>9</x:v>
      </x:c>
      <x:c r="G38" s="113">
        <x:v>1</x:v>
      </x:c>
      <x:c r="H38" s="113" t="s">
        <x:v>609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B2:G43"/>
  <x:sheetViews>
    <x:sheetView topLeftCell="C2" zoomScaleNormal="75" zoomScaleSheetLayoutView="100" workbookViewId="0">
      <x:selection activeCell="I2" activeCellId="0" sqref="I2:M14"/>
    </x:sheetView>
  </x:sheetViews>
  <x:sheetFormatPr defaultColWidth="9" defaultRowHeight="16.39999999999999857891"/>
  <x:cols>
    <x:col min="1" max="1" width="2.5625" customWidth="1"/>
    <x:col min="2" max="2" width="37.75" bestFit="1" customWidth="1"/>
    <x:col min="3" max="3" width="20.625" bestFit="1" customWidth="1"/>
    <x:col min="5" max="5" width="11.125" bestFit="1" customWidth="1"/>
    <x:col min="6" max="6" width="11" bestFit="1" customWidth="1"/>
    <x:col min="7" max="7" width="14.125" bestFit="1" customWidth="1"/>
    <x:col min="9" max="9" width="10.5625" bestFit="1" customWidth="1"/>
    <x:col min="10" max="10" width="10.0625" bestFit="1" customWidth="1"/>
    <x:col min="11" max="11" width="33.625" bestFit="1" customWidth="1"/>
    <x:col min="12" max="12" width="13.9375" bestFit="1" customWidth="1"/>
    <x:col min="13" max="13" width="13.0625" bestFit="1" customWidth="1"/>
  </x:cols>
  <x:sheetData>
    <x:row r="2" spans="2:7">
      <x:c r="B2" s="115" t="s">
        <x:v>84</x:v>
      </x:c>
      <x:c r="C2" s="115" t="s">
        <x:v>86</x:v>
      </x:c>
      <x:c r="D2" s="115" t="s">
        <x:v>89</x:v>
      </x:c>
      <x:c r="E2" s="115" t="s">
        <x:v>630</x:v>
      </x:c>
      <x:c r="F2" s="115" t="s">
        <x:v>626</x:v>
      </x:c>
      <x:c r="G2" s="115" t="s">
        <x:v>606</x:v>
      </x:c>
    </x:row>
    <x:row r="3" spans="2:7">
      <x:c r="B3" s="116" t="s">
        <x:v>449</x:v>
      </x:c>
      <x:c r="C3" s="116" t="s">
        <x:v>93</x:v>
      </x:c>
      <x:c r="D3" s="117">
        <x:v>2015</x:v>
      </x:c>
      <x:c r="E3" s="118" t="s">
        <x:v>450</x:v>
      </x:c>
      <x:c r="F3" s="118" t="s">
        <x:v>72</x:v>
      </x:c>
      <x:c r="G3" s="118"/>
    </x:row>
    <x:row r="4" spans="2:7">
      <x:c r="B4" s="32" t="s">
        <x:v>537</x:v>
      </x:c>
      <x:c r="C4" s="32" t="s">
        <x:v>90</x:v>
      </x:c>
      <x:c r="D4" s="119">
        <x:v>2015</x:v>
      </x:c>
      <x:c r="E4" s="113" t="s">
        <x:v>450</x:v>
      </x:c>
      <x:c r="F4" s="113" t="s">
        <x:v>72</x:v>
      </x:c>
      <x:c r="G4" s="113"/>
    </x:row>
    <x:row r="5" spans="2:7">
      <x:c r="B5" s="32" t="s">
        <x:v>532</x:v>
      </x:c>
      <x:c r="C5" s="32" t="s">
        <x:v>620</x:v>
      </x:c>
      <x:c r="D5" s="119">
        <x:v>2016</x:v>
      </x:c>
      <x:c r="E5" s="113" t="s">
        <x:v>448</x:v>
      </x:c>
      <x:c r="F5" s="113" t="s">
        <x:v>87</x:v>
      </x:c>
      <x:c r="G5" s="113" t="s">
        <x:v>605</x:v>
      </x:c>
    </x:row>
    <x:row r="6" spans="2:7">
      <x:c r="B6" s="32" t="s">
        <x:v>85</x:v>
      </x:c>
      <x:c r="C6" s="32" t="s">
        <x:v>631</x:v>
      </x:c>
      <x:c r="D6" s="113">
        <x:v>2016</x:v>
      </x:c>
      <x:c r="E6" s="113" t="s">
        <x:v>448</x:v>
      </x:c>
      <x:c r="F6" s="113" t="s">
        <x:v>87</x:v>
      </x:c>
      <x:c r="G6" s="113"/>
    </x:row>
    <x:row r="7" spans="2:7">
      <x:c r="B7" s="32" t="s">
        <x:v>447</x:v>
      </x:c>
      <x:c r="C7" s="32" t="s">
        <x:v>461</x:v>
      </x:c>
      <x:c r="D7" s="113">
        <x:v>2015</x:v>
      </x:c>
      <x:c r="E7" s="113" t="s">
        <x:v>448</x:v>
      </x:c>
      <x:c r="F7" s="113" t="s">
        <x:v>74</x:v>
      </x:c>
      <x:c r="G7" s="113"/>
    </x:row>
    <x:row r="8" spans="2:7">
      <x:c r="B8" s="32" t="s">
        <x:v>624</x:v>
      </x:c>
      <x:c r="C8" s="32" t="s">
        <x:v>91</x:v>
      </x:c>
      <x:c r="D8" s="113">
        <x:v>2016</x:v>
      </x:c>
      <x:c r="E8" s="113" t="s">
        <x:v>451</x:v>
      </x:c>
      <x:c r="F8" s="113" t="s">
        <x:v>73</x:v>
      </x:c>
      <x:c r="G8" s="113"/>
    </x:row>
    <x:row r="9" spans="2:7">
      <x:c r="B9" s="32" t="s">
        <x:v>459</x:v>
      </x:c>
      <x:c r="C9" s="32" t="s">
        <x:v>632</x:v>
      </x:c>
      <x:c r="D9" s="113">
        <x:v>2015</x:v>
      </x:c>
      <x:c r="E9" s="113" t="s">
        <x:v>456</x:v>
      </x:c>
      <x:c r="F9" s="113" t="s">
        <x:v>95</x:v>
      </x:c>
      <x:c r="G9" s="113" t="s">
        <x:v>605</x:v>
      </x:c>
    </x:row>
    <x:row r="10" spans="2:7">
      <x:c r="B10" s="32" t="s">
        <x:v>88</x:v>
      </x:c>
      <x:c r="C10" s="32" t="s">
        <x:v>455</x:v>
      </x:c>
      <x:c r="D10" s="113">
        <x:v>2016</x:v>
      </x:c>
      <x:c r="E10" s="113" t="s">
        <x:v>456</x:v>
      </x:c>
      <x:c r="F10" s="113" t="s">
        <x:v>66</x:v>
      </x:c>
      <x:c r="G10" s="113"/>
    </x:row>
    <x:row r="11" spans="2:7">
      <x:c r="B11" s="32" t="s">
        <x:v>452</x:v>
      </x:c>
      <x:c r="C11" s="32" t="s">
        <x:v>460</x:v>
      </x:c>
      <x:c r="D11" s="119">
        <x:v>2015</x:v>
      </x:c>
      <x:c r="E11" s="113" t="s">
        <x:v>456</x:v>
      </x:c>
      <x:c r="F11" s="113" t="s">
        <x:v>97</x:v>
      </x:c>
      <x:c r="G11" s="113"/>
    </x:row>
    <x:row r="12" spans="2:7">
      <x:c r="B12" s="32" t="s">
        <x:v>533</x:v>
      </x:c>
      <x:c r="C12" s="32" t="s">
        <x:v>68</x:v>
      </x:c>
      <x:c r="D12" s="119">
        <x:v>2013</x:v>
      </x:c>
      <x:c r="E12" s="113" t="s">
        <x:v>458</x:v>
      </x:c>
      <x:c r="F12" s="113" t="s">
        <x:v>77</x:v>
      </x:c>
      <x:c r="G12" s="113"/>
    </x:row>
    <x:row r="13" spans="2:7">
      <x:c r="B13" s="32" t="s">
        <x:v>557</x:v>
      </x:c>
      <x:c r="C13" s="32" t="s">
        <x:v>457</x:v>
      </x:c>
      <x:c r="D13" s="119">
        <x:v>2012</x:v>
      </x:c>
      <x:c r="E13" s="113" t="s">
        <x:v>453</x:v>
      </x:c>
      <x:c r="F13" s="113" t="s">
        <x:v>81</x:v>
      </x:c>
      <x:c r="G13" s="113"/>
    </x:row>
    <x:row r="14" spans="2:7">
      <x:c r="B14" s="32" t="s">
        <x:v>486</x:v>
      </x:c>
      <x:c r="C14" s="32" t="s">
        <x:v>612</x:v>
      </x:c>
      <x:c r="D14" s="119">
        <x:v>2016</x:v>
      </x:c>
      <x:c r="E14" s="113" t="s">
        <x:v>454</x:v>
      </x:c>
      <x:c r="F14" s="113" t="s">
        <x:v>76</x:v>
      </x:c>
      <x:c r="G14" s="113" t="s">
        <x:v>607</x:v>
      </x:c>
    </x:row>
    <x:row r="15" spans="2:7">
      <x:c r="B15" s="32" t="s">
        <x:v>470</x:v>
      </x:c>
      <x:c r="C15" s="32" t="s">
        <x:v>633</x:v>
      </x:c>
      <x:c r="D15" s="119">
        <x:v>2016</x:v>
      </x:c>
      <x:c r="E15" s="113" t="s">
        <x:v>454</x:v>
      </x:c>
      <x:c r="F15" s="113" t="s">
        <x:v>78</x:v>
      </x:c>
      <x:c r="G15" s="113"/>
    </x:row>
    <x:row r="16" spans="2:7">
      <x:c r="B16" s="32" t="s">
        <x:v>540</x:v>
      </x:c>
      <x:c r="C16" s="32" t="s">
        <x:v>621</x:v>
      </x:c>
      <x:c r="D16" s="119">
        <x:v>2014</x:v>
      </x:c>
      <x:c r="E16" s="113" t="s">
        <x:v>472</x:v>
      </x:c>
      <x:c r="F16" s="113" t="s">
        <x:v>67</x:v>
      </x:c>
      <x:c r="G16" s="113"/>
    </x:row>
    <x:row r="17" spans="2:7">
      <x:c r="B17" s="32" t="s">
        <x:v>466</x:v>
      </x:c>
      <x:c r="C17" s="32" t="s">
        <x:v>634</x:v>
      </x:c>
      <x:c r="D17" s="119">
        <x:v>2015</x:v>
      </x:c>
      <x:c r="E17" s="113" t="s">
        <x:v>472</x:v>
      </x:c>
      <x:c r="F17" s="113" t="s">
        <x:v>96</x:v>
      </x:c>
      <x:c r="G17" s="113"/>
    </x:row>
    <x:row r="18" spans="2:7">
      <x:c r="B18" s="32" t="s">
        <x:v>546</x:v>
      </x:c>
      <x:c r="C18" s="32" t="s">
        <x:v>610</x:v>
      </x:c>
      <x:c r="D18" s="119">
        <x:v>2016</x:v>
      </x:c>
      <x:c r="E18" s="113" t="s">
        <x:v>471</x:v>
      </x:c>
      <x:c r="F18" s="113" t="s">
        <x:v>81</x:v>
      </x:c>
      <x:c r="G18" s="113"/>
    </x:row>
    <x:row r="19" spans="2:7">
      <x:c r="B19" s="32" t="s">
        <x:v>541</x:v>
      </x:c>
      <x:c r="C19" s="32" t="s">
        <x:v>92</x:v>
      </x:c>
      <x:c r="D19" s="119">
        <x:v>2016</x:v>
      </x:c>
      <x:c r="E19" s="113" t="s">
        <x:v>464</x:v>
      </x:c>
      <x:c r="F19" s="113" t="s">
        <x:v>70</x:v>
      </x:c>
      <x:c r="G19" s="113"/>
    </x:row>
    <x:row r="20" spans="2:7">
      <x:c r="B20" s="32" t="s">
        <x:v>542</x:v>
      </x:c>
      <x:c r="C20" s="32" t="s">
        <x:v>69</x:v>
      </x:c>
      <x:c r="D20" s="119">
        <x:v>2015</x:v>
      </x:c>
      <x:c r="E20" s="113" t="s">
        <x:v>465</x:v>
      </x:c>
      <x:c r="F20" s="113" t="s">
        <x:v>79</x:v>
      </x:c>
      <x:c r="G20" s="113"/>
    </x:row>
    <x:row r="21" spans="2:7">
      <x:c r="B21" s="32" t="s">
        <x:v>544</x:v>
      </x:c>
      <x:c r="C21" s="32" t="s">
        <x:v>615</x:v>
      </x:c>
      <x:c r="D21" s="119">
        <x:v>2015</x:v>
      </x:c>
      <x:c r="E21" s="113" t="s">
        <x:v>465</x:v>
      </x:c>
      <x:c r="F21" s="113" t="s">
        <x:v>94</x:v>
      </x:c>
      <x:c r="G21" s="113" t="s">
        <x:v>607</x:v>
      </x:c>
    </x:row>
    <x:row r="22" spans="2:7">
      <x:c r="B22" s="32" t="s">
        <x:v>552</x:v>
      </x:c>
      <x:c r="C22" s="32" t="s">
        <x:v>488</x:v>
      </x:c>
      <x:c r="D22" s="119">
        <x:v>2014</x:v>
      </x:c>
      <x:c r="E22" s="113" t="s">
        <x:v>465</x:v>
      </x:c>
      <x:c r="F22" s="113" t="s">
        <x:v>80</x:v>
      </x:c>
      <x:c r="G22" s="113"/>
    </x:row>
    <x:row r="23" spans="2:7">
      <x:c r="B23" s="32" t="s">
        <x:v>616</x:v>
      </x:c>
      <x:c r="C23" s="32" t="s">
        <x:v>617</x:v>
      </x:c>
      <x:c r="D23" s="119">
        <x:v>2016</x:v>
      </x:c>
      <x:c r="E23" s="113" t="s">
        <x:v>469</x:v>
      </x:c>
      <x:c r="F23" s="113" t="s">
        <x:v>104</x:v>
      </x:c>
      <x:c r="G23" s="113"/>
    </x:row>
    <x:row r="24" spans="2:7">
      <x:c r="B24" s="32" t="s">
        <x:v>485</x:v>
      </x:c>
      <x:c r="C24" s="32" t="s">
        <x:v>118</x:v>
      </x:c>
      <x:c r="D24" s="119">
        <x:v>2016</x:v>
      </x:c>
      <x:c r="E24" s="113" t="s">
        <x:v>462</x:v>
      </x:c>
      <x:c r="F24" s="113" t="s">
        <x:v>126</x:v>
      </x:c>
      <x:c r="G24" s="113"/>
    </x:row>
    <x:row r="25" spans="2:7">
      <x:c r="B25" s="32" t="s">
        <x:v>473</x:v>
      </x:c>
      <x:c r="C25" s="32" t="s">
        <x:v>618</x:v>
      </x:c>
      <x:c r="D25" s="119">
        <x:v>2013</x:v>
      </x:c>
      <x:c r="E25" s="113" t="s">
        <x:v>467</x:v>
      </x:c>
      <x:c r="F25" s="113" t="s">
        <x:v>129</x:v>
      </x:c>
      <x:c r="G25" s="113"/>
    </x:row>
    <x:row r="26" spans="2:7">
      <x:c r="B26" s="32" t="s">
        <x:v>1</x:v>
      </x:c>
      <x:c r="C26" s="32" t="s">
        <x:v>463</x:v>
      </x:c>
      <x:c r="D26" s="119">
        <x:v>2014</x:v>
      </x:c>
      <x:c r="E26" s="113" t="s">
        <x:v>467</x:v>
      </x:c>
      <x:c r="F26" s="113" t="s">
        <x:v>129</x:v>
      </x:c>
      <x:c r="G26" s="113"/>
    </x:row>
    <x:row r="27" spans="2:7">
      <x:c r="B27" s="32" t="s">
        <x:v>553</x:v>
      </x:c>
      <x:c r="C27" s="32" t="s">
        <x:v>98</x:v>
      </x:c>
      <x:c r="D27" s="119">
        <x:v>2016</x:v>
      </x:c>
      <x:c r="E27" s="113" t="s">
        <x:v>467</x:v>
      </x:c>
      <x:c r="F27" s="113" t="s">
        <x:v>102</x:v>
      </x:c>
      <x:c r="G27" s="113"/>
    </x:row>
    <x:row r="28" spans="2:7">
      <x:c r="B28" s="32" t="s">
        <x:v>554</x:v>
      </x:c>
      <x:c r="C28" s="32" t="s">
        <x:v>491</x:v>
      </x:c>
      <x:c r="D28" s="119">
        <x:v>2015</x:v>
      </x:c>
      <x:c r="E28" s="113" t="s">
        <x:v>468</x:v>
      </x:c>
      <x:c r="F28" s="113" t="s">
        <x:v>104</x:v>
      </x:c>
      <x:c r="G28" s="113"/>
    </x:row>
    <x:row r="29" spans="2:7">
      <x:c r="B29" s="32" t="s">
        <x:v>0</x:v>
      </x:c>
      <x:c r="C29" s="32" t="s">
        <x:v>82</x:v>
      </x:c>
      <x:c r="D29" s="119">
        <x:v>2016</x:v>
      </x:c>
      <x:c r="E29" s="113" t="s">
        <x:v>468</x:v>
      </x:c>
      <x:c r="F29" s="113" t="s">
        <x:v>78</x:v>
      </x:c>
      <x:c r="G29" s="113"/>
    </x:row>
    <x:row r="30" spans="2:7">
      <x:c r="B30" s="32" t="s">
        <x:v>412</x:v>
      </x:c>
      <x:c r="C30" s="32" t="s">
        <x:v>477</x:v>
      </x:c>
      <x:c r="D30" s="119">
        <x:v>2012</x:v>
      </x:c>
      <x:c r="E30" s="113" t="s">
        <x:v>478</x:v>
      </x:c>
      <x:c r="F30" s="113" t="s">
        <x:v>105</x:v>
      </x:c>
      <x:c r="G30" s="113" t="s">
        <x:v>619</x:v>
      </x:c>
    </x:row>
    <x:row r="31" spans="2:7">
      <x:c r="B31" s="32" t="s">
        <x:v>420</x:v>
      </x:c>
      <x:c r="C31" s="32" t="s">
        <x:v>477</x:v>
      </x:c>
      <x:c r="D31" s="119">
        <x:v>2009</x:v>
      </x:c>
      <x:c r="E31" s="113" t="s">
        <x:v>478</x:v>
      </x:c>
      <x:c r="F31" s="113" t="s">
        <x:v>105</x:v>
      </x:c>
      <x:c r="G31" s="113" t="s">
        <x:v>619</x:v>
      </x:c>
    </x:row>
    <x:row r="32" spans="2:7">
      <x:c r="B32" s="32" t="s">
        <x:v>534</x:v>
      </x:c>
      <x:c r="C32" s="32" t="s">
        <x:v>536</x:v>
      </x:c>
      <x:c r="D32" s="119">
        <x:v>2015</x:v>
      </x:c>
      <x:c r="E32" s="113" t="s">
        <x:v>482</x:v>
      </x:c>
      <x:c r="F32" s="113" t="s">
        <x:v>103</x:v>
      </x:c>
      <x:c r="G32" s="113"/>
    </x:row>
    <x:row r="33" spans="2:7">
      <x:c r="B33" s="32" t="s">
        <x:v>489</x:v>
      </x:c>
      <x:c r="C33" s="32" t="s">
        <x:v>479</x:v>
      </x:c>
      <x:c r="D33" s="119">
        <x:v>2015</x:v>
      </x:c>
      <x:c r="E33" s="113" t="s">
        <x:v>482</x:v>
      </x:c>
      <x:c r="F33" s="113" t="s">
        <x:v>116</x:v>
      </x:c>
      <x:c r="G33" s="113"/>
    </x:row>
    <x:row r="34" spans="2:7">
      <x:c r="B34" s="32" t="s">
        <x:v>545</x:v>
      </x:c>
      <x:c r="C34" s="32" t="s">
        <x:v>635</x:v>
      </x:c>
      <x:c r="D34" s="119">
        <x:v>2015</x:v>
      </x:c>
      <x:c r="E34" s="113" t="s">
        <x:v>482</x:v>
      </x:c>
      <x:c r="F34" s="113" t="s">
        <x:v>116</x:v>
      </x:c>
      <x:c r="G34" s="113"/>
    </x:row>
    <x:row r="35" spans="2:7">
      <x:c r="B35" s="32" t="s">
        <x:v>2</x:v>
      </x:c>
      <x:c r="C35" s="32" t="s">
        <x:v>483</x:v>
      </x:c>
      <x:c r="D35" s="119">
        <x:v>2015</x:v>
      </x:c>
      <x:c r="E35" s="113" t="s">
        <x:v>482</x:v>
      </x:c>
      <x:c r="F35" s="113" t="s">
        <x:v>128</x:v>
      </x:c>
      <x:c r="G35" s="113"/>
    </x:row>
    <x:row r="36" spans="2:7">
      <x:c r="B36" s="32" t="s">
        <x:v>481</x:v>
      </x:c>
      <x:c r="C36" s="32" t="s">
        <x:v>604</x:v>
      </x:c>
      <x:c r="D36" s="119">
        <x:v>2016</x:v>
      </x:c>
      <x:c r="E36" s="113" t="s">
        <x:v>482</x:v>
      </x:c>
      <x:c r="F36" s="113" t="s">
        <x:v>109</x:v>
      </x:c>
      <x:c r="G36" s="113"/>
    </x:row>
    <x:row r="37" spans="2:7">
      <x:c r="B37" s="32" t="s">
        <x:v>543</x:v>
      </x:c>
      <x:c r="C37" s="32" t="s">
        <x:v>475</x:v>
      </x:c>
      <x:c r="D37" s="119">
        <x:v>2016</x:v>
      </x:c>
      <x:c r="E37" s="113" t="s">
        <x:v>482</x:v>
      </x:c>
      <x:c r="F37" s="113" t="s">
        <x:v>109</x:v>
      </x:c>
      <x:c r="G37" s="113"/>
    </x:row>
    <x:row r="38" spans="2:7">
      <x:c r="B38" s="32" t="s">
        <x:v>531</x:v>
      </x:c>
      <x:c r="C38" s="32" t="s">
        <x:v>112</x:v>
      </x:c>
      <x:c r="D38" s="119">
        <x:v>2012</x:v>
      </x:c>
      <x:c r="E38" s="113" t="s">
        <x:v>482</x:v>
      </x:c>
      <x:c r="F38" s="113" t="s">
        <x:v>107</x:v>
      </x:c>
      <x:c r="G38" s="113"/>
    </x:row>
    <x:row r="39" spans="2:7">
      <x:c r="B39" s="32" t="s">
        <x:v>490</x:v>
      </x:c>
      <x:c r="C39" s="32" t="s">
        <x:v>75</x:v>
      </x:c>
      <x:c r="D39" s="119">
        <x:v>2011</x:v>
      </x:c>
      <x:c r="E39" s="113" t="s">
        <x:v>482</x:v>
      </x:c>
      <x:c r="F39" s="113" t="s">
        <x:v>106</x:v>
      </x:c>
      <x:c r="G39" s="113" t="s">
        <x:v>642</x:v>
      </x:c>
    </x:row>
    <x:row r="40" spans="2:7">
      <x:c r="B40" s="32" t="s">
        <x:v>658</x:v>
      </x:c>
      <x:c r="C40" s="32" t="s">
        <x:v>121</x:v>
      </x:c>
      <x:c r="D40" s="119">
        <x:v>2013</x:v>
      </x:c>
      <x:c r="E40" s="113" t="s">
        <x:v>484</x:v>
      </x:c>
      <x:c r="F40" s="113" t="s">
        <x:v>106</x:v>
      </x:c>
      <x:c r="G40" s="113"/>
    </x:row>
    <x:row r="41" spans="2:7">
      <x:c r="B41" s="32" t="s">
        <x:v>476</x:v>
      </x:c>
      <x:c r="C41" s="32" t="s">
        <x:v>480</x:v>
      </x:c>
      <x:c r="D41" s="119">
        <x:v>2014</x:v>
      </x:c>
      <x:c r="E41" s="113" t="s">
        <x:v>484</x:v>
      </x:c>
      <x:c r="F41" s="113" t="s">
        <x:v>108</x:v>
      </x:c>
      <x:c r="G41" s="113" t="s">
        <x:v>656</x:v>
      </x:c>
    </x:row>
    <x:row r="42" spans="2:7">
      <x:c r="B42" s="32" t="s">
        <x:v>558</x:v>
      </x:c>
      <x:c r="C42" s="32" t="s">
        <x:v>539</x:v>
      </x:c>
      <x:c r="D42" s="119">
        <x:v>2011</x:v>
      </x:c>
      <x:c r="E42" s="113" t="s">
        <x:v>474</x:v>
      </x:c>
      <x:c r="F42" s="113" t="s">
        <x:v>110</x:v>
      </x:c>
      <x:c r="G42" s="113" t="s">
        <x:v>656</x:v>
      </x:c>
    </x:row>
    <x:row r="43" spans="2:7">
      <x:c r="B43" s="32" t="s">
        <x:v>638</x:v>
      </x:c>
      <x:c r="C43" s="32" t="s">
        <x:v>492</x:v>
      </x:c>
      <x:c r="D43" s="119">
        <x:v>2014</x:v>
      </x:c>
      <x:c r="E43" s="113" t="s">
        <x:v>487</x:v>
      </x:c>
      <x:c r="F43" s="113" t="s">
        <x:v>120</x:v>
      </x:c>
      <x:c r="G43" s="113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>
    <x:tabColor rgb="ffff0000"/>
  </x:sheetPr>
  <x:dimension ref="B2:M43"/>
  <x:sheetViews>
    <x:sheetView topLeftCell="C2" zoomScaleNormal="75" zoomScaleSheetLayoutView="100" workbookViewId="0">
      <x:selection activeCell="K25" activeCellId="0" sqref="K25:K25"/>
    </x:sheetView>
  </x:sheetViews>
  <x:sheetFormatPr defaultColWidth="9" defaultRowHeight="16.39999999999999857891"/>
  <x:cols>
    <x:col min="1" max="1" width="2.5625" customWidth="1"/>
    <x:col min="2" max="2" width="37.75" bestFit="1" customWidth="1"/>
    <x:col min="3" max="3" width="20.625" bestFit="1" customWidth="1"/>
    <x:col min="5" max="5" width="11.125" bestFit="1" customWidth="1"/>
    <x:col min="6" max="6" width="11" bestFit="1" customWidth="1"/>
    <x:col min="7" max="7" width="14.125" bestFit="1" customWidth="1"/>
    <x:col min="9" max="9" width="10.5625" bestFit="1" customWidth="1"/>
    <x:col min="10" max="10" width="10.0625" bestFit="1" customWidth="1"/>
    <x:col min="11" max="11" width="33.625" bestFit="1" customWidth="1"/>
    <x:col min="12" max="12" width="13.9375" bestFit="1" customWidth="1"/>
    <x:col min="13" max="13" width="13.0625" bestFit="1" customWidth="1"/>
  </x:cols>
  <x:sheetData>
    <x:row r="2" spans="2:9">
      <x:c r="B2" s="115" t="s">
        <x:v>84</x:v>
      </x:c>
      <x:c r="C2" s="115" t="s">
        <x:v>86</x:v>
      </x:c>
      <x:c r="D2" s="115" t="s">
        <x:v>89</x:v>
      </x:c>
      <x:c r="E2" s="115" t="s">
        <x:v>630</x:v>
      </x:c>
      <x:c r="F2" s="115" t="s">
        <x:v>626</x:v>
      </x:c>
      <x:c r="G2" s="115" t="s">
        <x:v>606</x:v>
      </x:c>
      <x:c r="I2" s="221" t="s">
        <x:v>322</x:v>
      </x:c>
    </x:row>
    <x:row r="3" spans="2:9">
      <x:c r="B3" s="116" t="s">
        <x:v>449</x:v>
      </x:c>
      <x:c r="C3" s="116" t="s">
        <x:v>93</x:v>
      </x:c>
      <x:c r="D3" s="117">
        <x:v>2015</x:v>
      </x:c>
      <x:c r="E3" s="118" t="s">
        <x:v>450</x:v>
      </x:c>
      <x:c r="F3" s="118" t="s">
        <x:v>72</x:v>
      </x:c>
      <x:c r="G3" s="118"/>
      <x:c r="I3" t="b">
        <x:f>AND(NOT(ISBLANK(G3)),G3&lt;&gt;"품절도서")</x:f>
        <x:v>0</x:v>
      </x:c>
    </x:row>
    <x:row r="4" spans="2:7">
      <x:c r="B4" s="32" t="s">
        <x:v>537</x:v>
      </x:c>
      <x:c r="C4" s="32" t="s">
        <x:v>90</x:v>
      </x:c>
      <x:c r="D4" s="119">
        <x:v>2015</x:v>
      </x:c>
      <x:c r="E4" s="113" t="s">
        <x:v>450</x:v>
      </x:c>
      <x:c r="F4" s="113" t="s">
        <x:v>72</x:v>
      </x:c>
      <x:c r="G4" s="113"/>
    </x:row>
    <x:row r="5" spans="2:7">
      <x:c r="B5" s="32" t="s">
        <x:v>532</x:v>
      </x:c>
      <x:c r="C5" s="32" t="s">
        <x:v>620</x:v>
      </x:c>
      <x:c r="D5" s="119">
        <x:v>2016</x:v>
      </x:c>
      <x:c r="E5" s="113" t="s">
        <x:v>448</x:v>
      </x:c>
      <x:c r="F5" s="113" t="s">
        <x:v>87</x:v>
      </x:c>
      <x:c r="G5" s="113" t="s">
        <x:v>605</x:v>
      </x:c>
    </x:row>
    <x:row r="6" spans="2:13">
      <x:c r="B6" s="32" t="s">
        <x:v>85</x:v>
      </x:c>
      <x:c r="C6" s="32" t="s">
        <x:v>631</x:v>
      </x:c>
      <x:c r="D6" s="113">
        <x:v>2016</x:v>
      </x:c>
      <x:c r="E6" s="113" t="s">
        <x:v>448</x:v>
      </x:c>
      <x:c r="F6" s="113" t="s">
        <x:v>87</x:v>
      </x:c>
      <x:c r="G6" s="113"/>
      <x:c r="I6" t="s">
        <x:v>630</x:v>
      </x:c>
      <x:c r="J6" s="222" t="s">
        <x:v>626</x:v>
      </x:c>
      <x:c r="K6" s="222" t="s">
        <x:v>84</x:v>
      </x:c>
      <x:c r="L6" s="222" t="s">
        <x:v>86</x:v>
      </x:c>
      <x:c r="M6" s="222" t="s">
        <x:v>606</x:v>
      </x:c>
    </x:row>
    <x:row r="7" spans="2:13">
      <x:c r="B7" s="32" t="s">
        <x:v>447</x:v>
      </x:c>
      <x:c r="C7" s="32" t="s">
        <x:v>461</x:v>
      </x:c>
      <x:c r="D7" s="113">
        <x:v>2015</x:v>
      </x:c>
      <x:c r="E7" s="113" t="s">
        <x:v>448</x:v>
      </x:c>
      <x:c r="F7" s="113" t="s">
        <x:v>74</x:v>
      </x:c>
      <x:c r="G7" s="113"/>
      <x:c r="I7" s="113" t="s">
        <x:v>448</x:v>
      </x:c>
      <x:c r="J7" s="113" t="s">
        <x:v>87</x:v>
      </x:c>
      <x:c r="K7" s="32" t="s">
        <x:v>532</x:v>
      </x:c>
      <x:c r="L7" s="32" t="s">
        <x:v>620</x:v>
      </x:c>
      <x:c r="M7" s="113" t="s">
        <x:v>605</x:v>
      </x:c>
    </x:row>
    <x:row r="8" spans="2:13">
      <x:c r="B8" s="32" t="s">
        <x:v>624</x:v>
      </x:c>
      <x:c r="C8" s="32" t="s">
        <x:v>91</x:v>
      </x:c>
      <x:c r="D8" s="113">
        <x:v>2016</x:v>
      </x:c>
      <x:c r="E8" s="113" t="s">
        <x:v>451</x:v>
      </x:c>
      <x:c r="F8" s="113" t="s">
        <x:v>73</x:v>
      </x:c>
      <x:c r="G8" s="113"/>
      <x:c r="I8" s="113" t="s">
        <x:v>456</x:v>
      </x:c>
      <x:c r="J8" s="113" t="s">
        <x:v>95</x:v>
      </x:c>
      <x:c r="K8" s="32" t="s">
        <x:v>459</x:v>
      </x:c>
      <x:c r="L8" s="32" t="s">
        <x:v>632</x:v>
      </x:c>
      <x:c r="M8" s="113" t="s">
        <x:v>605</x:v>
      </x:c>
    </x:row>
    <x:row r="9" spans="2:13">
      <x:c r="B9" s="32" t="s">
        <x:v>459</x:v>
      </x:c>
      <x:c r="C9" s="32" t="s">
        <x:v>632</x:v>
      </x:c>
      <x:c r="D9" s="113">
        <x:v>2015</x:v>
      </x:c>
      <x:c r="E9" s="113" t="s">
        <x:v>456</x:v>
      </x:c>
      <x:c r="F9" s="113" t="s">
        <x:v>95</x:v>
      </x:c>
      <x:c r="G9" s="113" t="s">
        <x:v>605</x:v>
      </x:c>
      <x:c r="I9" s="113" t="s">
        <x:v>454</x:v>
      </x:c>
      <x:c r="J9" s="113" t="s">
        <x:v>76</x:v>
      </x:c>
      <x:c r="K9" s="32" t="s">
        <x:v>486</x:v>
      </x:c>
      <x:c r="L9" s="32" t="s">
        <x:v>612</x:v>
      </x:c>
      <x:c r="M9" s="113" t="s">
        <x:v>607</x:v>
      </x:c>
    </x:row>
    <x:row r="10" spans="2:13">
      <x:c r="B10" s="32" t="s">
        <x:v>88</x:v>
      </x:c>
      <x:c r="C10" s="32" t="s">
        <x:v>455</x:v>
      </x:c>
      <x:c r="D10" s="113">
        <x:v>2016</x:v>
      </x:c>
      <x:c r="E10" s="113" t="s">
        <x:v>456</x:v>
      </x:c>
      <x:c r="F10" s="113" t="s">
        <x:v>66</x:v>
      </x:c>
      <x:c r="G10" s="113"/>
      <x:c r="I10" s="113" t="s">
        <x:v>465</x:v>
      </x:c>
      <x:c r="J10" s="113" t="s">
        <x:v>94</x:v>
      </x:c>
      <x:c r="K10" s="32" t="s">
        <x:v>544</x:v>
      </x:c>
      <x:c r="L10" s="32" t="s">
        <x:v>615</x:v>
      </x:c>
      <x:c r="M10" s="113" t="s">
        <x:v>607</x:v>
      </x:c>
    </x:row>
    <x:row r="11" spans="2:13">
      <x:c r="B11" s="32" t="s">
        <x:v>452</x:v>
      </x:c>
      <x:c r="C11" s="32" t="s">
        <x:v>460</x:v>
      </x:c>
      <x:c r="D11" s="119">
        <x:v>2015</x:v>
      </x:c>
      <x:c r="E11" s="113" t="s">
        <x:v>456</x:v>
      </x:c>
      <x:c r="F11" s="113" t="s">
        <x:v>97</x:v>
      </x:c>
      <x:c r="G11" s="113"/>
      <x:c r="I11" s="113" t="s">
        <x:v>478</x:v>
      </x:c>
      <x:c r="J11" s="113" t="s">
        <x:v>105</x:v>
      </x:c>
      <x:c r="K11" s="32" t="s">
        <x:v>412</x:v>
      </x:c>
      <x:c r="L11" s="32" t="s">
        <x:v>477</x:v>
      </x:c>
      <x:c r="M11" s="113" t="s">
        <x:v>619</x:v>
      </x:c>
    </x:row>
    <x:row r="12" spans="2:13">
      <x:c r="B12" s="32" t="s">
        <x:v>533</x:v>
      </x:c>
      <x:c r="C12" s="32" t="s">
        <x:v>68</x:v>
      </x:c>
      <x:c r="D12" s="119">
        <x:v>2013</x:v>
      </x:c>
      <x:c r="E12" s="113" t="s">
        <x:v>458</x:v>
      </x:c>
      <x:c r="F12" s="113" t="s">
        <x:v>77</x:v>
      </x:c>
      <x:c r="G12" s="113"/>
      <x:c r="I12" s="113" t="s">
        <x:v>478</x:v>
      </x:c>
      <x:c r="J12" s="113" t="s">
        <x:v>105</x:v>
      </x:c>
      <x:c r="K12" s="32" t="s">
        <x:v>420</x:v>
      </x:c>
      <x:c r="L12" s="32" t="s">
        <x:v>477</x:v>
      </x:c>
      <x:c r="M12" s="113" t="s">
        <x:v>619</x:v>
      </x:c>
    </x:row>
    <x:row r="13" spans="2:13">
      <x:c r="B13" s="32" t="s">
        <x:v>557</x:v>
      </x:c>
      <x:c r="C13" s="32" t="s">
        <x:v>457</x:v>
      </x:c>
      <x:c r="D13" s="119">
        <x:v>2012</x:v>
      </x:c>
      <x:c r="E13" s="113" t="s">
        <x:v>453</x:v>
      </x:c>
      <x:c r="F13" s="113" t="s">
        <x:v>81</x:v>
      </x:c>
      <x:c r="G13" s="113"/>
      <x:c r="I13" s="113" t="s">
        <x:v>484</x:v>
      </x:c>
      <x:c r="J13" s="113" t="s">
        <x:v>108</x:v>
      </x:c>
      <x:c r="K13" s="32" t="s">
        <x:v>476</x:v>
      </x:c>
      <x:c r="L13" s="32" t="s">
        <x:v>480</x:v>
      </x:c>
      <x:c r="M13" s="113" t="s">
        <x:v>656</x:v>
      </x:c>
    </x:row>
    <x:row r="14" spans="2:13">
      <x:c r="B14" s="32" t="s">
        <x:v>486</x:v>
      </x:c>
      <x:c r="C14" s="32" t="s">
        <x:v>612</x:v>
      </x:c>
      <x:c r="D14" s="119">
        <x:v>2016</x:v>
      </x:c>
      <x:c r="E14" s="113" t="s">
        <x:v>454</x:v>
      </x:c>
      <x:c r="F14" s="113" t="s">
        <x:v>76</x:v>
      </x:c>
      <x:c r="G14" s="113" t="s">
        <x:v>607</x:v>
      </x:c>
      <x:c r="I14" s="113" t="s">
        <x:v>474</x:v>
      </x:c>
      <x:c r="J14" s="113" t="s">
        <x:v>110</x:v>
      </x:c>
      <x:c r="K14" s="32" t="s">
        <x:v>558</x:v>
      </x:c>
      <x:c r="L14" s="32" t="s">
        <x:v>539</x:v>
      </x:c>
      <x:c r="M14" s="113" t="s">
        <x:v>656</x:v>
      </x:c>
    </x:row>
    <x:row r="15" spans="2:7">
      <x:c r="B15" s="32" t="s">
        <x:v>470</x:v>
      </x:c>
      <x:c r="C15" s="32" t="s">
        <x:v>633</x:v>
      </x:c>
      <x:c r="D15" s="119">
        <x:v>2016</x:v>
      </x:c>
      <x:c r="E15" s="113" t="s">
        <x:v>454</x:v>
      </x:c>
      <x:c r="F15" s="113" t="s">
        <x:v>78</x:v>
      </x:c>
      <x:c r="G15" s="113"/>
    </x:row>
    <x:row r="16" spans="2:7">
      <x:c r="B16" s="32" t="s">
        <x:v>540</x:v>
      </x:c>
      <x:c r="C16" s="32" t="s">
        <x:v>621</x:v>
      </x:c>
      <x:c r="D16" s="119">
        <x:v>2014</x:v>
      </x:c>
      <x:c r="E16" s="113" t="s">
        <x:v>472</x:v>
      </x:c>
      <x:c r="F16" s="113" t="s">
        <x:v>67</x:v>
      </x:c>
      <x:c r="G16" s="113"/>
    </x:row>
    <x:row r="17" spans="2:7">
      <x:c r="B17" s="32" t="s">
        <x:v>466</x:v>
      </x:c>
      <x:c r="C17" s="32" t="s">
        <x:v>634</x:v>
      </x:c>
      <x:c r="D17" s="119">
        <x:v>2015</x:v>
      </x:c>
      <x:c r="E17" s="113" t="s">
        <x:v>472</x:v>
      </x:c>
      <x:c r="F17" s="113" t="s">
        <x:v>96</x:v>
      </x:c>
      <x:c r="G17" s="113"/>
    </x:row>
    <x:row r="18" spans="2:7">
      <x:c r="B18" s="32" t="s">
        <x:v>546</x:v>
      </x:c>
      <x:c r="C18" s="32" t="s">
        <x:v>610</x:v>
      </x:c>
      <x:c r="D18" s="119">
        <x:v>2016</x:v>
      </x:c>
      <x:c r="E18" s="113" t="s">
        <x:v>471</x:v>
      </x:c>
      <x:c r="F18" s="113" t="s">
        <x:v>81</x:v>
      </x:c>
      <x:c r="G18" s="113"/>
    </x:row>
    <x:row r="19" spans="2:7">
      <x:c r="B19" s="32" t="s">
        <x:v>541</x:v>
      </x:c>
      <x:c r="C19" s="32" t="s">
        <x:v>92</x:v>
      </x:c>
      <x:c r="D19" s="119">
        <x:v>2016</x:v>
      </x:c>
      <x:c r="E19" s="113" t="s">
        <x:v>464</x:v>
      </x:c>
      <x:c r="F19" s="113" t="s">
        <x:v>70</x:v>
      </x:c>
      <x:c r="G19" s="113"/>
    </x:row>
    <x:row r="20" spans="2:7">
      <x:c r="B20" s="32" t="s">
        <x:v>542</x:v>
      </x:c>
      <x:c r="C20" s="32" t="s">
        <x:v>69</x:v>
      </x:c>
      <x:c r="D20" s="119">
        <x:v>2015</x:v>
      </x:c>
      <x:c r="E20" s="113" t="s">
        <x:v>465</x:v>
      </x:c>
      <x:c r="F20" s="113" t="s">
        <x:v>79</x:v>
      </x:c>
      <x:c r="G20" s="113"/>
    </x:row>
    <x:row r="21" spans="2:7">
      <x:c r="B21" s="32" t="s">
        <x:v>544</x:v>
      </x:c>
      <x:c r="C21" s="32" t="s">
        <x:v>615</x:v>
      </x:c>
      <x:c r="D21" s="119">
        <x:v>2015</x:v>
      </x:c>
      <x:c r="E21" s="113" t="s">
        <x:v>465</x:v>
      </x:c>
      <x:c r="F21" s="113" t="s">
        <x:v>94</x:v>
      </x:c>
      <x:c r="G21" s="113" t="s">
        <x:v>607</x:v>
      </x:c>
    </x:row>
    <x:row r="22" spans="2:7">
      <x:c r="B22" s="32" t="s">
        <x:v>552</x:v>
      </x:c>
      <x:c r="C22" s="32" t="s">
        <x:v>488</x:v>
      </x:c>
      <x:c r="D22" s="119">
        <x:v>2014</x:v>
      </x:c>
      <x:c r="E22" s="113" t="s">
        <x:v>465</x:v>
      </x:c>
      <x:c r="F22" s="113" t="s">
        <x:v>80</x:v>
      </x:c>
      <x:c r="G22" s="113"/>
    </x:row>
    <x:row r="23" spans="2:7">
      <x:c r="B23" s="32" t="s">
        <x:v>616</x:v>
      </x:c>
      <x:c r="C23" s="32" t="s">
        <x:v>617</x:v>
      </x:c>
      <x:c r="D23" s="119">
        <x:v>2016</x:v>
      </x:c>
      <x:c r="E23" s="113" t="s">
        <x:v>469</x:v>
      </x:c>
      <x:c r="F23" s="113" t="s">
        <x:v>104</x:v>
      </x:c>
      <x:c r="G23" s="113"/>
    </x:row>
    <x:row r="24" spans="2:7">
      <x:c r="B24" s="32" t="s">
        <x:v>485</x:v>
      </x:c>
      <x:c r="C24" s="32" t="s">
        <x:v>118</x:v>
      </x:c>
      <x:c r="D24" s="119">
        <x:v>2016</x:v>
      </x:c>
      <x:c r="E24" s="113" t="s">
        <x:v>462</x:v>
      </x:c>
      <x:c r="F24" s="113" t="s">
        <x:v>126</x:v>
      </x:c>
      <x:c r="G24" s="113"/>
    </x:row>
    <x:row r="25" spans="2:7">
      <x:c r="B25" s="32" t="s">
        <x:v>473</x:v>
      </x:c>
      <x:c r="C25" s="32" t="s">
        <x:v>618</x:v>
      </x:c>
      <x:c r="D25" s="119">
        <x:v>2013</x:v>
      </x:c>
      <x:c r="E25" s="113" t="s">
        <x:v>467</x:v>
      </x:c>
      <x:c r="F25" s="113" t="s">
        <x:v>129</x:v>
      </x:c>
      <x:c r="G25" s="113"/>
    </x:row>
    <x:row r="26" spans="2:7">
      <x:c r="B26" s="32" t="s">
        <x:v>1</x:v>
      </x:c>
      <x:c r="C26" s="32" t="s">
        <x:v>463</x:v>
      </x:c>
      <x:c r="D26" s="119">
        <x:v>2014</x:v>
      </x:c>
      <x:c r="E26" s="113" t="s">
        <x:v>467</x:v>
      </x:c>
      <x:c r="F26" s="113" t="s">
        <x:v>129</x:v>
      </x:c>
      <x:c r="G26" s="113"/>
    </x:row>
    <x:row r="27" spans="2:7">
      <x:c r="B27" s="32" t="s">
        <x:v>553</x:v>
      </x:c>
      <x:c r="C27" s="32" t="s">
        <x:v>98</x:v>
      </x:c>
      <x:c r="D27" s="119">
        <x:v>2016</x:v>
      </x:c>
      <x:c r="E27" s="113" t="s">
        <x:v>467</x:v>
      </x:c>
      <x:c r="F27" s="113" t="s">
        <x:v>102</x:v>
      </x:c>
      <x:c r="G27" s="113"/>
    </x:row>
    <x:row r="28" spans="2:7">
      <x:c r="B28" s="32" t="s">
        <x:v>554</x:v>
      </x:c>
      <x:c r="C28" s="32" t="s">
        <x:v>491</x:v>
      </x:c>
      <x:c r="D28" s="119">
        <x:v>2015</x:v>
      </x:c>
      <x:c r="E28" s="113" t="s">
        <x:v>468</x:v>
      </x:c>
      <x:c r="F28" s="113" t="s">
        <x:v>104</x:v>
      </x:c>
      <x:c r="G28" s="113"/>
    </x:row>
    <x:row r="29" spans="2:7">
      <x:c r="B29" s="32" t="s">
        <x:v>0</x:v>
      </x:c>
      <x:c r="C29" s="32" t="s">
        <x:v>82</x:v>
      </x:c>
      <x:c r="D29" s="119">
        <x:v>2016</x:v>
      </x:c>
      <x:c r="E29" s="113" t="s">
        <x:v>468</x:v>
      </x:c>
      <x:c r="F29" s="113" t="s">
        <x:v>78</x:v>
      </x:c>
      <x:c r="G29" s="113"/>
    </x:row>
    <x:row r="30" spans="2:7">
      <x:c r="B30" s="32" t="s">
        <x:v>412</x:v>
      </x:c>
      <x:c r="C30" s="32" t="s">
        <x:v>477</x:v>
      </x:c>
      <x:c r="D30" s="119">
        <x:v>2012</x:v>
      </x:c>
      <x:c r="E30" s="113" t="s">
        <x:v>478</x:v>
      </x:c>
      <x:c r="F30" s="113" t="s">
        <x:v>105</x:v>
      </x:c>
      <x:c r="G30" s="113" t="s">
        <x:v>619</x:v>
      </x:c>
    </x:row>
    <x:row r="31" spans="2:7">
      <x:c r="B31" s="32" t="s">
        <x:v>420</x:v>
      </x:c>
      <x:c r="C31" s="32" t="s">
        <x:v>477</x:v>
      </x:c>
      <x:c r="D31" s="119">
        <x:v>2009</x:v>
      </x:c>
      <x:c r="E31" s="113" t="s">
        <x:v>478</x:v>
      </x:c>
      <x:c r="F31" s="113" t="s">
        <x:v>105</x:v>
      </x:c>
      <x:c r="G31" s="113" t="s">
        <x:v>619</x:v>
      </x:c>
    </x:row>
    <x:row r="32" spans="2:7">
      <x:c r="B32" s="32" t="s">
        <x:v>534</x:v>
      </x:c>
      <x:c r="C32" s="32" t="s">
        <x:v>536</x:v>
      </x:c>
      <x:c r="D32" s="119">
        <x:v>2015</x:v>
      </x:c>
      <x:c r="E32" s="113" t="s">
        <x:v>482</x:v>
      </x:c>
      <x:c r="F32" s="113" t="s">
        <x:v>103</x:v>
      </x:c>
      <x:c r="G32" s="113"/>
    </x:row>
    <x:row r="33" spans="2:7">
      <x:c r="B33" s="32" t="s">
        <x:v>489</x:v>
      </x:c>
      <x:c r="C33" s="32" t="s">
        <x:v>479</x:v>
      </x:c>
      <x:c r="D33" s="119">
        <x:v>2015</x:v>
      </x:c>
      <x:c r="E33" s="113" t="s">
        <x:v>482</x:v>
      </x:c>
      <x:c r="F33" s="113" t="s">
        <x:v>116</x:v>
      </x:c>
      <x:c r="G33" s="113"/>
    </x:row>
    <x:row r="34" spans="2:7">
      <x:c r="B34" s="32" t="s">
        <x:v>545</x:v>
      </x:c>
      <x:c r="C34" s="32" t="s">
        <x:v>635</x:v>
      </x:c>
      <x:c r="D34" s="119">
        <x:v>2015</x:v>
      </x:c>
      <x:c r="E34" s="113" t="s">
        <x:v>482</x:v>
      </x:c>
      <x:c r="F34" s="113" t="s">
        <x:v>116</x:v>
      </x:c>
      <x:c r="G34" s="113"/>
    </x:row>
    <x:row r="35" spans="2:7">
      <x:c r="B35" s="32" t="s">
        <x:v>2</x:v>
      </x:c>
      <x:c r="C35" s="32" t="s">
        <x:v>483</x:v>
      </x:c>
      <x:c r="D35" s="119">
        <x:v>2015</x:v>
      </x:c>
      <x:c r="E35" s="113" t="s">
        <x:v>482</x:v>
      </x:c>
      <x:c r="F35" s="113" t="s">
        <x:v>128</x:v>
      </x:c>
      <x:c r="G35" s="113"/>
    </x:row>
    <x:row r="36" spans="2:7">
      <x:c r="B36" s="32" t="s">
        <x:v>481</x:v>
      </x:c>
      <x:c r="C36" s="32" t="s">
        <x:v>604</x:v>
      </x:c>
      <x:c r="D36" s="119">
        <x:v>2016</x:v>
      </x:c>
      <x:c r="E36" s="113" t="s">
        <x:v>482</x:v>
      </x:c>
      <x:c r="F36" s="113" t="s">
        <x:v>109</x:v>
      </x:c>
      <x:c r="G36" s="113"/>
    </x:row>
    <x:row r="37" spans="2:7">
      <x:c r="B37" s="32" t="s">
        <x:v>543</x:v>
      </x:c>
      <x:c r="C37" s="32" t="s">
        <x:v>475</x:v>
      </x:c>
      <x:c r="D37" s="119">
        <x:v>2016</x:v>
      </x:c>
      <x:c r="E37" s="113" t="s">
        <x:v>482</x:v>
      </x:c>
      <x:c r="F37" s="113" t="s">
        <x:v>109</x:v>
      </x:c>
      <x:c r="G37" s="113"/>
    </x:row>
    <x:row r="38" spans="2:7">
      <x:c r="B38" s="32" t="s">
        <x:v>531</x:v>
      </x:c>
      <x:c r="C38" s="32" t="s">
        <x:v>112</x:v>
      </x:c>
      <x:c r="D38" s="119">
        <x:v>2012</x:v>
      </x:c>
      <x:c r="E38" s="113" t="s">
        <x:v>482</x:v>
      </x:c>
      <x:c r="F38" s="113" t="s">
        <x:v>107</x:v>
      </x:c>
      <x:c r="G38" s="113"/>
    </x:row>
    <x:row r="39" spans="2:7">
      <x:c r="B39" s="32" t="s">
        <x:v>490</x:v>
      </x:c>
      <x:c r="C39" s="32" t="s">
        <x:v>75</x:v>
      </x:c>
      <x:c r="D39" s="119">
        <x:v>2011</x:v>
      </x:c>
      <x:c r="E39" s="113" t="s">
        <x:v>482</x:v>
      </x:c>
      <x:c r="F39" s="113" t="s">
        <x:v>106</x:v>
      </x:c>
      <x:c r="G39" s="113" t="s">
        <x:v>642</x:v>
      </x:c>
    </x:row>
    <x:row r="40" spans="2:7">
      <x:c r="B40" s="32" t="s">
        <x:v>658</x:v>
      </x:c>
      <x:c r="C40" s="32" t="s">
        <x:v>121</x:v>
      </x:c>
      <x:c r="D40" s="119">
        <x:v>2013</x:v>
      </x:c>
      <x:c r="E40" s="113" t="s">
        <x:v>484</x:v>
      </x:c>
      <x:c r="F40" s="113" t="s">
        <x:v>106</x:v>
      </x:c>
      <x:c r="G40" s="113"/>
    </x:row>
    <x:row r="41" spans="2:7">
      <x:c r="B41" s="32" t="s">
        <x:v>476</x:v>
      </x:c>
      <x:c r="C41" s="32" t="s">
        <x:v>480</x:v>
      </x:c>
      <x:c r="D41" s="119">
        <x:v>2014</x:v>
      </x:c>
      <x:c r="E41" s="113" t="s">
        <x:v>484</x:v>
      </x:c>
      <x:c r="F41" s="113" t="s">
        <x:v>108</x:v>
      </x:c>
      <x:c r="G41" s="113" t="s">
        <x:v>656</x:v>
      </x:c>
    </x:row>
    <x:row r="42" spans="2:7">
      <x:c r="B42" s="32" t="s">
        <x:v>558</x:v>
      </x:c>
      <x:c r="C42" s="32" t="s">
        <x:v>539</x:v>
      </x:c>
      <x:c r="D42" s="119">
        <x:v>2011</x:v>
      </x:c>
      <x:c r="E42" s="113" t="s">
        <x:v>474</x:v>
      </x:c>
      <x:c r="F42" s="113" t="s">
        <x:v>110</x:v>
      </x:c>
      <x:c r="G42" s="113" t="s">
        <x:v>656</x:v>
      </x:c>
    </x:row>
    <x:row r="43" spans="2:7">
      <x:c r="B43" s="32" t="s">
        <x:v>638</x:v>
      </x:c>
      <x:c r="C43" s="32" t="s">
        <x:v>492</x:v>
      </x:c>
      <x:c r="D43" s="119">
        <x:v>2014</x:v>
      </x:c>
      <x:c r="E43" s="113" t="s">
        <x:v>487</x:v>
      </x:c>
      <x:c r="F43" s="113" t="s">
        <x:v>120</x:v>
      </x:c>
      <x:c r="G43" s="113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B2:J41"/>
  <x:sheetViews>
    <x:sheetView topLeftCell="A2" zoomScaleNormal="75" zoomScaleSheetLayoutView="100" workbookViewId="0">
      <x:selection activeCell="L2" activeCellId="0" sqref="L2:P11"/>
    </x:sheetView>
  </x:sheetViews>
  <x:sheetFormatPr defaultColWidth="9" defaultRowHeight="16.39999999999999857891"/>
  <x:cols>
    <x:col min="1" max="1" width="2.5625" customWidth="1"/>
    <x:col min="5" max="5" width="10.0625" bestFit="1" customWidth="1"/>
    <x:col min="6" max="6" width="12" bestFit="1" customWidth="1"/>
    <x:col min="8" max="8" width="13.3125" bestFit="1" customWidth="1"/>
    <x:col min="9" max="9" width="11.3125" bestFit="1" customWidth="1"/>
    <x:col min="10" max="10" width="10.0625" bestFit="1" customWidth="1"/>
    <x:col min="13" max="14" width="10.0625" bestFit="1" customWidth="1"/>
    <x:col min="15" max="15" width="13.3125" bestFit="1" customWidth="1"/>
    <x:col min="16" max="16" width="11.3125" bestFit="1" customWidth="1"/>
  </x:cols>
  <x:sheetData>
    <x:row r="2" spans="2:10">
      <x:c r="B2" s="123" t="s">
        <x:v>335</x:v>
      </x:c>
      <x:c r="C2" s="123" t="s">
        <x:v>99</x:v>
      </x:c>
      <x:c r="D2" s="123" t="s">
        <x:v>666</x:v>
      </x:c>
      <x:c r="E2" s="123" t="s">
        <x:v>636</x:v>
      </x:c>
      <x:c r="F2" s="123" t="s">
        <x:v>664</x:v>
      </x:c>
      <x:c r="G2" s="123" t="s">
        <x:v>113</x:v>
      </x:c>
      <x:c r="H2" s="123" t="s">
        <x:v>641</x:v>
      </x:c>
      <x:c r="I2" s="123" t="s">
        <x:v>115</x:v>
      </x:c>
      <x:c r="J2" s="123" t="s">
        <x:v>644</x:v>
      </x:c>
    </x:row>
    <x:row r="3" spans="2:10">
      <x:c r="B3" s="122" t="s">
        <x:v>117</x:v>
      </x:c>
      <x:c r="C3" s="122" t="s">
        <x:v>111</x:v>
      </x:c>
      <x:c r="D3" s="122" t="s">
        <x:v>125</x:v>
      </x:c>
      <x:c r="E3" s="122" t="s">
        <x:v>640</x:v>
      </x:c>
      <x:c r="F3" s="122" t="s">
        <x:v>667</x:v>
      </x:c>
      <x:c r="G3" s="122" t="s">
        <x:v>663</x:v>
      </x:c>
      <x:c r="H3" s="122" t="s">
        <x:v>494</x:v>
      </x:c>
      <x:c r="I3" s="121">
        <x:v>612700</x:v>
      </x:c>
      <x:c r="J3" s="121">
        <x:v>306350</x:v>
      </x:c>
    </x:row>
    <x:row r="4" spans="2:10">
      <x:c r="B4" s="122" t="s">
        <x:v>117</x:v>
      </x:c>
      <x:c r="C4" s="122" t="s">
        <x:v>111</x:v>
      </x:c>
      <x:c r="D4" s="122" t="s">
        <x:v>125</x:v>
      </x:c>
      <x:c r="E4" s="122" t="s">
        <x:v>651</x:v>
      </x:c>
      <x:c r="F4" s="122" t="s">
        <x:v>661</x:v>
      </x:c>
      <x:c r="G4" s="122" t="s">
        <x:v>643</x:v>
      </x:c>
      <x:c r="H4" s="122" t="s">
        <x:v>495</x:v>
      </x:c>
      <x:c r="I4" s="121">
        <x:v>13000</x:v>
      </x:c>
      <x:c r="J4" s="121">
        <x:v>0</x:v>
      </x:c>
    </x:row>
    <x:row r="5" spans="2:10">
      <x:c r="B5" s="122" t="s">
        <x:v>117</x:v>
      </x:c>
      <x:c r="C5" s="122" t="s">
        <x:v>111</x:v>
      </x:c>
      <x:c r="D5" s="122" t="s">
        <x:v>125</x:v>
      </x:c>
      <x:c r="E5" s="122" t="s">
        <x:v>651</x:v>
      </x:c>
      <x:c r="F5" s="122" t="s">
        <x:v>661</x:v>
      </x:c>
      <x:c r="G5" s="122" t="s">
        <x:v>643</x:v>
      </x:c>
      <x:c r="H5" s="122" t="s">
        <x:v>495</x:v>
      </x:c>
      <x:c r="I5" s="121">
        <x:v>46000</x:v>
      </x:c>
      <x:c r="J5" s="121">
        <x:v>0</x:v>
      </x:c>
    </x:row>
    <x:row r="6" spans="2:10">
      <x:c r="B6" s="122" t="s">
        <x:v>117</x:v>
      </x:c>
      <x:c r="C6" s="122" t="s">
        <x:v>111</x:v>
      </x:c>
      <x:c r="D6" s="122" t="s">
        <x:v>125</x:v>
      </x:c>
      <x:c r="E6" s="122" t="s">
        <x:v>657</x:v>
      </x:c>
      <x:c r="F6" s="122" t="s">
        <x:v>652</x:v>
      </x:c>
      <x:c r="G6" s="122" t="s">
        <x:v>119</x:v>
      </x:c>
      <x:c r="H6" s="122" t="s">
        <x:v>119</x:v>
      </x:c>
      <x:c r="I6" s="121">
        <x:v>3000</x:v>
      </x:c>
      <x:c r="J6" s="121">
        <x:v>0</x:v>
      </x:c>
    </x:row>
    <x:row r="7" spans="2:10">
      <x:c r="B7" s="122" t="s">
        <x:v>117</x:v>
      </x:c>
      <x:c r="C7" s="122" t="s">
        <x:v>111</x:v>
      </x:c>
      <x:c r="D7" s="122" t="s">
        <x:v>125</x:v>
      </x:c>
      <x:c r="E7" s="122" t="s">
        <x:v>651</x:v>
      </x:c>
      <x:c r="F7" s="122" t="s">
        <x:v>652</x:v>
      </x:c>
      <x:c r="G7" s="122" t="s">
        <x:v>643</x:v>
      </x:c>
      <x:c r="H7" s="122" t="s">
        <x:v>495</x:v>
      </x:c>
      <x:c r="I7" s="121">
        <x:v>536790</x:v>
      </x:c>
      <x:c r="J7" s="121">
        <x:v>0</x:v>
      </x:c>
    </x:row>
    <x:row r="8" spans="2:10">
      <x:c r="B8" s="122" t="s">
        <x:v>117</x:v>
      </x:c>
      <x:c r="C8" s="122" t="s">
        <x:v>111</x:v>
      </x:c>
      <x:c r="D8" s="122" t="s">
        <x:v>125</x:v>
      </x:c>
      <x:c r="E8" s="122" t="s">
        <x:v>651</x:v>
      </x:c>
      <x:c r="F8" s="122" t="s">
        <x:v>652</x:v>
      </x:c>
      <x:c r="G8" s="122" t="s">
        <x:v>643</x:v>
      </x:c>
      <x:c r="H8" s="122" t="s">
        <x:v>495</x:v>
      </x:c>
      <x:c r="I8" s="121">
        <x:v>1738200</x:v>
      </x:c>
      <x:c r="J8" s="121">
        <x:v>0</x:v>
      </x:c>
    </x:row>
    <x:row r="9" spans="2:10">
      <x:c r="B9" s="122" t="s">
        <x:v>117</x:v>
      </x:c>
      <x:c r="C9" s="122" t="s">
        <x:v>111</x:v>
      </x:c>
      <x:c r="D9" s="122" t="s">
        <x:v>125</x:v>
      </x:c>
      <x:c r="E9" s="122" t="s">
        <x:v>651</x:v>
      </x:c>
      <x:c r="F9" s="122" t="s">
        <x:v>653</x:v>
      </x:c>
      <x:c r="G9" s="122" t="s">
        <x:v>643</x:v>
      </x:c>
      <x:c r="H9" s="122" t="s">
        <x:v>495</x:v>
      </x:c>
      <x:c r="I9" s="121">
        <x:v>23520</x:v>
      </x:c>
      <x:c r="J9" s="121">
        <x:v>0</x:v>
      </x:c>
    </x:row>
    <x:row r="10" spans="2:10">
      <x:c r="B10" s="122" t="s">
        <x:v>117</x:v>
      </x:c>
      <x:c r="C10" s="122" t="s">
        <x:v>111</x:v>
      </x:c>
      <x:c r="D10" s="122" t="s">
        <x:v>125</x:v>
      </x:c>
      <x:c r="E10" s="122" t="s">
        <x:v>640</x:v>
      </x:c>
      <x:c r="F10" s="122" t="s">
        <x:v>667</x:v>
      </x:c>
      <x:c r="G10" s="122" t="s">
        <x:v>660</x:v>
      </x:c>
      <x:c r="H10" s="122" t="s">
        <x:v>497</x:v>
      </x:c>
      <x:c r="I10" s="121">
        <x:v>58600</x:v>
      </x:c>
      <x:c r="J10" s="121">
        <x:v>29300</x:v>
      </x:c>
    </x:row>
    <x:row r="11" spans="2:10">
      <x:c r="B11" s="122" t="s">
        <x:v>117</x:v>
      </x:c>
      <x:c r="C11" s="122" t="s">
        <x:v>111</x:v>
      </x:c>
      <x:c r="D11" s="122" t="s">
        <x:v>125</x:v>
      </x:c>
      <x:c r="E11" s="122" t="s">
        <x:v>640</x:v>
      </x:c>
      <x:c r="F11" s="122" t="s">
        <x:v>667</x:v>
      </x:c>
      <x:c r="G11" s="122" t="s">
        <x:v>660</x:v>
      </x:c>
      <x:c r="H11" s="122" t="s">
        <x:v>497</x:v>
      </x:c>
      <x:c r="I11" s="121">
        <x:v>117840</x:v>
      </x:c>
      <x:c r="J11" s="121">
        <x:v>58920</x:v>
      </x:c>
    </x:row>
    <x:row r="12" spans="2:10">
      <x:c r="B12" s="122" t="s">
        <x:v>137</x:v>
      </x:c>
      <x:c r="C12" s="122" t="s">
        <x:v>160</x:v>
      </x:c>
      <x:c r="D12" s="122" t="s">
        <x:v>145</x:v>
      </x:c>
      <x:c r="E12" s="122" t="s">
        <x:v>648</x:v>
      </x:c>
      <x:c r="F12" s="122" t="s">
        <x:v>122</x:v>
      </x:c>
      <x:c r="G12" s="122" t="s">
        <x:v>645</x:v>
      </x:c>
      <x:c r="H12" s="122" t="s">
        <x:v>119</x:v>
      </x:c>
      <x:c r="I12" s="121">
        <x:v>220000</x:v>
      </x:c>
      <x:c r="J12" s="121">
        <x:v>0</x:v>
      </x:c>
    </x:row>
    <x:row r="13" spans="2:10">
      <x:c r="B13" s="122" t="s">
        <x:v>137</x:v>
      </x:c>
      <x:c r="C13" s="122" t="s">
        <x:v>160</x:v>
      </x:c>
      <x:c r="D13" s="122" t="s">
        <x:v>145</x:v>
      </x:c>
      <x:c r="E13" s="122" t="s">
        <x:v>640</x:v>
      </x:c>
      <x:c r="F13" s="122" t="s">
        <x:v>667</x:v>
      </x:c>
      <x:c r="G13" s="122" t="s">
        <x:v>663</x:v>
      </x:c>
      <x:c r="H13" s="122" t="s">
        <x:v>494</x:v>
      </x:c>
      <x:c r="I13" s="121">
        <x:v>44700</x:v>
      </x:c>
      <x:c r="J13" s="121">
        <x:v>35760</x:v>
      </x:c>
    </x:row>
    <x:row r="14" spans="2:10">
      <x:c r="B14" s="122" t="s">
        <x:v>137</x:v>
      </x:c>
      <x:c r="C14" s="122" t="s">
        <x:v>160</x:v>
      </x:c>
      <x:c r="D14" s="122" t="s">
        <x:v>145</x:v>
      </x:c>
      <x:c r="E14" s="122" t="s">
        <x:v>640</x:v>
      </x:c>
      <x:c r="F14" s="122" t="s">
        <x:v>667</x:v>
      </x:c>
      <x:c r="G14" s="122" t="s">
        <x:v>663</x:v>
      </x:c>
      <x:c r="H14" s="122" t="s">
        <x:v>494</x:v>
      </x:c>
      <x:c r="I14" s="121">
        <x:v>88400</x:v>
      </x:c>
      <x:c r="J14" s="121">
        <x:v>70720</x:v>
      </x:c>
    </x:row>
    <x:row r="15" spans="2:10">
      <x:c r="B15" s="122" t="s">
        <x:v>137</x:v>
      </x:c>
      <x:c r="C15" s="122" t="s">
        <x:v>160</x:v>
      </x:c>
      <x:c r="D15" s="122" t="s">
        <x:v>145</x:v>
      </x:c>
      <x:c r="E15" s="122" t="s">
        <x:v>640</x:v>
      </x:c>
      <x:c r="F15" s="122" t="s">
        <x:v>667</x:v>
      </x:c>
      <x:c r="G15" s="122" t="s">
        <x:v>660</x:v>
      </x:c>
      <x:c r="H15" s="122" t="s">
        <x:v>497</x:v>
      </x:c>
      <x:c r="I15" s="121">
        <x:v>107190</x:v>
      </x:c>
      <x:c r="J15" s="121">
        <x:v>85752</x:v>
      </x:c>
    </x:row>
    <x:row r="16" spans="2:10">
      <x:c r="B16" s="122" t="s">
        <x:v>124</x:v>
      </x:c>
      <x:c r="C16" s="122" t="s">
        <x:v>123</x:v>
      </x:c>
      <x:c r="D16" s="122" t="s">
        <x:v>125</x:v>
      </x:c>
      <x:c r="E16" s="122" t="s">
        <x:v>640</x:v>
      </x:c>
      <x:c r="F16" s="122" t="s">
        <x:v>667</x:v>
      </x:c>
      <x:c r="G16" s="122" t="s">
        <x:v>660</x:v>
      </x:c>
      <x:c r="H16" s="122" t="s">
        <x:v>497</x:v>
      </x:c>
      <x:c r="I16" s="121">
        <x:v>360600</x:v>
      </x:c>
      <x:c r="J16" s="121">
        <x:v>180300</x:v>
      </x:c>
    </x:row>
    <x:row r="17" spans="2:10">
      <x:c r="B17" s="122" t="s">
        <x:v>124</x:v>
      </x:c>
      <x:c r="C17" s="122" t="s">
        <x:v>123</x:v>
      </x:c>
      <x:c r="D17" s="122" t="s">
        <x:v>125</x:v>
      </x:c>
      <x:c r="E17" s="122" t="s">
        <x:v>657</x:v>
      </x:c>
      <x:c r="F17" s="122" t="s">
        <x:v>652</x:v>
      </x:c>
      <x:c r="G17" s="122" t="s">
        <x:v>119</x:v>
      </x:c>
      <x:c r="H17" s="122" t="s">
        <x:v>119</x:v>
      </x:c>
      <x:c r="I17" s="121">
        <x:v>145000</x:v>
      </x:c>
      <x:c r="J17" s="121">
        <x:v>0</x:v>
      </x:c>
    </x:row>
    <x:row r="18" spans="2:10">
      <x:c r="B18" s="122" t="s">
        <x:v>124</x:v>
      </x:c>
      <x:c r="C18" s="122" t="s">
        <x:v>123</x:v>
      </x:c>
      <x:c r="D18" s="122" t="s">
        <x:v>125</x:v>
      </x:c>
      <x:c r="E18" s="122" t="s">
        <x:v>657</x:v>
      </x:c>
      <x:c r="F18" s="122" t="s">
        <x:v>652</x:v>
      </x:c>
      <x:c r="G18" s="122" t="s">
        <x:v>119</x:v>
      </x:c>
      <x:c r="H18" s="122" t="s">
        <x:v>119</x:v>
      </x:c>
      <x:c r="I18" s="121">
        <x:v>231000</x:v>
      </x:c>
      <x:c r="J18" s="121">
        <x:v>0</x:v>
      </x:c>
    </x:row>
    <x:row r="19" spans="2:10">
      <x:c r="B19" s="122" t="s">
        <x:v>124</x:v>
      </x:c>
      <x:c r="C19" s="122" t="s">
        <x:v>123</x:v>
      </x:c>
      <x:c r="D19" s="122" t="s">
        <x:v>125</x:v>
      </x:c>
      <x:c r="E19" s="122" t="s">
        <x:v>640</x:v>
      </x:c>
      <x:c r="F19" s="122" t="s">
        <x:v>667</x:v>
      </x:c>
      <x:c r="G19" s="122" t="s">
        <x:v>660</x:v>
      </x:c>
      <x:c r="H19" s="122" t="s">
        <x:v>497</x:v>
      </x:c>
      <x:c r="I19" s="121">
        <x:v>50620</x:v>
      </x:c>
      <x:c r="J19" s="121">
        <x:v>25310</x:v>
      </x:c>
    </x:row>
    <x:row r="20" spans="2:10">
      <x:c r="B20" s="122" t="s">
        <x:v>114</x:v>
      </x:c>
      <x:c r="C20" s="122" t="s">
        <x:v>127</x:v>
      </x:c>
      <x:c r="D20" s="122" t="s">
        <x:v>125</x:v>
      </x:c>
      <x:c r="E20" s="122" t="s">
        <x:v>659</x:v>
      </x:c>
      <x:c r="F20" s="122" t="s">
        <x:v>661</x:v>
      </x:c>
      <x:c r="G20" s="122" t="s">
        <x:v>662</x:v>
      </x:c>
      <x:c r="H20" s="122" t="s">
        <x:v>498</x:v>
      </x:c>
      <x:c r="I20" s="121">
        <x:v>46360</x:v>
      </x:c>
      <x:c r="J20" s="121">
        <x:v>0</x:v>
      </x:c>
    </x:row>
    <x:row r="21" spans="2:10">
      <x:c r="B21" s="122" t="s">
        <x:v>114</x:v>
      </x:c>
      <x:c r="C21" s="122" t="s">
        <x:v>127</x:v>
      </x:c>
      <x:c r="D21" s="122" t="s">
        <x:v>125</x:v>
      </x:c>
      <x:c r="E21" s="122" t="s">
        <x:v>659</x:v>
      </x:c>
      <x:c r="F21" s="122" t="s">
        <x:v>661</x:v>
      </x:c>
      <x:c r="G21" s="122" t="s">
        <x:v>662</x:v>
      </x:c>
      <x:c r="H21" s="122" t="s">
        <x:v>498</x:v>
      </x:c>
      <x:c r="I21" s="121">
        <x:v>143040</x:v>
      </x:c>
      <x:c r="J21" s="121">
        <x:v>0</x:v>
      </x:c>
    </x:row>
    <x:row r="22" spans="2:10">
      <x:c r="B22" s="122" t="s">
        <x:v>114</x:v>
      </x:c>
      <x:c r="C22" s="122" t="s">
        <x:v>127</x:v>
      </x:c>
      <x:c r="D22" s="122" t="s">
        <x:v>125</x:v>
      </x:c>
      <x:c r="E22" s="122" t="s">
        <x:v>659</x:v>
      </x:c>
      <x:c r="F22" s="122" t="s">
        <x:v>652</x:v>
      </x:c>
      <x:c r="G22" s="122" t="s">
        <x:v>662</x:v>
      </x:c>
      <x:c r="H22" s="122" t="s">
        <x:v>498</x:v>
      </x:c>
      <x:c r="I22" s="121">
        <x:v>138660</x:v>
      </x:c>
      <x:c r="J22" s="121">
        <x:v>0</x:v>
      </x:c>
    </x:row>
    <x:row r="23" spans="2:10">
      <x:c r="B23" s="122" t="s">
        <x:v>114</x:v>
      </x:c>
      <x:c r="C23" s="122" t="s">
        <x:v>127</x:v>
      </x:c>
      <x:c r="D23" s="122" t="s">
        <x:v>125</x:v>
      </x:c>
      <x:c r="E23" s="122" t="s">
        <x:v>659</x:v>
      </x:c>
      <x:c r="F23" s="122" t="s">
        <x:v>652</x:v>
      </x:c>
      <x:c r="G23" s="122" t="s">
        <x:v>662</x:v>
      </x:c>
      <x:c r="H23" s="122" t="s">
        <x:v>498</x:v>
      </x:c>
      <x:c r="I23" s="121">
        <x:v>239250</x:v>
      </x:c>
      <x:c r="J23" s="121">
        <x:v>0</x:v>
      </x:c>
    </x:row>
    <x:row r="24" spans="2:10">
      <x:c r="B24" s="122" t="s">
        <x:v>114</x:v>
      </x:c>
      <x:c r="C24" s="122" t="s">
        <x:v>127</x:v>
      </x:c>
      <x:c r="D24" s="122" t="s">
        <x:v>125</x:v>
      </x:c>
      <x:c r="E24" s="122" t="s">
        <x:v>659</x:v>
      </x:c>
      <x:c r="F24" s="122" t="s">
        <x:v>653</x:v>
      </x:c>
      <x:c r="G24" s="122" t="s">
        <x:v>662</x:v>
      </x:c>
      <x:c r="H24" s="122" t="s">
        <x:v>498</x:v>
      </x:c>
      <x:c r="I24" s="121">
        <x:v>4000</x:v>
      </x:c>
      <x:c r="J24" s="121">
        <x:v>0</x:v>
      </x:c>
    </x:row>
    <x:row r="25" spans="2:10">
      <x:c r="B25" s="122" t="s">
        <x:v>114</x:v>
      </x:c>
      <x:c r="C25" s="122" t="s">
        <x:v>127</x:v>
      </x:c>
      <x:c r="D25" s="122" t="s">
        <x:v>125</x:v>
      </x:c>
      <x:c r="E25" s="122" t="s">
        <x:v>640</x:v>
      </x:c>
      <x:c r="F25" s="122" t="s">
        <x:v>667</x:v>
      </x:c>
      <x:c r="G25" s="122" t="s">
        <x:v>660</x:v>
      </x:c>
      <x:c r="H25" s="122" t="s">
        <x:v>497</x:v>
      </x:c>
      <x:c r="I25" s="121">
        <x:v>81970</x:v>
      </x:c>
      <x:c r="J25" s="121">
        <x:v>65576</x:v>
      </x:c>
    </x:row>
    <x:row r="26" spans="2:10">
      <x:c r="B26" s="122" t="s">
        <x:v>101</x:v>
      </x:c>
      <x:c r="C26" s="122" t="s">
        <x:v>100</x:v>
      </x:c>
      <x:c r="D26" s="122" t="s">
        <x:v>125</x:v>
      </x:c>
      <x:c r="E26" s="122" t="s">
        <x:v>651</x:v>
      </x:c>
      <x:c r="F26" s="122" t="s">
        <x:v>661</x:v>
      </x:c>
      <x:c r="G26" s="122" t="s">
        <x:v>649</x:v>
      </x:c>
      <x:c r="H26" s="122" t="s">
        <x:v>493</x:v>
      </x:c>
      <x:c r="I26" s="121">
        <x:v>15000</x:v>
      </x:c>
      <x:c r="J26" s="121">
        <x:v>0</x:v>
      </x:c>
    </x:row>
    <x:row r="27" spans="2:10">
      <x:c r="B27" s="122" t="s">
        <x:v>101</x:v>
      </x:c>
      <x:c r="C27" s="122" t="s">
        <x:v>100</x:v>
      </x:c>
      <x:c r="D27" s="122" t="s">
        <x:v>125</x:v>
      </x:c>
      <x:c r="E27" s="122" t="s">
        <x:v>651</x:v>
      </x:c>
      <x:c r="F27" s="122" t="s">
        <x:v>661</x:v>
      </x:c>
      <x:c r="G27" s="122" t="s">
        <x:v>643</x:v>
      </x:c>
      <x:c r="H27" s="122" t="s">
        <x:v>495</x:v>
      </x:c>
      <x:c r="I27" s="121">
        <x:v>111980</x:v>
      </x:c>
      <x:c r="J27" s="121">
        <x:v>0</x:v>
      </x:c>
    </x:row>
    <x:row r="28" spans="2:10">
      <x:c r="B28" s="122" t="s">
        <x:v>101</x:v>
      </x:c>
      <x:c r="C28" s="122" t="s">
        <x:v>100</x:v>
      </x:c>
      <x:c r="D28" s="122" t="s">
        <x:v>125</x:v>
      </x:c>
      <x:c r="E28" s="122" t="s">
        <x:v>651</x:v>
      </x:c>
      <x:c r="F28" s="122" t="s">
        <x:v>661</x:v>
      </x:c>
      <x:c r="G28" s="122" t="s">
        <x:v>643</x:v>
      </x:c>
      <x:c r="H28" s="122" t="s">
        <x:v>495</x:v>
      </x:c>
      <x:c r="I28" s="121">
        <x:v>213200</x:v>
      </x:c>
      <x:c r="J28" s="121">
        <x:v>0</x:v>
      </x:c>
    </x:row>
    <x:row r="29" spans="2:10">
      <x:c r="B29" s="122" t="s">
        <x:v>101</x:v>
      </x:c>
      <x:c r="C29" s="122" t="s">
        <x:v>100</x:v>
      </x:c>
      <x:c r="D29" s="122" t="s">
        <x:v>125</x:v>
      </x:c>
      <x:c r="E29" s="122" t="s">
        <x:v>648</x:v>
      </x:c>
      <x:c r="F29" s="122" t="s">
        <x:v>122</x:v>
      </x:c>
      <x:c r="G29" s="122" t="s">
        <x:v>645</x:v>
      </x:c>
      <x:c r="H29" s="122" t="s">
        <x:v>119</x:v>
      </x:c>
      <x:c r="I29" s="121">
        <x:v>110000</x:v>
      </x:c>
      <x:c r="J29" s="121">
        <x:v>0</x:v>
      </x:c>
    </x:row>
    <x:row r="30" spans="2:10">
      <x:c r="B30" s="122" t="s">
        <x:v>101</x:v>
      </x:c>
      <x:c r="C30" s="122" t="s">
        <x:v>100</x:v>
      </x:c>
      <x:c r="D30" s="122" t="s">
        <x:v>125</x:v>
      </x:c>
      <x:c r="E30" s="122" t="s">
        <x:v>648</x:v>
      </x:c>
      <x:c r="F30" s="122" t="s">
        <x:v>122</x:v>
      </x:c>
      <x:c r="G30" s="122" t="s">
        <x:v>645</x:v>
      </x:c>
      <x:c r="H30" s="122" t="s">
        <x:v>119</x:v>
      </x:c>
      <x:c r="I30" s="121">
        <x:v>240000</x:v>
      </x:c>
      <x:c r="J30" s="121">
        <x:v>0</x:v>
      </x:c>
    </x:row>
    <x:row r="31" spans="2:10">
      <x:c r="B31" s="122" t="s">
        <x:v>101</x:v>
      </x:c>
      <x:c r="C31" s="122" t="s">
        <x:v>100</x:v>
      </x:c>
      <x:c r="D31" s="122" t="s">
        <x:v>125</x:v>
      </x:c>
      <x:c r="E31" s="122" t="s">
        <x:v>648</x:v>
      </x:c>
      <x:c r="F31" s="122" t="s">
        <x:v>122</x:v>
      </x:c>
      <x:c r="G31" s="122" t="s">
        <x:v>645</x:v>
      </x:c>
      <x:c r="H31" s="122" t="s">
        <x:v>119</x:v>
      </x:c>
      <x:c r="I31" s="121">
        <x:v>600000</x:v>
      </x:c>
      <x:c r="J31" s="121">
        <x:v>0</x:v>
      </x:c>
    </x:row>
    <x:row r="32" spans="2:10">
      <x:c r="B32" s="122" t="s">
        <x:v>101</x:v>
      </x:c>
      <x:c r="C32" s="122" t="s">
        <x:v>100</x:v>
      </x:c>
      <x:c r="D32" s="122" t="s">
        <x:v>125</x:v>
      </x:c>
      <x:c r="E32" s="122" t="s">
        <x:v>657</x:v>
      </x:c>
      <x:c r="F32" s="122" t="s">
        <x:v>652</x:v>
      </x:c>
      <x:c r="G32" s="122" t="s">
        <x:v>119</x:v>
      </x:c>
      <x:c r="H32" s="122" t="s">
        <x:v>119</x:v>
      </x:c>
      <x:c r="I32" s="121">
        <x:v>62340</x:v>
      </x:c>
      <x:c r="J32" s="121">
        <x:v>0</x:v>
      </x:c>
    </x:row>
    <x:row r="33" spans="2:10">
      <x:c r="B33" s="122" t="s">
        <x:v>101</x:v>
      </x:c>
      <x:c r="C33" s="122" t="s">
        <x:v>100</x:v>
      </x:c>
      <x:c r="D33" s="122" t="s">
        <x:v>125</x:v>
      </x:c>
      <x:c r="E33" s="122" t="s">
        <x:v>657</x:v>
      </x:c>
      <x:c r="F33" s="122" t="s">
        <x:v>652</x:v>
      </x:c>
      <x:c r="G33" s="122" t="s">
        <x:v>119</x:v>
      </x:c>
      <x:c r="H33" s="122" t="s">
        <x:v>119</x:v>
      </x:c>
      <x:c r="I33" s="121">
        <x:v>213020</x:v>
      </x:c>
      <x:c r="J33" s="121">
        <x:v>0</x:v>
      </x:c>
    </x:row>
    <x:row r="34" spans="2:10">
      <x:c r="B34" s="122" t="s">
        <x:v>101</x:v>
      </x:c>
      <x:c r="C34" s="122" t="s">
        <x:v>100</x:v>
      </x:c>
      <x:c r="D34" s="122" t="s">
        <x:v>125</x:v>
      </x:c>
      <x:c r="E34" s="122" t="s">
        <x:v>651</x:v>
      </x:c>
      <x:c r="F34" s="122" t="s">
        <x:v>652</x:v>
      </x:c>
      <x:c r="G34" s="122" t="s">
        <x:v>643</x:v>
      </x:c>
      <x:c r="H34" s="122" t="s">
        <x:v>495</x:v>
      </x:c>
      <x:c r="I34" s="121">
        <x:v>1925602</x:v>
      </x:c>
      <x:c r="J34" s="121">
        <x:v>0</x:v>
      </x:c>
    </x:row>
    <x:row r="35" spans="2:10">
      <x:c r="B35" s="122" t="s">
        <x:v>101</x:v>
      </x:c>
      <x:c r="C35" s="122" t="s">
        <x:v>100</x:v>
      </x:c>
      <x:c r="D35" s="122" t="s">
        <x:v>125</x:v>
      </x:c>
      <x:c r="E35" s="122" t="s">
        <x:v>651</x:v>
      </x:c>
      <x:c r="F35" s="122" t="s">
        <x:v>652</x:v>
      </x:c>
      <x:c r="G35" s="122" t="s">
        <x:v>643</x:v>
      </x:c>
      <x:c r="H35" s="122" t="s">
        <x:v>495</x:v>
      </x:c>
      <x:c r="I35" s="121">
        <x:v>2638488</x:v>
      </x:c>
      <x:c r="J35" s="121">
        <x:v>0</x:v>
      </x:c>
    </x:row>
    <x:row r="36" spans="2:10">
      <x:c r="B36" s="122" t="s">
        <x:v>101</x:v>
      </x:c>
      <x:c r="C36" s="122" t="s">
        <x:v>100</x:v>
      </x:c>
      <x:c r="D36" s="122" t="s">
        <x:v>125</x:v>
      </x:c>
      <x:c r="E36" s="122" t="s">
        <x:v>651</x:v>
      </x:c>
      <x:c r="F36" s="122" t="s">
        <x:v>652</x:v>
      </x:c>
      <x:c r="G36" s="122" t="s">
        <x:v>649</x:v>
      </x:c>
      <x:c r="H36" s="122" t="s">
        <x:v>493</x:v>
      </x:c>
      <x:c r="I36" s="121">
        <x:v>10725504</x:v>
      </x:c>
      <x:c r="J36" s="121">
        <x:v>0</x:v>
      </x:c>
    </x:row>
    <x:row r="37" spans="2:10">
      <x:c r="B37" s="122" t="s">
        <x:v>101</x:v>
      </x:c>
      <x:c r="C37" s="122" t="s">
        <x:v>100</x:v>
      </x:c>
      <x:c r="D37" s="122" t="s">
        <x:v>125</x:v>
      </x:c>
      <x:c r="E37" s="122" t="s">
        <x:v>651</x:v>
      </x:c>
      <x:c r="F37" s="122" t="s">
        <x:v>652</x:v>
      </x:c>
      <x:c r="G37" s="122" t="s">
        <x:v>649</x:v>
      </x:c>
      <x:c r="H37" s="122" t="s">
        <x:v>493</x:v>
      </x:c>
      <x:c r="I37" s="121">
        <x:v>12127516</x:v>
      </x:c>
      <x:c r="J37" s="121">
        <x:v>0</x:v>
      </x:c>
    </x:row>
    <x:row r="38" spans="2:10">
      <x:c r="B38" s="122" t="s">
        <x:v>101</x:v>
      </x:c>
      <x:c r="C38" s="122" t="s">
        <x:v>100</x:v>
      </x:c>
      <x:c r="D38" s="122" t="s">
        <x:v>125</x:v>
      </x:c>
      <x:c r="E38" s="122" t="s">
        <x:v>651</x:v>
      </x:c>
      <x:c r="F38" s="122" t="s">
        <x:v>653</x:v>
      </x:c>
      <x:c r="G38" s="122" t="s">
        <x:v>649</x:v>
      </x:c>
      <x:c r="H38" s="122" t="s">
        <x:v>493</x:v>
      </x:c>
      <x:c r="I38" s="121">
        <x:v>8000</x:v>
      </x:c>
      <x:c r="J38" s="121">
        <x:v>0</x:v>
      </x:c>
    </x:row>
    <x:row r="39" spans="2:10">
      <x:c r="B39" s="122" t="s">
        <x:v>101</x:v>
      </x:c>
      <x:c r="C39" s="122" t="s">
        <x:v>100</x:v>
      </x:c>
      <x:c r="D39" s="122" t="s">
        <x:v>125</x:v>
      </x:c>
      <x:c r="E39" s="122" t="s">
        <x:v>651</x:v>
      </x:c>
      <x:c r="F39" s="122" t="s">
        <x:v>653</x:v>
      </x:c>
      <x:c r="G39" s="122" t="s">
        <x:v>649</x:v>
      </x:c>
      <x:c r="H39" s="122" t="s">
        <x:v>493</x:v>
      </x:c>
      <x:c r="I39" s="121">
        <x:v>60100</x:v>
      </x:c>
      <x:c r="J39" s="121">
        <x:v>0</x:v>
      </x:c>
    </x:row>
    <x:row r="40" spans="2:10">
      <x:c r="B40" s="122" t="s">
        <x:v>101</x:v>
      </x:c>
      <x:c r="C40" s="122" t="s">
        <x:v>100</x:v>
      </x:c>
      <x:c r="D40" s="122" t="s">
        <x:v>125</x:v>
      </x:c>
      <x:c r="E40" s="122" t="s">
        <x:v>640</x:v>
      </x:c>
      <x:c r="F40" s="122" t="s">
        <x:v>667</x:v>
      </x:c>
      <x:c r="G40" s="122" t="s">
        <x:v>663</x:v>
      </x:c>
      <x:c r="H40" s="122" t="s">
        <x:v>494</x:v>
      </x:c>
      <x:c r="I40" s="121">
        <x:v>59400</x:v>
      </x:c>
      <x:c r="J40" s="121">
        <x:v>47520</x:v>
      </x:c>
    </x:row>
    <x:row r="41" spans="2:10">
      <x:c r="B41" s="122" t="s">
        <x:v>101</x:v>
      </x:c>
      <x:c r="C41" s="122" t="s">
        <x:v>100</x:v>
      </x:c>
      <x:c r="D41" s="122" t="s">
        <x:v>125</x:v>
      </x:c>
      <x:c r="E41" s="122" t="s">
        <x:v>640</x:v>
      </x:c>
      <x:c r="F41" s="122" t="s">
        <x:v>667</x:v>
      </x:c>
      <x:c r="G41" s="122" t="s">
        <x:v>663</x:v>
      </x:c>
      <x:c r="H41" s="122" t="s">
        <x:v>494</x:v>
      </x:c>
      <x:c r="I41" s="121">
        <x:v>103400</x:v>
      </x:c>
      <x:c r="J41" s="121">
        <x:v>82720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>
    <x:tabColor rgb="ffff0000"/>
  </x:sheetPr>
  <x:dimension ref="B2:P41"/>
  <x:sheetViews>
    <x:sheetView topLeftCell="A2" zoomScaleNormal="75" zoomScaleSheetLayoutView="100" workbookViewId="0">
      <x:selection activeCell="K25" activeCellId="0" sqref="K25:K25"/>
    </x:sheetView>
  </x:sheetViews>
  <x:sheetFormatPr defaultColWidth="9" defaultRowHeight="16.39999999999999857891"/>
  <x:cols>
    <x:col min="1" max="1" width="2.5625" customWidth="1"/>
    <x:col min="5" max="5" width="10.0625" bestFit="1" customWidth="1"/>
    <x:col min="6" max="6" width="12" bestFit="1" customWidth="1"/>
    <x:col min="8" max="8" width="13.3125" bestFit="1" customWidth="1"/>
    <x:col min="9" max="9" width="11.3125" bestFit="1" customWidth="1"/>
    <x:col min="10" max="10" width="10.0625" bestFit="1" customWidth="1"/>
    <x:col min="13" max="14" width="10.0625" bestFit="1" customWidth="1"/>
    <x:col min="15" max="15" width="13.3125" bestFit="1" customWidth="1"/>
    <x:col min="16" max="16" width="11.3125" bestFit="1" customWidth="1"/>
  </x:cols>
  <x:sheetData>
    <x:row r="2" spans="2:12">
      <x:c r="B2" s="123" t="s">
        <x:v>335</x:v>
      </x:c>
      <x:c r="C2" s="123" t="s">
        <x:v>99</x:v>
      </x:c>
      <x:c r="D2" s="123" t="s">
        <x:v>666</x:v>
      </x:c>
      <x:c r="E2" s="123" t="s">
        <x:v>636</x:v>
      </x:c>
      <x:c r="F2" s="123" t="s">
        <x:v>664</x:v>
      </x:c>
      <x:c r="G2" s="123" t="s">
        <x:v>113</x:v>
      </x:c>
      <x:c r="H2" s="123" t="s">
        <x:v>641</x:v>
      </x:c>
      <x:c r="I2" s="123" t="s">
        <x:v>115</x:v>
      </x:c>
      <x:c r="J2" s="123" t="s">
        <x:v>644</x:v>
      </x:c>
      <x:c r="L2" s="220" t="s">
        <x:v>322</x:v>
      </x:c>
    </x:row>
    <x:row r="3" spans="2:12">
      <x:c r="B3" s="122" t="s">
        <x:v>117</x:v>
      </x:c>
      <x:c r="C3" s="122" t="s">
        <x:v>111</x:v>
      </x:c>
      <x:c r="D3" s="122" t="s">
        <x:v>125</x:v>
      </x:c>
      <x:c r="E3" s="122" t="s">
        <x:v>640</x:v>
      </x:c>
      <x:c r="F3" s="122" t="s">
        <x:v>667</x:v>
      </x:c>
      <x:c r="G3" s="122" t="s">
        <x:v>663</x:v>
      </x:c>
      <x:c r="H3" s="122" t="s">
        <x:v>494</x:v>
      </x:c>
      <x:c r="I3" s="121">
        <x:v>612700</x:v>
      </x:c>
      <x:c r="J3" s="121">
        <x:v>306350</x:v>
      </x:c>
      <x:c r="L3" t="b">
        <x:f>OR(I3&gt;=LARGE($I$3:$I$41,3),I3&lt;=SMALL($I$3:$I$41,3))</x:f>
        <x:v>0</x:v>
      </x:c>
    </x:row>
    <x:row r="4" spans="2:10">
      <x:c r="B4" s="122" t="s">
        <x:v>117</x:v>
      </x:c>
      <x:c r="C4" s="122" t="s">
        <x:v>111</x:v>
      </x:c>
      <x:c r="D4" s="122" t="s">
        <x:v>125</x:v>
      </x:c>
      <x:c r="E4" s="122" t="s">
        <x:v>651</x:v>
      </x:c>
      <x:c r="F4" s="122" t="s">
        <x:v>661</x:v>
      </x:c>
      <x:c r="G4" s="122" t="s">
        <x:v>643</x:v>
      </x:c>
      <x:c r="H4" s="122" t="s">
        <x:v>495</x:v>
      </x:c>
      <x:c r="I4" s="121">
        <x:v>13000</x:v>
      </x:c>
      <x:c r="J4" s="121">
        <x:v>0</x:v>
      </x:c>
    </x:row>
    <x:row r="5" spans="2:16">
      <x:c r="B5" s="122" t="s">
        <x:v>117</x:v>
      </x:c>
      <x:c r="C5" s="122" t="s">
        <x:v>111</x:v>
      </x:c>
      <x:c r="D5" s="122" t="s">
        <x:v>125</x:v>
      </x:c>
      <x:c r="E5" s="122" t="s">
        <x:v>651</x:v>
      </x:c>
      <x:c r="F5" s="122" t="s">
        <x:v>661</x:v>
      </x:c>
      <x:c r="G5" s="122" t="s">
        <x:v>643</x:v>
      </x:c>
      <x:c r="H5" s="122" t="s">
        <x:v>495</x:v>
      </x:c>
      <x:c r="I5" s="121">
        <x:v>46000</x:v>
      </x:c>
      <x:c r="J5" s="121">
        <x:v>0</x:v>
      </x:c>
      <x:c r="L5" t="s">
        <x:v>335</x:v>
      </x:c>
      <x:c r="M5" t="s">
        <x:v>636</x:v>
      </x:c>
      <x:c r="N5" t="s">
        <x:v>113</x:v>
      </x:c>
      <x:c r="O5" t="s">
        <x:v>641</x:v>
      </x:c>
      <x:c r="P5" t="s">
        <x:v>115</x:v>
      </x:c>
    </x:row>
    <x:row r="6" spans="2:16">
      <x:c r="B6" s="122" t="s">
        <x:v>117</x:v>
      </x:c>
      <x:c r="C6" s="122" t="s">
        <x:v>111</x:v>
      </x:c>
      <x:c r="D6" s="122" t="s">
        <x:v>125</x:v>
      </x:c>
      <x:c r="E6" s="122" t="s">
        <x:v>657</x:v>
      </x:c>
      <x:c r="F6" s="122" t="s">
        <x:v>652</x:v>
      </x:c>
      <x:c r="G6" s="122" t="s">
        <x:v>119</x:v>
      </x:c>
      <x:c r="H6" s="122" t="s">
        <x:v>119</x:v>
      </x:c>
      <x:c r="I6" s="121">
        <x:v>3000</x:v>
      </x:c>
      <x:c r="J6" s="121">
        <x:v>0</x:v>
      </x:c>
      <x:c r="L6" s="122" t="s">
        <x:v>117</x:v>
      </x:c>
      <x:c r="M6" s="122" t="s">
        <x:v>657</x:v>
      </x:c>
      <x:c r="N6" s="122" t="s">
        <x:v>119</x:v>
      </x:c>
      <x:c r="O6" s="122" t="s">
        <x:v>119</x:v>
      </x:c>
      <x:c r="P6" s="121">
        <x:v>3000</x:v>
      </x:c>
    </x:row>
    <x:row r="7" spans="2:16">
      <x:c r="B7" s="122" t="s">
        <x:v>117</x:v>
      </x:c>
      <x:c r="C7" s="122" t="s">
        <x:v>111</x:v>
      </x:c>
      <x:c r="D7" s="122" t="s">
        <x:v>125</x:v>
      </x:c>
      <x:c r="E7" s="122" t="s">
        <x:v>651</x:v>
      </x:c>
      <x:c r="F7" s="122" t="s">
        <x:v>652</x:v>
      </x:c>
      <x:c r="G7" s="122" t="s">
        <x:v>643</x:v>
      </x:c>
      <x:c r="H7" s="122" t="s">
        <x:v>495</x:v>
      </x:c>
      <x:c r="I7" s="121">
        <x:v>536790</x:v>
      </x:c>
      <x:c r="J7" s="121">
        <x:v>0</x:v>
      </x:c>
      <x:c r="L7" s="122" t="s">
        <x:v>114</x:v>
      </x:c>
      <x:c r="M7" s="122" t="s">
        <x:v>659</x:v>
      </x:c>
      <x:c r="N7" s="122" t="s">
        <x:v>662</x:v>
      </x:c>
      <x:c r="O7" s="122" t="s">
        <x:v>498</x:v>
      </x:c>
      <x:c r="P7" s="121">
        <x:v>4000</x:v>
      </x:c>
    </x:row>
    <x:row r="8" spans="2:16">
      <x:c r="B8" s="122" t="s">
        <x:v>117</x:v>
      </x:c>
      <x:c r="C8" s="122" t="s">
        <x:v>111</x:v>
      </x:c>
      <x:c r="D8" s="122" t="s">
        <x:v>125</x:v>
      </x:c>
      <x:c r="E8" s="122" t="s">
        <x:v>651</x:v>
      </x:c>
      <x:c r="F8" s="122" t="s">
        <x:v>652</x:v>
      </x:c>
      <x:c r="G8" s="122" t="s">
        <x:v>643</x:v>
      </x:c>
      <x:c r="H8" s="122" t="s">
        <x:v>495</x:v>
      </x:c>
      <x:c r="I8" s="121">
        <x:v>1738200</x:v>
      </x:c>
      <x:c r="J8" s="121">
        <x:v>0</x:v>
      </x:c>
      <x:c r="L8" s="122" t="s">
        <x:v>101</x:v>
      </x:c>
      <x:c r="M8" s="122" t="s">
        <x:v>651</x:v>
      </x:c>
      <x:c r="N8" s="122" t="s">
        <x:v>643</x:v>
      </x:c>
      <x:c r="O8" s="122" t="s">
        <x:v>495</x:v>
      </x:c>
      <x:c r="P8" s="121">
        <x:v>2638488</x:v>
      </x:c>
    </x:row>
    <x:row r="9" spans="2:16">
      <x:c r="B9" s="122" t="s">
        <x:v>117</x:v>
      </x:c>
      <x:c r="C9" s="122" t="s">
        <x:v>111</x:v>
      </x:c>
      <x:c r="D9" s="122" t="s">
        <x:v>125</x:v>
      </x:c>
      <x:c r="E9" s="122" t="s">
        <x:v>651</x:v>
      </x:c>
      <x:c r="F9" s="122" t="s">
        <x:v>653</x:v>
      </x:c>
      <x:c r="G9" s="122" t="s">
        <x:v>643</x:v>
      </x:c>
      <x:c r="H9" s="122" t="s">
        <x:v>495</x:v>
      </x:c>
      <x:c r="I9" s="121">
        <x:v>23520</x:v>
      </x:c>
      <x:c r="J9" s="121">
        <x:v>0</x:v>
      </x:c>
      <x:c r="L9" s="122" t="s">
        <x:v>101</x:v>
      </x:c>
      <x:c r="M9" s="122" t="s">
        <x:v>651</x:v>
      </x:c>
      <x:c r="N9" s="122" t="s">
        <x:v>649</x:v>
      </x:c>
      <x:c r="O9" s="122" t="s">
        <x:v>493</x:v>
      </x:c>
      <x:c r="P9" s="121">
        <x:v>10725504</x:v>
      </x:c>
    </x:row>
    <x:row r="10" spans="2:16">
      <x:c r="B10" s="122" t="s">
        <x:v>117</x:v>
      </x:c>
      <x:c r="C10" s="122" t="s">
        <x:v>111</x:v>
      </x:c>
      <x:c r="D10" s="122" t="s">
        <x:v>125</x:v>
      </x:c>
      <x:c r="E10" s="122" t="s">
        <x:v>640</x:v>
      </x:c>
      <x:c r="F10" s="122" t="s">
        <x:v>667</x:v>
      </x:c>
      <x:c r="G10" s="122" t="s">
        <x:v>660</x:v>
      </x:c>
      <x:c r="H10" s="122" t="s">
        <x:v>497</x:v>
      </x:c>
      <x:c r="I10" s="121">
        <x:v>58600</x:v>
      </x:c>
      <x:c r="J10" s="121">
        <x:v>29300</x:v>
      </x:c>
      <x:c r="L10" s="122" t="s">
        <x:v>101</x:v>
      </x:c>
      <x:c r="M10" s="122" t="s">
        <x:v>651</x:v>
      </x:c>
      <x:c r="N10" s="122" t="s">
        <x:v>649</x:v>
      </x:c>
      <x:c r="O10" s="122" t="s">
        <x:v>493</x:v>
      </x:c>
      <x:c r="P10" s="121">
        <x:v>12127516</x:v>
      </x:c>
    </x:row>
    <x:row r="11" spans="2:16">
      <x:c r="B11" s="122" t="s">
        <x:v>117</x:v>
      </x:c>
      <x:c r="C11" s="122" t="s">
        <x:v>111</x:v>
      </x:c>
      <x:c r="D11" s="122" t="s">
        <x:v>125</x:v>
      </x:c>
      <x:c r="E11" s="122" t="s">
        <x:v>640</x:v>
      </x:c>
      <x:c r="F11" s="122" t="s">
        <x:v>667</x:v>
      </x:c>
      <x:c r="G11" s="122" t="s">
        <x:v>660</x:v>
      </x:c>
      <x:c r="H11" s="122" t="s">
        <x:v>497</x:v>
      </x:c>
      <x:c r="I11" s="121">
        <x:v>117840</x:v>
      </x:c>
      <x:c r="J11" s="121">
        <x:v>58920</x:v>
      </x:c>
      <x:c r="L11" s="122" t="s">
        <x:v>101</x:v>
      </x:c>
      <x:c r="M11" s="122" t="s">
        <x:v>651</x:v>
      </x:c>
      <x:c r="N11" s="122" t="s">
        <x:v>649</x:v>
      </x:c>
      <x:c r="O11" s="122" t="s">
        <x:v>493</x:v>
      </x:c>
      <x:c r="P11" s="121">
        <x:v>8000</x:v>
      </x:c>
    </x:row>
    <x:row r="12" spans="2:10">
      <x:c r="B12" s="122" t="s">
        <x:v>137</x:v>
      </x:c>
      <x:c r="C12" s="122" t="s">
        <x:v>160</x:v>
      </x:c>
      <x:c r="D12" s="122" t="s">
        <x:v>145</x:v>
      </x:c>
      <x:c r="E12" s="122" t="s">
        <x:v>648</x:v>
      </x:c>
      <x:c r="F12" s="122" t="s">
        <x:v>122</x:v>
      </x:c>
      <x:c r="G12" s="122" t="s">
        <x:v>645</x:v>
      </x:c>
      <x:c r="H12" s="122" t="s">
        <x:v>119</x:v>
      </x:c>
      <x:c r="I12" s="121">
        <x:v>220000</x:v>
      </x:c>
      <x:c r="J12" s="121">
        <x:v>0</x:v>
      </x:c>
    </x:row>
    <x:row r="13" spans="2:10">
      <x:c r="B13" s="122" t="s">
        <x:v>137</x:v>
      </x:c>
      <x:c r="C13" s="122" t="s">
        <x:v>160</x:v>
      </x:c>
      <x:c r="D13" s="122" t="s">
        <x:v>145</x:v>
      </x:c>
      <x:c r="E13" s="122" t="s">
        <x:v>640</x:v>
      </x:c>
      <x:c r="F13" s="122" t="s">
        <x:v>667</x:v>
      </x:c>
      <x:c r="G13" s="122" t="s">
        <x:v>663</x:v>
      </x:c>
      <x:c r="H13" s="122" t="s">
        <x:v>494</x:v>
      </x:c>
      <x:c r="I13" s="121">
        <x:v>44700</x:v>
      </x:c>
      <x:c r="J13" s="121">
        <x:v>35760</x:v>
      </x:c>
    </x:row>
    <x:row r="14" spans="2:10">
      <x:c r="B14" s="122" t="s">
        <x:v>137</x:v>
      </x:c>
      <x:c r="C14" s="122" t="s">
        <x:v>160</x:v>
      </x:c>
      <x:c r="D14" s="122" t="s">
        <x:v>145</x:v>
      </x:c>
      <x:c r="E14" s="122" t="s">
        <x:v>640</x:v>
      </x:c>
      <x:c r="F14" s="122" t="s">
        <x:v>667</x:v>
      </x:c>
      <x:c r="G14" s="122" t="s">
        <x:v>663</x:v>
      </x:c>
      <x:c r="H14" s="122" t="s">
        <x:v>494</x:v>
      </x:c>
      <x:c r="I14" s="121">
        <x:v>88400</x:v>
      </x:c>
      <x:c r="J14" s="121">
        <x:v>70720</x:v>
      </x:c>
    </x:row>
    <x:row r="15" spans="2:10">
      <x:c r="B15" s="122" t="s">
        <x:v>137</x:v>
      </x:c>
      <x:c r="C15" s="122" t="s">
        <x:v>160</x:v>
      </x:c>
      <x:c r="D15" s="122" t="s">
        <x:v>145</x:v>
      </x:c>
      <x:c r="E15" s="122" t="s">
        <x:v>640</x:v>
      </x:c>
      <x:c r="F15" s="122" t="s">
        <x:v>667</x:v>
      </x:c>
      <x:c r="G15" s="122" t="s">
        <x:v>660</x:v>
      </x:c>
      <x:c r="H15" s="122" t="s">
        <x:v>497</x:v>
      </x:c>
      <x:c r="I15" s="121">
        <x:v>107190</x:v>
      </x:c>
      <x:c r="J15" s="121">
        <x:v>85752</x:v>
      </x:c>
    </x:row>
    <x:row r="16" spans="2:10">
      <x:c r="B16" s="122" t="s">
        <x:v>124</x:v>
      </x:c>
      <x:c r="C16" s="122" t="s">
        <x:v>123</x:v>
      </x:c>
      <x:c r="D16" s="122" t="s">
        <x:v>125</x:v>
      </x:c>
      <x:c r="E16" s="122" t="s">
        <x:v>640</x:v>
      </x:c>
      <x:c r="F16" s="122" t="s">
        <x:v>667</x:v>
      </x:c>
      <x:c r="G16" s="122" t="s">
        <x:v>660</x:v>
      </x:c>
      <x:c r="H16" s="122" t="s">
        <x:v>497</x:v>
      </x:c>
      <x:c r="I16" s="121">
        <x:v>360600</x:v>
      </x:c>
      <x:c r="J16" s="121">
        <x:v>180300</x:v>
      </x:c>
    </x:row>
    <x:row r="17" spans="2:10">
      <x:c r="B17" s="122" t="s">
        <x:v>124</x:v>
      </x:c>
      <x:c r="C17" s="122" t="s">
        <x:v>123</x:v>
      </x:c>
      <x:c r="D17" s="122" t="s">
        <x:v>125</x:v>
      </x:c>
      <x:c r="E17" s="122" t="s">
        <x:v>657</x:v>
      </x:c>
      <x:c r="F17" s="122" t="s">
        <x:v>652</x:v>
      </x:c>
      <x:c r="G17" s="122" t="s">
        <x:v>119</x:v>
      </x:c>
      <x:c r="H17" s="122" t="s">
        <x:v>119</x:v>
      </x:c>
      <x:c r="I17" s="121">
        <x:v>145000</x:v>
      </x:c>
      <x:c r="J17" s="121">
        <x:v>0</x:v>
      </x:c>
    </x:row>
    <x:row r="18" spans="2:10">
      <x:c r="B18" s="122" t="s">
        <x:v>124</x:v>
      </x:c>
      <x:c r="C18" s="122" t="s">
        <x:v>123</x:v>
      </x:c>
      <x:c r="D18" s="122" t="s">
        <x:v>125</x:v>
      </x:c>
      <x:c r="E18" s="122" t="s">
        <x:v>657</x:v>
      </x:c>
      <x:c r="F18" s="122" t="s">
        <x:v>652</x:v>
      </x:c>
      <x:c r="G18" s="122" t="s">
        <x:v>119</x:v>
      </x:c>
      <x:c r="H18" s="122" t="s">
        <x:v>119</x:v>
      </x:c>
      <x:c r="I18" s="121">
        <x:v>231000</x:v>
      </x:c>
      <x:c r="J18" s="121">
        <x:v>0</x:v>
      </x:c>
    </x:row>
    <x:row r="19" spans="2:10">
      <x:c r="B19" s="122" t="s">
        <x:v>124</x:v>
      </x:c>
      <x:c r="C19" s="122" t="s">
        <x:v>123</x:v>
      </x:c>
      <x:c r="D19" s="122" t="s">
        <x:v>125</x:v>
      </x:c>
      <x:c r="E19" s="122" t="s">
        <x:v>640</x:v>
      </x:c>
      <x:c r="F19" s="122" t="s">
        <x:v>667</x:v>
      </x:c>
      <x:c r="G19" s="122" t="s">
        <x:v>660</x:v>
      </x:c>
      <x:c r="H19" s="122" t="s">
        <x:v>497</x:v>
      </x:c>
      <x:c r="I19" s="121">
        <x:v>50620</x:v>
      </x:c>
      <x:c r="J19" s="121">
        <x:v>25310</x:v>
      </x:c>
    </x:row>
    <x:row r="20" spans="2:10">
      <x:c r="B20" s="122" t="s">
        <x:v>114</x:v>
      </x:c>
      <x:c r="C20" s="122" t="s">
        <x:v>127</x:v>
      </x:c>
      <x:c r="D20" s="122" t="s">
        <x:v>125</x:v>
      </x:c>
      <x:c r="E20" s="122" t="s">
        <x:v>659</x:v>
      </x:c>
      <x:c r="F20" s="122" t="s">
        <x:v>661</x:v>
      </x:c>
      <x:c r="G20" s="122" t="s">
        <x:v>662</x:v>
      </x:c>
      <x:c r="H20" s="122" t="s">
        <x:v>498</x:v>
      </x:c>
      <x:c r="I20" s="121">
        <x:v>46360</x:v>
      </x:c>
      <x:c r="J20" s="121">
        <x:v>0</x:v>
      </x:c>
    </x:row>
    <x:row r="21" spans="2:10">
      <x:c r="B21" s="122" t="s">
        <x:v>114</x:v>
      </x:c>
      <x:c r="C21" s="122" t="s">
        <x:v>127</x:v>
      </x:c>
      <x:c r="D21" s="122" t="s">
        <x:v>125</x:v>
      </x:c>
      <x:c r="E21" s="122" t="s">
        <x:v>659</x:v>
      </x:c>
      <x:c r="F21" s="122" t="s">
        <x:v>661</x:v>
      </x:c>
      <x:c r="G21" s="122" t="s">
        <x:v>662</x:v>
      </x:c>
      <x:c r="H21" s="122" t="s">
        <x:v>498</x:v>
      </x:c>
      <x:c r="I21" s="121">
        <x:v>143040</x:v>
      </x:c>
      <x:c r="J21" s="121">
        <x:v>0</x:v>
      </x:c>
    </x:row>
    <x:row r="22" spans="2:10">
      <x:c r="B22" s="122" t="s">
        <x:v>114</x:v>
      </x:c>
      <x:c r="C22" s="122" t="s">
        <x:v>127</x:v>
      </x:c>
      <x:c r="D22" s="122" t="s">
        <x:v>125</x:v>
      </x:c>
      <x:c r="E22" s="122" t="s">
        <x:v>659</x:v>
      </x:c>
      <x:c r="F22" s="122" t="s">
        <x:v>652</x:v>
      </x:c>
      <x:c r="G22" s="122" t="s">
        <x:v>662</x:v>
      </x:c>
      <x:c r="H22" s="122" t="s">
        <x:v>498</x:v>
      </x:c>
      <x:c r="I22" s="121">
        <x:v>138660</x:v>
      </x:c>
      <x:c r="J22" s="121">
        <x:v>0</x:v>
      </x:c>
    </x:row>
    <x:row r="23" spans="2:10">
      <x:c r="B23" s="122" t="s">
        <x:v>114</x:v>
      </x:c>
      <x:c r="C23" s="122" t="s">
        <x:v>127</x:v>
      </x:c>
      <x:c r="D23" s="122" t="s">
        <x:v>125</x:v>
      </x:c>
      <x:c r="E23" s="122" t="s">
        <x:v>659</x:v>
      </x:c>
      <x:c r="F23" s="122" t="s">
        <x:v>652</x:v>
      </x:c>
      <x:c r="G23" s="122" t="s">
        <x:v>662</x:v>
      </x:c>
      <x:c r="H23" s="122" t="s">
        <x:v>498</x:v>
      </x:c>
      <x:c r="I23" s="121">
        <x:v>239250</x:v>
      </x:c>
      <x:c r="J23" s="121">
        <x:v>0</x:v>
      </x:c>
    </x:row>
    <x:row r="24" spans="2:10">
      <x:c r="B24" s="122" t="s">
        <x:v>114</x:v>
      </x:c>
      <x:c r="C24" s="122" t="s">
        <x:v>127</x:v>
      </x:c>
      <x:c r="D24" s="122" t="s">
        <x:v>125</x:v>
      </x:c>
      <x:c r="E24" s="122" t="s">
        <x:v>659</x:v>
      </x:c>
      <x:c r="F24" s="122" t="s">
        <x:v>653</x:v>
      </x:c>
      <x:c r="G24" s="122" t="s">
        <x:v>662</x:v>
      </x:c>
      <x:c r="H24" s="122" t="s">
        <x:v>498</x:v>
      </x:c>
      <x:c r="I24" s="121">
        <x:v>4000</x:v>
      </x:c>
      <x:c r="J24" s="121">
        <x:v>0</x:v>
      </x:c>
    </x:row>
    <x:row r="25" spans="2:10">
      <x:c r="B25" s="122" t="s">
        <x:v>114</x:v>
      </x:c>
      <x:c r="C25" s="122" t="s">
        <x:v>127</x:v>
      </x:c>
      <x:c r="D25" s="122" t="s">
        <x:v>125</x:v>
      </x:c>
      <x:c r="E25" s="122" t="s">
        <x:v>640</x:v>
      </x:c>
      <x:c r="F25" s="122" t="s">
        <x:v>667</x:v>
      </x:c>
      <x:c r="G25" s="122" t="s">
        <x:v>660</x:v>
      </x:c>
      <x:c r="H25" s="122" t="s">
        <x:v>497</x:v>
      </x:c>
      <x:c r="I25" s="121">
        <x:v>81970</x:v>
      </x:c>
      <x:c r="J25" s="121">
        <x:v>65576</x:v>
      </x:c>
    </x:row>
    <x:row r="26" spans="2:10">
      <x:c r="B26" s="122" t="s">
        <x:v>101</x:v>
      </x:c>
      <x:c r="C26" s="122" t="s">
        <x:v>100</x:v>
      </x:c>
      <x:c r="D26" s="122" t="s">
        <x:v>125</x:v>
      </x:c>
      <x:c r="E26" s="122" t="s">
        <x:v>651</x:v>
      </x:c>
      <x:c r="F26" s="122" t="s">
        <x:v>661</x:v>
      </x:c>
      <x:c r="G26" s="122" t="s">
        <x:v>649</x:v>
      </x:c>
      <x:c r="H26" s="122" t="s">
        <x:v>493</x:v>
      </x:c>
      <x:c r="I26" s="121">
        <x:v>15000</x:v>
      </x:c>
      <x:c r="J26" s="121">
        <x:v>0</x:v>
      </x:c>
    </x:row>
    <x:row r="27" spans="2:10">
      <x:c r="B27" s="122" t="s">
        <x:v>101</x:v>
      </x:c>
      <x:c r="C27" s="122" t="s">
        <x:v>100</x:v>
      </x:c>
      <x:c r="D27" s="122" t="s">
        <x:v>125</x:v>
      </x:c>
      <x:c r="E27" s="122" t="s">
        <x:v>651</x:v>
      </x:c>
      <x:c r="F27" s="122" t="s">
        <x:v>661</x:v>
      </x:c>
      <x:c r="G27" s="122" t="s">
        <x:v>643</x:v>
      </x:c>
      <x:c r="H27" s="122" t="s">
        <x:v>495</x:v>
      </x:c>
      <x:c r="I27" s="121">
        <x:v>111980</x:v>
      </x:c>
      <x:c r="J27" s="121">
        <x:v>0</x:v>
      </x:c>
    </x:row>
    <x:row r="28" spans="2:10">
      <x:c r="B28" s="122" t="s">
        <x:v>101</x:v>
      </x:c>
      <x:c r="C28" s="122" t="s">
        <x:v>100</x:v>
      </x:c>
      <x:c r="D28" s="122" t="s">
        <x:v>125</x:v>
      </x:c>
      <x:c r="E28" s="122" t="s">
        <x:v>651</x:v>
      </x:c>
      <x:c r="F28" s="122" t="s">
        <x:v>661</x:v>
      </x:c>
      <x:c r="G28" s="122" t="s">
        <x:v>643</x:v>
      </x:c>
      <x:c r="H28" s="122" t="s">
        <x:v>495</x:v>
      </x:c>
      <x:c r="I28" s="121">
        <x:v>213200</x:v>
      </x:c>
      <x:c r="J28" s="121">
        <x:v>0</x:v>
      </x:c>
    </x:row>
    <x:row r="29" spans="2:10">
      <x:c r="B29" s="122" t="s">
        <x:v>101</x:v>
      </x:c>
      <x:c r="C29" s="122" t="s">
        <x:v>100</x:v>
      </x:c>
      <x:c r="D29" s="122" t="s">
        <x:v>125</x:v>
      </x:c>
      <x:c r="E29" s="122" t="s">
        <x:v>648</x:v>
      </x:c>
      <x:c r="F29" s="122" t="s">
        <x:v>122</x:v>
      </x:c>
      <x:c r="G29" s="122" t="s">
        <x:v>645</x:v>
      </x:c>
      <x:c r="H29" s="122" t="s">
        <x:v>119</x:v>
      </x:c>
      <x:c r="I29" s="121">
        <x:v>110000</x:v>
      </x:c>
      <x:c r="J29" s="121">
        <x:v>0</x:v>
      </x:c>
    </x:row>
    <x:row r="30" spans="2:10">
      <x:c r="B30" s="122" t="s">
        <x:v>101</x:v>
      </x:c>
      <x:c r="C30" s="122" t="s">
        <x:v>100</x:v>
      </x:c>
      <x:c r="D30" s="122" t="s">
        <x:v>125</x:v>
      </x:c>
      <x:c r="E30" s="122" t="s">
        <x:v>648</x:v>
      </x:c>
      <x:c r="F30" s="122" t="s">
        <x:v>122</x:v>
      </x:c>
      <x:c r="G30" s="122" t="s">
        <x:v>645</x:v>
      </x:c>
      <x:c r="H30" s="122" t="s">
        <x:v>119</x:v>
      </x:c>
      <x:c r="I30" s="121">
        <x:v>240000</x:v>
      </x:c>
      <x:c r="J30" s="121">
        <x:v>0</x:v>
      </x:c>
    </x:row>
    <x:row r="31" spans="2:10">
      <x:c r="B31" s="122" t="s">
        <x:v>101</x:v>
      </x:c>
      <x:c r="C31" s="122" t="s">
        <x:v>100</x:v>
      </x:c>
      <x:c r="D31" s="122" t="s">
        <x:v>125</x:v>
      </x:c>
      <x:c r="E31" s="122" t="s">
        <x:v>648</x:v>
      </x:c>
      <x:c r="F31" s="122" t="s">
        <x:v>122</x:v>
      </x:c>
      <x:c r="G31" s="122" t="s">
        <x:v>645</x:v>
      </x:c>
      <x:c r="H31" s="122" t="s">
        <x:v>119</x:v>
      </x:c>
      <x:c r="I31" s="121">
        <x:v>600000</x:v>
      </x:c>
      <x:c r="J31" s="121">
        <x:v>0</x:v>
      </x:c>
    </x:row>
    <x:row r="32" spans="2:10">
      <x:c r="B32" s="122" t="s">
        <x:v>101</x:v>
      </x:c>
      <x:c r="C32" s="122" t="s">
        <x:v>100</x:v>
      </x:c>
      <x:c r="D32" s="122" t="s">
        <x:v>125</x:v>
      </x:c>
      <x:c r="E32" s="122" t="s">
        <x:v>657</x:v>
      </x:c>
      <x:c r="F32" s="122" t="s">
        <x:v>652</x:v>
      </x:c>
      <x:c r="G32" s="122" t="s">
        <x:v>119</x:v>
      </x:c>
      <x:c r="H32" s="122" t="s">
        <x:v>119</x:v>
      </x:c>
      <x:c r="I32" s="121">
        <x:v>62340</x:v>
      </x:c>
      <x:c r="J32" s="121">
        <x:v>0</x:v>
      </x:c>
    </x:row>
    <x:row r="33" spans="2:10">
      <x:c r="B33" s="122" t="s">
        <x:v>101</x:v>
      </x:c>
      <x:c r="C33" s="122" t="s">
        <x:v>100</x:v>
      </x:c>
      <x:c r="D33" s="122" t="s">
        <x:v>125</x:v>
      </x:c>
      <x:c r="E33" s="122" t="s">
        <x:v>657</x:v>
      </x:c>
      <x:c r="F33" s="122" t="s">
        <x:v>652</x:v>
      </x:c>
      <x:c r="G33" s="122" t="s">
        <x:v>119</x:v>
      </x:c>
      <x:c r="H33" s="122" t="s">
        <x:v>119</x:v>
      </x:c>
      <x:c r="I33" s="121">
        <x:v>213020</x:v>
      </x:c>
      <x:c r="J33" s="121">
        <x:v>0</x:v>
      </x:c>
    </x:row>
    <x:row r="34" spans="2:10">
      <x:c r="B34" s="122" t="s">
        <x:v>101</x:v>
      </x:c>
      <x:c r="C34" s="122" t="s">
        <x:v>100</x:v>
      </x:c>
      <x:c r="D34" s="122" t="s">
        <x:v>125</x:v>
      </x:c>
      <x:c r="E34" s="122" t="s">
        <x:v>651</x:v>
      </x:c>
      <x:c r="F34" s="122" t="s">
        <x:v>652</x:v>
      </x:c>
      <x:c r="G34" s="122" t="s">
        <x:v>643</x:v>
      </x:c>
      <x:c r="H34" s="122" t="s">
        <x:v>495</x:v>
      </x:c>
      <x:c r="I34" s="121">
        <x:v>1925602</x:v>
      </x:c>
      <x:c r="J34" s="121">
        <x:v>0</x:v>
      </x:c>
    </x:row>
    <x:row r="35" spans="2:10">
      <x:c r="B35" s="122" t="s">
        <x:v>101</x:v>
      </x:c>
      <x:c r="C35" s="122" t="s">
        <x:v>100</x:v>
      </x:c>
      <x:c r="D35" s="122" t="s">
        <x:v>125</x:v>
      </x:c>
      <x:c r="E35" s="122" t="s">
        <x:v>651</x:v>
      </x:c>
      <x:c r="F35" s="122" t="s">
        <x:v>652</x:v>
      </x:c>
      <x:c r="G35" s="122" t="s">
        <x:v>643</x:v>
      </x:c>
      <x:c r="H35" s="122" t="s">
        <x:v>495</x:v>
      </x:c>
      <x:c r="I35" s="121">
        <x:v>2638488</x:v>
      </x:c>
      <x:c r="J35" s="121">
        <x:v>0</x:v>
      </x:c>
    </x:row>
    <x:row r="36" spans="2:10">
      <x:c r="B36" s="122" t="s">
        <x:v>101</x:v>
      </x:c>
      <x:c r="C36" s="122" t="s">
        <x:v>100</x:v>
      </x:c>
      <x:c r="D36" s="122" t="s">
        <x:v>125</x:v>
      </x:c>
      <x:c r="E36" s="122" t="s">
        <x:v>651</x:v>
      </x:c>
      <x:c r="F36" s="122" t="s">
        <x:v>652</x:v>
      </x:c>
      <x:c r="G36" s="122" t="s">
        <x:v>649</x:v>
      </x:c>
      <x:c r="H36" s="122" t="s">
        <x:v>493</x:v>
      </x:c>
      <x:c r="I36" s="121">
        <x:v>10725504</x:v>
      </x:c>
      <x:c r="J36" s="121">
        <x:v>0</x:v>
      </x:c>
    </x:row>
    <x:row r="37" spans="2:10">
      <x:c r="B37" s="122" t="s">
        <x:v>101</x:v>
      </x:c>
      <x:c r="C37" s="122" t="s">
        <x:v>100</x:v>
      </x:c>
      <x:c r="D37" s="122" t="s">
        <x:v>125</x:v>
      </x:c>
      <x:c r="E37" s="122" t="s">
        <x:v>651</x:v>
      </x:c>
      <x:c r="F37" s="122" t="s">
        <x:v>652</x:v>
      </x:c>
      <x:c r="G37" s="122" t="s">
        <x:v>649</x:v>
      </x:c>
      <x:c r="H37" s="122" t="s">
        <x:v>493</x:v>
      </x:c>
      <x:c r="I37" s="121">
        <x:v>12127516</x:v>
      </x:c>
      <x:c r="J37" s="121">
        <x:v>0</x:v>
      </x:c>
    </x:row>
    <x:row r="38" spans="2:10">
      <x:c r="B38" s="122" t="s">
        <x:v>101</x:v>
      </x:c>
      <x:c r="C38" s="122" t="s">
        <x:v>100</x:v>
      </x:c>
      <x:c r="D38" s="122" t="s">
        <x:v>125</x:v>
      </x:c>
      <x:c r="E38" s="122" t="s">
        <x:v>651</x:v>
      </x:c>
      <x:c r="F38" s="122" t="s">
        <x:v>653</x:v>
      </x:c>
      <x:c r="G38" s="122" t="s">
        <x:v>649</x:v>
      </x:c>
      <x:c r="H38" s="122" t="s">
        <x:v>493</x:v>
      </x:c>
      <x:c r="I38" s="121">
        <x:v>8000</x:v>
      </x:c>
      <x:c r="J38" s="121">
        <x:v>0</x:v>
      </x:c>
    </x:row>
    <x:row r="39" spans="2:10">
      <x:c r="B39" s="122" t="s">
        <x:v>101</x:v>
      </x:c>
      <x:c r="C39" s="122" t="s">
        <x:v>100</x:v>
      </x:c>
      <x:c r="D39" s="122" t="s">
        <x:v>125</x:v>
      </x:c>
      <x:c r="E39" s="122" t="s">
        <x:v>651</x:v>
      </x:c>
      <x:c r="F39" s="122" t="s">
        <x:v>653</x:v>
      </x:c>
      <x:c r="G39" s="122" t="s">
        <x:v>649</x:v>
      </x:c>
      <x:c r="H39" s="122" t="s">
        <x:v>493</x:v>
      </x:c>
      <x:c r="I39" s="121">
        <x:v>60100</x:v>
      </x:c>
      <x:c r="J39" s="121">
        <x:v>0</x:v>
      </x:c>
    </x:row>
    <x:row r="40" spans="2:10">
      <x:c r="B40" s="122" t="s">
        <x:v>101</x:v>
      </x:c>
      <x:c r="C40" s="122" t="s">
        <x:v>100</x:v>
      </x:c>
      <x:c r="D40" s="122" t="s">
        <x:v>125</x:v>
      </x:c>
      <x:c r="E40" s="122" t="s">
        <x:v>640</x:v>
      </x:c>
      <x:c r="F40" s="122" t="s">
        <x:v>667</x:v>
      </x:c>
      <x:c r="G40" s="122" t="s">
        <x:v>663</x:v>
      </x:c>
      <x:c r="H40" s="122" t="s">
        <x:v>494</x:v>
      </x:c>
      <x:c r="I40" s="121">
        <x:v>59400</x:v>
      </x:c>
      <x:c r="J40" s="121">
        <x:v>47520</x:v>
      </x:c>
    </x:row>
    <x:row r="41" spans="2:10">
      <x:c r="B41" s="122" t="s">
        <x:v>101</x:v>
      </x:c>
      <x:c r="C41" s="122" t="s">
        <x:v>100</x:v>
      </x:c>
      <x:c r="D41" s="122" t="s">
        <x:v>125</x:v>
      </x:c>
      <x:c r="E41" s="122" t="s">
        <x:v>640</x:v>
      </x:c>
      <x:c r="F41" s="122" t="s">
        <x:v>667</x:v>
      </x:c>
      <x:c r="G41" s="122" t="s">
        <x:v>663</x:v>
      </x:c>
      <x:c r="H41" s="122" t="s">
        <x:v>494</x:v>
      </x:c>
      <x:c r="I41" s="121">
        <x:v>103400</x:v>
      </x:c>
      <x:c r="J41" s="121">
        <x:v>82720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B2:K32"/>
  <x:sheetViews>
    <x:sheetView topLeftCell="E1" zoomScaleNormal="75" zoomScaleSheetLayoutView="100" workbookViewId="0">
      <x:selection activeCell="M2" activeCellId="0" sqref="M2:R17"/>
    </x:sheetView>
  </x:sheetViews>
  <x:sheetFormatPr defaultColWidth="9" defaultRowHeight="16.39999999999999857891"/>
  <x:cols>
    <x:col min="1" max="1" width="2.5625" customWidth="1"/>
    <x:col min="2" max="2" width="8.25" bestFit="1" customWidth="1"/>
    <x:col min="3" max="3" width="11.125" customWidth="1"/>
    <x:col min="4" max="4" width="8.25" bestFit="1" customWidth="1"/>
    <x:col min="5" max="5" width="12.6875" bestFit="1" customWidth="1"/>
    <x:col min="6" max="6" width="10.5625" bestFit="1" customWidth="1"/>
    <x:col min="9" max="9" width="10.0625" bestFit="1" customWidth="1"/>
    <x:col min="10" max="10" width="20.9375" bestFit="1" customWidth="1"/>
    <x:col min="11" max="11" width="12.6875" bestFit="1" customWidth="1"/>
    <x:col min="13" max="13" width="10" bestFit="1" customWidth="1"/>
    <x:col min="14" max="14" width="12.6875" bestFit="1" customWidth="1"/>
    <x:col min="15" max="15" width="10.5625" bestFit="1" customWidth="1"/>
    <x:col min="17" max="17" width="6.4375" bestFit="1" customWidth="1"/>
    <x:col min="18" max="18" width="10.0625" bestFit="1" customWidth="1"/>
  </x:cols>
  <x:sheetData>
    <x:row r="2" spans="2:11">
      <x:c r="B2" s="126" t="s">
        <x:v>646</x:v>
      </x:c>
      <x:c r="C2" s="126" t="s">
        <x:v>331</x:v>
      </x:c>
      <x:c r="D2" s="126" t="s">
        <x:v>665</x:v>
      </x:c>
      <x:c r="E2" s="126" t="s">
        <x:v>637</x:v>
      </x:c>
      <x:c r="F2" s="126" t="s">
        <x:v>647</x:v>
      </x:c>
      <x:c r="G2" s="126" t="s">
        <x:v>141</x:v>
      </x:c>
      <x:c r="H2" s="126" t="s">
        <x:v>26</x:v>
      </x:c>
      <x:c r="I2" s="126" t="s">
        <x:v>138</x:v>
      </x:c>
      <x:c r="J2" s="126" t="s">
        <x:v>161</x:v>
      </x:c>
      <x:c r="K2" s="126" t="s">
        <x:v>133</x:v>
      </x:c>
    </x:row>
    <x:row r="3" spans="2:11">
      <x:c r="B3" s="128" t="s">
        <x:v>639</x:v>
      </x:c>
      <x:c r="C3" s="128" t="s">
        <x:v>496</x:v>
      </x:c>
      <x:c r="D3" s="122" t="s">
        <x:v>650</x:v>
      </x:c>
      <x:c r="E3" s="122" t="s">
        <x:v>654</x:v>
      </x:c>
      <x:c r="F3" s="127">
        <x:v>43482</x:v>
      </x:c>
      <x:c r="G3" s="122">
        <x:v>2</x:v>
      </x:c>
      <x:c r="H3" s="122" t="s">
        <x:v>154</x:v>
      </x:c>
      <x:c r="I3" s="122" t="s">
        <x:v>655</x:v>
      </x:c>
      <x:c r="J3" s="124" t="s">
        <x:v>503</x:v>
      </x:c>
      <x:c r="K3" s="122" t="s">
        <x:v>673</x:v>
      </x:c>
    </x:row>
    <x:row r="4" spans="2:11">
      <x:c r="B4" s="128" t="s">
        <x:v>690</x:v>
      </x:c>
      <x:c r="C4" s="128" t="s">
        <x:v>501</x:v>
      </x:c>
      <x:c r="D4" s="122" t="s">
        <x:v>650</x:v>
      </x:c>
      <x:c r="E4" s="122" t="s">
        <x:v>654</x:v>
      </x:c>
      <x:c r="F4" s="127">
        <x:v>43486</x:v>
      </x:c>
      <x:c r="G4" s="122">
        <x:v>5</x:v>
      </x:c>
      <x:c r="H4" s="122" t="s">
        <x:v>139</x:v>
      </x:c>
      <x:c r="I4" s="122" t="s">
        <x:v>689</x:v>
      </x:c>
      <x:c r="J4" s="124" t="s">
        <x:v>503</x:v>
      </x:c>
      <x:c r="K4" s="122" t="s">
        <x:v>673</x:v>
      </x:c>
    </x:row>
    <x:row r="5" spans="2:11">
      <x:c r="B5" s="128" t="s">
        <x:v>675</x:v>
      </x:c>
      <x:c r="C5" s="128" t="s">
        <x:v>504</x:v>
      </x:c>
      <x:c r="D5" s="122" t="s">
        <x:v>650</x:v>
      </x:c>
      <x:c r="E5" s="122" t="s">
        <x:v>682</x:v>
      </x:c>
      <x:c r="F5" s="127">
        <x:v>43510</x:v>
      </x:c>
      <x:c r="G5" s="122">
        <x:v>4</x:v>
      </x:c>
      <x:c r="H5" s="122" t="s">
        <x:v>140</x:v>
      </x:c>
      <x:c r="I5" s="122" t="s">
        <x:v>698</x:v>
      </x:c>
      <x:c r="J5" s="124" t="s">
        <x:v>503</x:v>
      </x:c>
      <x:c r="K5" s="122" t="s">
        <x:v>673</x:v>
      </x:c>
    </x:row>
    <x:row r="6" spans="2:11">
      <x:c r="B6" s="128" t="s">
        <x:v>671</x:v>
      </x:c>
      <x:c r="C6" s="128" t="s">
        <x:v>500</x:v>
      </x:c>
      <x:c r="D6" s="122" t="s">
        <x:v>650</x:v>
      </x:c>
      <x:c r="E6" s="122" t="s">
        <x:v>654</x:v>
      </x:c>
      <x:c r="F6" s="127">
        <x:v>43536</x:v>
      </x:c>
      <x:c r="G6" s="122">
        <x:v>3</x:v>
      </x:c>
      <x:c r="H6" s="122" t="s">
        <x:v>155</x:v>
      </x:c>
      <x:c r="I6" s="122" t="s">
        <x:v>689</x:v>
      </x:c>
      <x:c r="J6" s="124" t="s">
        <x:v>503</x:v>
      </x:c>
      <x:c r="K6" s="122" t="s">
        <x:v>673</x:v>
      </x:c>
    </x:row>
    <x:row r="7" spans="2:11">
      <x:c r="B7" s="128" t="s">
        <x:v>696</x:v>
      </x:c>
      <x:c r="C7" s="128" t="s">
        <x:v>499</x:v>
      </x:c>
      <x:c r="D7" s="122" t="s">
        <x:v>650</x:v>
      </x:c>
      <x:c r="E7" s="122" t="s">
        <x:v>691</x:v>
      </x:c>
      <x:c r="F7" s="127">
        <x:v>43537</x:v>
      </x:c>
      <x:c r="G7" s="122">
        <x:v>5</x:v>
      </x:c>
      <x:c r="H7" s="122" t="s">
        <x:v>146</x:v>
      </x:c>
      <x:c r="I7" s="122" t="s">
        <x:v>698</x:v>
      </x:c>
      <x:c r="J7" s="124" t="s">
        <x:v>503</x:v>
      </x:c>
      <x:c r="K7" s="122" t="s">
        <x:v>673</x:v>
      </x:c>
    </x:row>
    <x:row r="8" spans="2:11">
      <x:c r="B8" s="128" t="s">
        <x:v>679</x:v>
      </x:c>
      <x:c r="C8" s="128" t="s">
        <x:v>502</x:v>
      </x:c>
      <x:c r="D8" s="122" t="s">
        <x:v>650</x:v>
      </x:c>
      <x:c r="E8" s="122" t="s">
        <x:v>654</x:v>
      </x:c>
      <x:c r="F8" s="127">
        <x:v>43543</x:v>
      </x:c>
      <x:c r="G8" s="122">
        <x:v>4</x:v>
      </x:c>
      <x:c r="H8" s="122" t="s">
        <x:v>131</x:v>
      </x:c>
      <x:c r="I8" s="122" t="s">
        <x:v>688</x:v>
      </x:c>
      <x:c r="J8" s="124" t="s">
        <x:v>503</x:v>
      </x:c>
      <x:c r="K8" s="122" t="s">
        <x:v>673</x:v>
      </x:c>
    </x:row>
    <x:row r="9" spans="2:11">
      <x:c r="B9" s="128" t="s">
        <x:v>684</x:v>
      </x:c>
      <x:c r="C9" s="128" t="s">
        <x:v>509</x:v>
      </x:c>
      <x:c r="D9" s="122" t="s">
        <x:v>650</x:v>
      </x:c>
      <x:c r="E9" s="122" t="s">
        <x:v>682</x:v>
      </x:c>
      <x:c r="F9" s="127">
        <x:v>43564</x:v>
      </x:c>
      <x:c r="G9" s="122">
        <x:v>2</x:v>
      </x:c>
      <x:c r="H9" s="122" t="s">
        <x:v>136</x:v>
      </x:c>
      <x:c r="I9" s="122" t="s">
        <x:v>655</x:v>
      </x:c>
      <x:c r="J9" s="124" t="s">
        <x:v>503</x:v>
      </x:c>
      <x:c r="K9" s="122" t="s">
        <x:v>673</x:v>
      </x:c>
    </x:row>
    <x:row r="10" spans="2:11">
      <x:c r="B10" s="128" t="s">
        <x:v>692</x:v>
      </x:c>
      <x:c r="C10" s="128" t="s">
        <x:v>507</x:v>
      </x:c>
      <x:c r="D10" s="122" t="s">
        <x:v>650</x:v>
      </x:c>
      <x:c r="E10" s="122" t="s">
        <x:v>677</x:v>
      </x:c>
      <x:c r="F10" s="127">
        <x:v>43571</x:v>
      </x:c>
      <x:c r="G10" s="122">
        <x:v>3</x:v>
      </x:c>
      <x:c r="H10" s="122" t="s">
        <x:v>134</x:v>
      </x:c>
      <x:c r="I10" s="122" t="s">
        <x:v>698</x:v>
      </x:c>
      <x:c r="J10" s="124" t="s">
        <x:v>503</x:v>
      </x:c>
      <x:c r="K10" s="122" t="s">
        <x:v>673</x:v>
      </x:c>
    </x:row>
    <x:row r="11" spans="2:11">
      <x:c r="B11" s="128" t="s">
        <x:v>683</x:v>
      </x:c>
      <x:c r="C11" s="128" t="s">
        <x:v>504</x:v>
      </x:c>
      <x:c r="D11" s="122" t="s">
        <x:v>687</x:v>
      </x:c>
      <x:c r="E11" s="122" t="s">
        <x:v>674</x:v>
      </x:c>
      <x:c r="F11" s="127">
        <x:v>43572</x:v>
      </x:c>
      <x:c r="G11" s="122">
        <x:v>4</x:v>
      </x:c>
      <x:c r="H11" s="122" t="s">
        <x:v>140</x:v>
      </x:c>
      <x:c r="I11" s="122" t="s">
        <x:v>698</x:v>
      </x:c>
      <x:c r="J11" s="124" t="s">
        <x:v>506</x:v>
      </x:c>
      <x:c r="K11" s="122" t="s">
        <x:v>676</x:v>
      </x:c>
    </x:row>
    <x:row r="12" spans="2:11">
      <x:c r="B12" s="128" t="s">
        <x:v>678</x:v>
      </x:c>
      <x:c r="C12" s="128" t="s">
        <x:v>501</x:v>
      </x:c>
      <x:c r="D12" s="122" t="s">
        <x:v>687</x:v>
      </x:c>
      <x:c r="E12" s="122" t="s">
        <x:v>691</x:v>
      </x:c>
      <x:c r="F12" s="127">
        <x:v>43599</x:v>
      </x:c>
      <x:c r="G12" s="122">
        <x:v>3</x:v>
      </x:c>
      <x:c r="H12" s="122" t="s">
        <x:v>139</x:v>
      </x:c>
      <x:c r="I12" s="122" t="s">
        <x:v>689</x:v>
      </x:c>
      <x:c r="J12" s="124" t="s">
        <x:v>506</x:v>
      </x:c>
      <x:c r="K12" s="122" t="s">
        <x:v>676</x:v>
      </x:c>
    </x:row>
    <x:row r="13" spans="2:11">
      <x:c r="B13" s="128" t="s">
        <x:v>693</x:v>
      </x:c>
      <x:c r="C13" s="128" t="s">
        <x:v>501</x:v>
      </x:c>
      <x:c r="D13" s="122" t="s">
        <x:v>687</x:v>
      </x:c>
      <x:c r="E13" s="122" t="s">
        <x:v>682</x:v>
      </x:c>
      <x:c r="F13" s="127">
        <x:v>43606</x:v>
      </x:c>
      <x:c r="G13" s="122">
        <x:v>2</x:v>
      </x:c>
      <x:c r="H13" s="122" t="s">
        <x:v>139</x:v>
      </x:c>
      <x:c r="I13" s="122" t="s">
        <x:v>689</x:v>
      </x:c>
      <x:c r="J13" s="124" t="s">
        <x:v>506</x:v>
      </x:c>
      <x:c r="K13" s="122" t="s">
        <x:v>676</x:v>
      </x:c>
    </x:row>
    <x:row r="14" spans="2:11">
      <x:c r="B14" s="128" t="s">
        <x:v>694</x:v>
      </x:c>
      <x:c r="C14" s="128" t="s">
        <x:v>496</x:v>
      </x:c>
      <x:c r="D14" s="122" t="s">
        <x:v>687</x:v>
      </x:c>
      <x:c r="E14" s="122" t="s">
        <x:v>677</x:v>
      </x:c>
      <x:c r="F14" s="127">
        <x:v>43607</x:v>
      </x:c>
      <x:c r="G14" s="122">
        <x:v>5</x:v>
      </x:c>
      <x:c r="H14" s="122" t="s">
        <x:v>154</x:v>
      </x:c>
      <x:c r="I14" s="122" t="s">
        <x:v>655</x:v>
      </x:c>
      <x:c r="J14" s="124" t="s">
        <x:v>506</x:v>
      </x:c>
      <x:c r="K14" s="122" t="s">
        <x:v>676</x:v>
      </x:c>
    </x:row>
    <x:row r="15" spans="2:11">
      <x:c r="B15" s="128" t="s">
        <x:v>672</x:v>
      </x:c>
      <x:c r="C15" s="128" t="s">
        <x:v>499</x:v>
      </x:c>
      <x:c r="D15" s="122" t="s">
        <x:v>695</x:v>
      </x:c>
      <x:c r="E15" s="122" t="s">
        <x:v>674</x:v>
      </x:c>
      <x:c r="F15" s="127">
        <x:v>43627</x:v>
      </x:c>
      <x:c r="G15" s="122">
        <x:v>4</x:v>
      </x:c>
      <x:c r="H15" s="122" t="s">
        <x:v>146</x:v>
      </x:c>
      <x:c r="I15" s="122" t="s">
        <x:v>698</x:v>
      </x:c>
      <x:c r="J15" s="124" t="s">
        <x:v>508</x:v>
      </x:c>
      <x:c r="K15" s="122" t="s">
        <x:v>685</x:v>
      </x:c>
    </x:row>
    <x:row r="16" spans="2:11">
      <x:c r="B16" s="128" t="s">
        <x:v>697</x:v>
      </x:c>
      <x:c r="C16" s="128" t="s">
        <x:v>502</x:v>
      </x:c>
      <x:c r="D16" s="122" t="s">
        <x:v>695</x:v>
      </x:c>
      <x:c r="E16" s="122" t="s">
        <x:v>691</x:v>
      </x:c>
      <x:c r="F16" s="127">
        <x:v>43634</x:v>
      </x:c>
      <x:c r="G16" s="122">
        <x:v>3</x:v>
      </x:c>
      <x:c r="H16" s="122" t="s">
        <x:v>131</x:v>
      </x:c>
      <x:c r="I16" s="122" t="s">
        <x:v>688</x:v>
      </x:c>
      <x:c r="J16" s="124" t="s">
        <x:v>508</x:v>
      </x:c>
      <x:c r="K16" s="122" t="s">
        <x:v>685</x:v>
      </x:c>
    </x:row>
    <x:row r="17" spans="2:11">
      <x:c r="B17" s="128" t="s">
        <x:v>686</x:v>
      </x:c>
      <x:c r="C17" s="128" t="s">
        <x:v>502</x:v>
      </x:c>
      <x:c r="D17" s="122" t="s">
        <x:v>695</x:v>
      </x:c>
      <x:c r="E17" s="122" t="s">
        <x:v>680</x:v>
      </x:c>
      <x:c r="F17" s="127">
        <x:v>43641</x:v>
      </x:c>
      <x:c r="G17" s="122">
        <x:v>2</x:v>
      </x:c>
      <x:c r="H17" s="122" t="s">
        <x:v>131</x:v>
      </x:c>
      <x:c r="I17" s="122" t="s">
        <x:v>688</x:v>
      </x:c>
      <x:c r="J17" s="124" t="s">
        <x:v>508</x:v>
      </x:c>
      <x:c r="K17" s="122" t="s">
        <x:v>685</x:v>
      </x:c>
    </x:row>
    <x:row r="18" spans="2:11">
      <x:c r="B18" s="128" t="s">
        <x:v>699</x:v>
      </x:c>
      <x:c r="C18" s="128" t="s">
        <x:v>507</x:v>
      </x:c>
      <x:c r="D18" s="122" t="s">
        <x:v>695</x:v>
      </x:c>
      <x:c r="E18" s="122" t="s">
        <x:v>674</x:v>
      </x:c>
      <x:c r="F18" s="127">
        <x:v>43655</x:v>
      </x:c>
      <x:c r="G18" s="122">
        <x:v>5</x:v>
      </x:c>
      <x:c r="H18" s="122" t="s">
        <x:v>134</x:v>
      </x:c>
      <x:c r="I18" s="122" t="s">
        <x:v>698</x:v>
      </x:c>
      <x:c r="J18" s="124" t="s">
        <x:v>508</x:v>
      </x:c>
      <x:c r="K18" s="122" t="s">
        <x:v>685</x:v>
      </x:c>
    </x:row>
    <x:row r="19" spans="2:11">
      <x:c r="B19" s="128" t="s">
        <x:v>669</x:v>
      </x:c>
      <x:c r="C19" s="128" t="s">
        <x:v>505</x:v>
      </x:c>
      <x:c r="D19" s="122" t="s">
        <x:v>695</x:v>
      </x:c>
      <x:c r="E19" s="122" t="s">
        <x:v>668</x:v>
      </x:c>
      <x:c r="F19" s="127">
        <x:v>43662</x:v>
      </x:c>
      <x:c r="G19" s="122">
        <x:v>4</x:v>
      </x:c>
      <x:c r="H19" s="122" t="s">
        <x:v>130</x:v>
      </x:c>
      <x:c r="I19" s="122" t="s">
        <x:v>688</x:v>
      </x:c>
      <x:c r="J19" s="124" t="s">
        <x:v>508</x:v>
      </x:c>
      <x:c r="K19" s="122" t="s">
        <x:v>685</x:v>
      </x:c>
    </x:row>
    <x:row r="20" spans="2:11">
      <x:c r="B20" s="128" t="s">
        <x:v>681</x:v>
      </x:c>
      <x:c r="C20" s="128" t="s">
        <x:v>512</x:v>
      </x:c>
      <x:c r="D20" s="122" t="s">
        <x:v>695</x:v>
      </x:c>
      <x:c r="E20" s="122" t="s">
        <x:v>674</x:v>
      </x:c>
      <x:c r="F20" s="127">
        <x:v>43663</x:v>
      </x:c>
      <x:c r="G20" s="122">
        <x:v>3</x:v>
      </x:c>
      <x:c r="H20" s="122" t="s">
        <x:v>151</x:v>
      </x:c>
      <x:c r="I20" s="122" t="s">
        <x:v>655</x:v>
      </x:c>
      <x:c r="J20" s="124" t="s">
        <x:v>508</x:v>
      </x:c>
      <x:c r="K20" s="122" t="s">
        <x:v>685</x:v>
      </x:c>
    </x:row>
    <x:row r="21" spans="2:11">
      <x:c r="B21" s="128" t="s">
        <x:v>670</x:v>
      </x:c>
      <x:c r="C21" s="128" t="s">
        <x:v>504</x:v>
      </x:c>
      <x:c r="D21" s="122" t="s">
        <x:v>695</x:v>
      </x:c>
      <x:c r="E21" s="122" t="s">
        <x:v>682</x:v>
      </x:c>
      <x:c r="F21" s="127">
        <x:v>43690</x:v>
      </x:c>
      <x:c r="G21" s="122">
        <x:v>4</x:v>
      </x:c>
      <x:c r="H21" s="122" t="s">
        <x:v>140</x:v>
      </x:c>
      <x:c r="I21" s="122" t="s">
        <x:v>698</x:v>
      </x:c>
      <x:c r="J21" s="124" t="s">
        <x:v>508</x:v>
      </x:c>
      <x:c r="K21" s="122" t="s">
        <x:v>685</x:v>
      </x:c>
    </x:row>
    <x:row r="22" spans="2:11">
      <x:c r="B22" s="128" t="s">
        <x:v>703</x:v>
      </x:c>
      <x:c r="C22" s="128" t="s">
        <x:v>501</x:v>
      </x:c>
      <x:c r="D22" s="122" t="s">
        <x:v>695</x:v>
      </x:c>
      <x:c r="E22" s="122" t="s">
        <x:v>677</x:v>
      </x:c>
      <x:c r="F22" s="127">
        <x:v>43718</x:v>
      </x:c>
      <x:c r="G22" s="122">
        <x:v>3</x:v>
      </x:c>
      <x:c r="H22" s="122" t="s">
        <x:v>139</x:v>
      </x:c>
      <x:c r="I22" s="122" t="s">
        <x:v>689</x:v>
      </x:c>
      <x:c r="J22" s="124" t="s">
        <x:v>508</x:v>
      </x:c>
      <x:c r="K22" s="122" t="s">
        <x:v>685</x:v>
      </x:c>
    </x:row>
    <x:row r="23" spans="2:11">
      <x:c r="B23" s="128" t="s">
        <x:v>715</x:v>
      </x:c>
      <x:c r="C23" s="128" t="s">
        <x:v>504</x:v>
      </x:c>
      <x:c r="D23" s="122" t="s">
        <x:v>719</x:v>
      </x:c>
      <x:c r="E23" s="122" t="s">
        <x:v>705</x:v>
      </x:c>
      <x:c r="F23" s="127">
        <x:v>43753</x:v>
      </x:c>
      <x:c r="G23" s="122">
        <x:v>2</x:v>
      </x:c>
      <x:c r="H23" s="122" t="s">
        <x:v>140</x:v>
      </x:c>
      <x:c r="I23" s="122" t="s">
        <x:v>698</x:v>
      </x:c>
      <x:c r="J23" s="124" t="s">
        <x:v>511</x:v>
      </x:c>
      <x:c r="K23" s="122" t="s">
        <x:v>706</x:v>
      </x:c>
    </x:row>
    <x:row r="24" spans="2:11">
      <x:c r="B24" s="128" t="s">
        <x:v>720</x:v>
      </x:c>
      <x:c r="C24" s="128" t="s">
        <x:v>500</x:v>
      </x:c>
      <x:c r="D24" s="122" t="s">
        <x:v>719</x:v>
      </x:c>
      <x:c r="E24" s="122" t="s">
        <x:v>705</x:v>
      </x:c>
      <x:c r="F24" s="127">
        <x:v>43760</x:v>
      </x:c>
      <x:c r="G24" s="122">
        <x:v>4</x:v>
      </x:c>
      <x:c r="H24" s="122" t="s">
        <x:v>155</x:v>
      </x:c>
      <x:c r="I24" s="122" t="s">
        <x:v>689</x:v>
      </x:c>
      <x:c r="J24" s="124" t="s">
        <x:v>511</x:v>
      </x:c>
      <x:c r="K24" s="122" t="s">
        <x:v>706</x:v>
      </x:c>
    </x:row>
    <x:row r="25" spans="2:11">
      <x:c r="B25" s="128" t="s">
        <x:v>722</x:v>
      </x:c>
      <x:c r="C25" s="128" t="s">
        <x:v>496</x:v>
      </x:c>
      <x:c r="D25" s="122" t="s">
        <x:v>719</x:v>
      </x:c>
      <x:c r="E25" s="122" t="s">
        <x:v>704</x:v>
      </x:c>
      <x:c r="F25" s="127">
        <x:v>43767</x:v>
      </x:c>
      <x:c r="G25" s="122">
        <x:v>3</x:v>
      </x:c>
      <x:c r="H25" s="122" t="s">
        <x:v>154</x:v>
      </x:c>
      <x:c r="I25" s="122" t="s">
        <x:v>655</x:v>
      </x:c>
      <x:c r="J25" s="124" t="s">
        <x:v>511</x:v>
      </x:c>
      <x:c r="K25" s="122" t="s">
        <x:v>706</x:v>
      </x:c>
    </x:row>
    <x:row r="26" spans="2:11">
      <x:c r="B26" s="128" t="s">
        <x:v>711</x:v>
      </x:c>
      <x:c r="C26" s="128" t="s">
        <x:v>502</x:v>
      </x:c>
      <x:c r="D26" s="122" t="s">
        <x:v>719</x:v>
      </x:c>
      <x:c r="E26" s="122" t="s">
        <x:v>704</x:v>
      </x:c>
      <x:c r="F26" s="127">
        <x:v>43781</x:v>
      </x:c>
      <x:c r="G26" s="122">
        <x:v>5</x:v>
      </x:c>
      <x:c r="H26" s="122" t="s">
        <x:v>131</x:v>
      </x:c>
      <x:c r="I26" s="122" t="s">
        <x:v>688</x:v>
      </x:c>
      <x:c r="J26" s="124" t="s">
        <x:v>511</x:v>
      </x:c>
      <x:c r="K26" s="122" t="s">
        <x:v>706</x:v>
      </x:c>
    </x:row>
    <x:row r="27" spans="2:11">
      <x:c r="B27" s="128" t="s">
        <x:v>712</x:v>
      </x:c>
      <x:c r="C27" s="128" t="s">
        <x:v>509</x:v>
      </x:c>
      <x:c r="D27" s="122" t="s">
        <x:v>707</x:v>
      </x:c>
      <x:c r="E27" s="122" t="s">
        <x:v>705</x:v>
      </x:c>
      <x:c r="F27" s="127">
        <x:v>43819</x:v>
      </x:c>
      <x:c r="G27" s="122">
        <x:v>4</x:v>
      </x:c>
      <x:c r="H27" s="122" t="s">
        <x:v>136</x:v>
      </x:c>
      <x:c r="I27" s="122" t="s">
        <x:v>655</x:v>
      </x:c>
      <x:c r="J27" s="124" t="s">
        <x:v>550</x:v>
      </x:c>
      <x:c r="K27" s="122" t="s">
        <x:v>708</x:v>
      </x:c>
    </x:row>
    <x:row r="28" spans="2:11">
      <x:c r="B28" s="128" t="s">
        <x:v>702</x:v>
      </x:c>
      <x:c r="C28" s="128" t="s">
        <x:v>507</x:v>
      </x:c>
      <x:c r="D28" s="122" t="s">
        <x:v>707</x:v>
      </x:c>
      <x:c r="E28" s="122" t="s">
        <x:v>704</x:v>
      </x:c>
      <x:c r="F28" s="127">
        <x:v>43809</x:v>
      </x:c>
      <x:c r="G28" s="122">
        <x:v>3</x:v>
      </x:c>
      <x:c r="H28" s="122" t="s">
        <x:v>134</x:v>
      </x:c>
      <x:c r="I28" s="122" t="s">
        <x:v>698</x:v>
      </x:c>
      <x:c r="J28" s="124" t="s">
        <x:v>550</x:v>
      </x:c>
      <x:c r="K28" s="122" t="s">
        <x:v>708</x:v>
      </x:c>
    </x:row>
    <x:row r="29" spans="2:11">
      <x:c r="B29" s="128" t="s">
        <x:v>716</x:v>
      </x:c>
      <x:c r="C29" s="128" t="s">
        <x:v>501</x:v>
      </x:c>
      <x:c r="D29" s="122" t="s">
        <x:v>707</x:v>
      </x:c>
      <x:c r="E29" s="122" t="s">
        <x:v>704</x:v>
      </x:c>
      <x:c r="F29" s="127">
        <x:v>43816</x:v>
      </x:c>
      <x:c r="G29" s="122">
        <x:v>2</x:v>
      </x:c>
      <x:c r="H29" s="122" t="s">
        <x:v>139</x:v>
      </x:c>
      <x:c r="I29" s="122" t="s">
        <x:v>689</x:v>
      </x:c>
      <x:c r="J29" s="124" t="s">
        <x:v>550</x:v>
      </x:c>
      <x:c r="K29" s="122" t="s">
        <x:v>708</x:v>
      </x:c>
    </x:row>
    <x:row r="30" spans="2:11">
      <x:c r="B30" s="128" t="s">
        <x:v>700</x:v>
      </x:c>
      <x:c r="C30" s="128" t="s">
        <x:v>504</x:v>
      </x:c>
      <x:c r="D30" s="122" t="s">
        <x:v>707</x:v>
      </x:c>
      <x:c r="E30" s="122" t="s">
        <x:v>705</x:v>
      </x:c>
      <x:c r="F30" s="127">
        <x:v>43817</x:v>
      </x:c>
      <x:c r="G30" s="122">
        <x:v>4</x:v>
      </x:c>
      <x:c r="H30" s="122" t="s">
        <x:v>140</x:v>
      </x:c>
      <x:c r="I30" s="122" t="s">
        <x:v>698</x:v>
      </x:c>
      <x:c r="J30" s="124" t="s">
        <x:v>550</x:v>
      </x:c>
      <x:c r="K30" s="122" t="s">
        <x:v>708</x:v>
      </x:c>
    </x:row>
    <x:row r="31" spans="2:11">
      <x:c r="B31" s="128" t="s">
        <x:v>725</x:v>
      </x:c>
      <x:c r="C31" s="128" t="s">
        <x:v>510</x:v>
      </x:c>
      <x:c r="D31" s="122" t="s">
        <x:v>707</x:v>
      </x:c>
      <x:c r="E31" s="122" t="s">
        <x:v>705</x:v>
      </x:c>
      <x:c r="F31" s="127">
        <x:v>43823</x:v>
      </x:c>
      <x:c r="G31" s="122">
        <x:v>3</x:v>
      </x:c>
      <x:c r="H31" s="122" t="s">
        <x:v>135</x:v>
      </x:c>
      <x:c r="I31" s="122" t="s">
        <x:v>689</x:v>
      </x:c>
      <x:c r="J31" s="124" t="s">
        <x:v>550</x:v>
      </x:c>
      <x:c r="K31" s="122" t="s">
        <x:v>708</x:v>
      </x:c>
    </x:row>
    <x:row r="32" spans="2:11">
      <x:c r="B32" s="128" t="s">
        <x:v>717</x:v>
      </x:c>
      <x:c r="C32" s="128" t="s">
        <x:v>502</x:v>
      </x:c>
      <x:c r="D32" s="122" t="s">
        <x:v>707</x:v>
      </x:c>
      <x:c r="E32" s="122" t="s">
        <x:v>704</x:v>
      </x:c>
      <x:c r="F32" s="127">
        <x:v>43824</x:v>
      </x:c>
      <x:c r="G32" s="122">
        <x:v>2</x:v>
      </x:c>
      <x:c r="H32" s="122" t="s">
        <x:v>131</x:v>
      </x:c>
      <x:c r="I32" s="122" t="s">
        <x:v>688</x:v>
      </x:c>
      <x:c r="J32" s="124" t="s">
        <x:v>550</x:v>
      </x:c>
      <x:c r="K32" s="122" t="s">
        <x:v>708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>
    <x:tabColor rgb="ffff0000"/>
  </x:sheetPr>
  <x:dimension ref="B2:R32"/>
  <x:sheetViews>
    <x:sheetView topLeftCell="A1" zoomScaleNormal="75" zoomScaleSheetLayoutView="100" workbookViewId="0">
      <x:selection activeCell="K25" activeCellId="0" sqref="K25:K25"/>
    </x:sheetView>
  </x:sheetViews>
  <x:sheetFormatPr defaultColWidth="9" defaultRowHeight="16.39999999999999857891"/>
  <x:cols>
    <x:col min="1" max="1" width="2.5625" customWidth="1"/>
    <x:col min="2" max="2" width="8.25" bestFit="1" customWidth="1"/>
    <x:col min="3" max="3" width="11.125" customWidth="1"/>
    <x:col min="4" max="4" width="8.25" bestFit="1" customWidth="1"/>
    <x:col min="5" max="5" width="12.6875" bestFit="1" customWidth="1"/>
    <x:col min="6" max="6" width="10.5625" bestFit="1" customWidth="1"/>
    <x:col min="9" max="9" width="10.0625" bestFit="1" customWidth="1"/>
    <x:col min="10" max="10" width="20.9375" bestFit="1" customWidth="1"/>
    <x:col min="11" max="11" width="12.6875" bestFit="1" customWidth="1"/>
    <x:col min="13" max="13" width="10" bestFit="1" customWidth="1"/>
    <x:col min="14" max="14" width="12.6875" bestFit="1" customWidth="1"/>
    <x:col min="15" max="15" width="10.5625" bestFit="1" customWidth="1"/>
    <x:col min="17" max="17" width="6.4375" bestFit="1" customWidth="1"/>
    <x:col min="18" max="18" width="10.0625" bestFit="1" customWidth="1"/>
  </x:cols>
  <x:sheetData>
    <x:row r="2" spans="2:13">
      <x:c r="B2" s="126" t="s">
        <x:v>646</x:v>
      </x:c>
      <x:c r="C2" s="126" t="s">
        <x:v>331</x:v>
      </x:c>
      <x:c r="D2" s="126" t="s">
        <x:v>665</x:v>
      </x:c>
      <x:c r="E2" s="126" t="s">
        <x:v>637</x:v>
      </x:c>
      <x:c r="F2" s="126" t="s">
        <x:v>647</x:v>
      </x:c>
      <x:c r="G2" s="126" t="s">
        <x:v>141</x:v>
      </x:c>
      <x:c r="H2" s="126" t="s">
        <x:v>26</x:v>
      </x:c>
      <x:c r="I2" s="126" t="s">
        <x:v>138</x:v>
      </x:c>
      <x:c r="J2" s="126" t="s">
        <x:v>161</x:v>
      </x:c>
      <x:c r="K2" s="126" t="s">
        <x:v>133</x:v>
      </x:c>
      <x:c r="M2" s="223" t="s">
        <x:v>322</x:v>
      </x:c>
    </x:row>
    <x:row r="3" spans="2:13">
      <x:c r="B3" s="128" t="s">
        <x:v>639</x:v>
      </x:c>
      <x:c r="C3" s="128" t="s">
        <x:v>496</x:v>
      </x:c>
      <x:c r="D3" s="122" t="s">
        <x:v>650</x:v>
      </x:c>
      <x:c r="E3" s="122" t="s">
        <x:v>654</x:v>
      </x:c>
      <x:c r="F3" s="127">
        <x:v>43482</x:v>
      </x:c>
      <x:c r="G3" s="122">
        <x:v>2</x:v>
      </x:c>
      <x:c r="H3" s="122" t="s">
        <x:v>154</x:v>
      </x:c>
      <x:c r="I3" s="122" t="s">
        <x:v>655</x:v>
      </x:c>
      <x:c r="J3" s="124" t="s">
        <x:v>503</x:v>
      </x:c>
      <x:c r="K3" s="122" t="s">
        <x:v>673</x:v>
      </x:c>
      <x:c r="M3" t="b">
        <x:f>OR(MONTH(F3)=1,MONTH(F3)=12,G3&gt;=5)</x:f>
        <x:v>1</x:v>
      </x:c>
    </x:row>
    <x:row r="4" spans="2:11">
      <x:c r="B4" s="128" t="s">
        <x:v>690</x:v>
      </x:c>
      <x:c r="C4" s="128" t="s">
        <x:v>501</x:v>
      </x:c>
      <x:c r="D4" s="122" t="s">
        <x:v>650</x:v>
      </x:c>
      <x:c r="E4" s="122" t="s">
        <x:v>654</x:v>
      </x:c>
      <x:c r="F4" s="127">
        <x:v>43486</x:v>
      </x:c>
      <x:c r="G4" s="122">
        <x:v>5</x:v>
      </x:c>
      <x:c r="H4" s="122" t="s">
        <x:v>139</x:v>
      </x:c>
      <x:c r="I4" s="122" t="s">
        <x:v>689</x:v>
      </x:c>
      <x:c r="J4" s="124" t="s">
        <x:v>503</x:v>
      </x:c>
      <x:c r="K4" s="122" t="s">
        <x:v>673</x:v>
      </x:c>
    </x:row>
    <x:row r="5" spans="2:18">
      <x:c r="B5" s="128" t="s">
        <x:v>675</x:v>
      </x:c>
      <x:c r="C5" s="128" t="s">
        <x:v>504</x:v>
      </x:c>
      <x:c r="D5" s="122" t="s">
        <x:v>650</x:v>
      </x:c>
      <x:c r="E5" s="122" t="s">
        <x:v>682</x:v>
      </x:c>
      <x:c r="F5" s="127">
        <x:v>43510</x:v>
      </x:c>
      <x:c r="G5" s="122">
        <x:v>4</x:v>
      </x:c>
      <x:c r="H5" s="122" t="s">
        <x:v>140</x:v>
      </x:c>
      <x:c r="I5" s="122" t="s">
        <x:v>698</x:v>
      </x:c>
      <x:c r="J5" s="124" t="s">
        <x:v>503</x:v>
      </x:c>
      <x:c r="K5" s="122" t="s">
        <x:v>673</x:v>
      </x:c>
      <x:c r="M5" s="224" t="s">
        <x:v>331</x:v>
      </x:c>
      <x:c r="N5" s="224" t="s">
        <x:v>637</x:v>
      </x:c>
      <x:c r="O5" s="224" t="s">
        <x:v>647</x:v>
      </x:c>
      <x:c r="P5" s="224" t="s">
        <x:v>141</x:v>
      </x:c>
      <x:c r="Q5" s="224" t="s">
        <x:v>26</x:v>
      </x:c>
      <x:c r="R5" s="224" t="s">
        <x:v>138</x:v>
      </x:c>
    </x:row>
    <x:row r="6" spans="2:18">
      <x:c r="B6" s="128" t="s">
        <x:v>671</x:v>
      </x:c>
      <x:c r="C6" s="128" t="s">
        <x:v>500</x:v>
      </x:c>
      <x:c r="D6" s="122" t="s">
        <x:v>650</x:v>
      </x:c>
      <x:c r="E6" s="122" t="s">
        <x:v>654</x:v>
      </x:c>
      <x:c r="F6" s="127">
        <x:v>43536</x:v>
      </x:c>
      <x:c r="G6" s="122">
        <x:v>3</x:v>
      </x:c>
      <x:c r="H6" s="122" t="s">
        <x:v>155</x:v>
      </x:c>
      <x:c r="I6" s="122" t="s">
        <x:v>689</x:v>
      </x:c>
      <x:c r="J6" s="124" t="s">
        <x:v>503</x:v>
      </x:c>
      <x:c r="K6" s="122" t="s">
        <x:v>673</x:v>
      </x:c>
      <x:c r="M6" s="128" t="s">
        <x:v>496</x:v>
      </x:c>
      <x:c r="N6" s="122" t="s">
        <x:v>654</x:v>
      </x:c>
      <x:c r="O6" s="225">
        <x:v>43482</x:v>
      </x:c>
      <x:c r="P6" s="122">
        <x:v>2</x:v>
      </x:c>
      <x:c r="Q6" s="122" t="s">
        <x:v>154</x:v>
      </x:c>
      <x:c r="R6" s="122" t="s">
        <x:v>655</x:v>
      </x:c>
    </x:row>
    <x:row r="7" spans="2:18">
      <x:c r="B7" s="128" t="s">
        <x:v>696</x:v>
      </x:c>
      <x:c r="C7" s="128" t="s">
        <x:v>499</x:v>
      </x:c>
      <x:c r="D7" s="122" t="s">
        <x:v>650</x:v>
      </x:c>
      <x:c r="E7" s="122" t="s">
        <x:v>691</x:v>
      </x:c>
      <x:c r="F7" s="127">
        <x:v>43537</x:v>
      </x:c>
      <x:c r="G7" s="122">
        <x:v>5</x:v>
      </x:c>
      <x:c r="H7" s="122" t="s">
        <x:v>146</x:v>
      </x:c>
      <x:c r="I7" s="122" t="s">
        <x:v>698</x:v>
      </x:c>
      <x:c r="J7" s="124" t="s">
        <x:v>503</x:v>
      </x:c>
      <x:c r="K7" s="122" t="s">
        <x:v>673</x:v>
      </x:c>
      <x:c r="M7" s="128" t="s">
        <x:v>501</x:v>
      </x:c>
      <x:c r="N7" s="122" t="s">
        <x:v>654</x:v>
      </x:c>
      <x:c r="O7" s="225">
        <x:v>43486</x:v>
      </x:c>
      <x:c r="P7" s="122">
        <x:v>5</x:v>
      </x:c>
      <x:c r="Q7" s="122" t="s">
        <x:v>139</x:v>
      </x:c>
      <x:c r="R7" s="122" t="s">
        <x:v>689</x:v>
      </x:c>
    </x:row>
    <x:row r="8" spans="2:18">
      <x:c r="B8" s="128" t="s">
        <x:v>679</x:v>
      </x:c>
      <x:c r="C8" s="128" t="s">
        <x:v>502</x:v>
      </x:c>
      <x:c r="D8" s="122" t="s">
        <x:v>650</x:v>
      </x:c>
      <x:c r="E8" s="122" t="s">
        <x:v>654</x:v>
      </x:c>
      <x:c r="F8" s="127">
        <x:v>43543</x:v>
      </x:c>
      <x:c r="G8" s="122">
        <x:v>4</x:v>
      </x:c>
      <x:c r="H8" s="122" t="s">
        <x:v>131</x:v>
      </x:c>
      <x:c r="I8" s="122" t="s">
        <x:v>688</x:v>
      </x:c>
      <x:c r="J8" s="124" t="s">
        <x:v>503</x:v>
      </x:c>
      <x:c r="K8" s="122" t="s">
        <x:v>673</x:v>
      </x:c>
      <x:c r="M8" s="128" t="s">
        <x:v>499</x:v>
      </x:c>
      <x:c r="N8" s="122" t="s">
        <x:v>691</x:v>
      </x:c>
      <x:c r="O8" s="225">
        <x:v>43537</x:v>
      </x:c>
      <x:c r="P8" s="122">
        <x:v>5</x:v>
      </x:c>
      <x:c r="Q8" s="122" t="s">
        <x:v>146</x:v>
      </x:c>
      <x:c r="R8" s="122" t="s">
        <x:v>698</x:v>
      </x:c>
    </x:row>
    <x:row r="9" spans="2:18">
      <x:c r="B9" s="128" t="s">
        <x:v>684</x:v>
      </x:c>
      <x:c r="C9" s="128" t="s">
        <x:v>509</x:v>
      </x:c>
      <x:c r="D9" s="122" t="s">
        <x:v>650</x:v>
      </x:c>
      <x:c r="E9" s="122" t="s">
        <x:v>682</x:v>
      </x:c>
      <x:c r="F9" s="127">
        <x:v>43564</x:v>
      </x:c>
      <x:c r="G9" s="122">
        <x:v>2</x:v>
      </x:c>
      <x:c r="H9" s="122" t="s">
        <x:v>136</x:v>
      </x:c>
      <x:c r="I9" s="122" t="s">
        <x:v>655</x:v>
      </x:c>
      <x:c r="J9" s="124" t="s">
        <x:v>503</x:v>
      </x:c>
      <x:c r="K9" s="122" t="s">
        <x:v>673</x:v>
      </x:c>
      <x:c r="M9" s="128" t="s">
        <x:v>496</x:v>
      </x:c>
      <x:c r="N9" s="122" t="s">
        <x:v>677</x:v>
      </x:c>
      <x:c r="O9" s="225">
        <x:v>43607</x:v>
      </x:c>
      <x:c r="P9" s="122">
        <x:v>5</x:v>
      </x:c>
      <x:c r="Q9" s="122" t="s">
        <x:v>154</x:v>
      </x:c>
      <x:c r="R9" s="122" t="s">
        <x:v>655</x:v>
      </x:c>
    </x:row>
    <x:row r="10" spans="2:18">
      <x:c r="B10" s="128" t="s">
        <x:v>692</x:v>
      </x:c>
      <x:c r="C10" s="128" t="s">
        <x:v>507</x:v>
      </x:c>
      <x:c r="D10" s="122" t="s">
        <x:v>650</x:v>
      </x:c>
      <x:c r="E10" s="122" t="s">
        <x:v>677</x:v>
      </x:c>
      <x:c r="F10" s="127">
        <x:v>43571</x:v>
      </x:c>
      <x:c r="G10" s="122">
        <x:v>3</x:v>
      </x:c>
      <x:c r="H10" s="122" t="s">
        <x:v>134</x:v>
      </x:c>
      <x:c r="I10" s="122" t="s">
        <x:v>698</x:v>
      </x:c>
      <x:c r="J10" s="124" t="s">
        <x:v>503</x:v>
      </x:c>
      <x:c r="K10" s="122" t="s">
        <x:v>673</x:v>
      </x:c>
      <x:c r="M10" s="128" t="s">
        <x:v>507</x:v>
      </x:c>
      <x:c r="N10" s="122" t="s">
        <x:v>674</x:v>
      </x:c>
      <x:c r="O10" s="225">
        <x:v>43655</x:v>
      </x:c>
      <x:c r="P10" s="122">
        <x:v>5</x:v>
      </x:c>
      <x:c r="Q10" s="122" t="s">
        <x:v>134</x:v>
      </x:c>
      <x:c r="R10" s="122" t="s">
        <x:v>698</x:v>
      </x:c>
    </x:row>
    <x:row r="11" spans="2:18">
      <x:c r="B11" s="128" t="s">
        <x:v>683</x:v>
      </x:c>
      <x:c r="C11" s="128" t="s">
        <x:v>504</x:v>
      </x:c>
      <x:c r="D11" s="122" t="s">
        <x:v>687</x:v>
      </x:c>
      <x:c r="E11" s="122" t="s">
        <x:v>674</x:v>
      </x:c>
      <x:c r="F11" s="127">
        <x:v>43572</x:v>
      </x:c>
      <x:c r="G11" s="122">
        <x:v>4</x:v>
      </x:c>
      <x:c r="H11" s="122" t="s">
        <x:v>140</x:v>
      </x:c>
      <x:c r="I11" s="122" t="s">
        <x:v>698</x:v>
      </x:c>
      <x:c r="J11" s="124" t="s">
        <x:v>506</x:v>
      </x:c>
      <x:c r="K11" s="122" t="s">
        <x:v>676</x:v>
      </x:c>
      <x:c r="M11" s="128" t="s">
        <x:v>502</x:v>
      </x:c>
      <x:c r="N11" s="122" t="s">
        <x:v>704</x:v>
      </x:c>
      <x:c r="O11" s="225">
        <x:v>43781</x:v>
      </x:c>
      <x:c r="P11" s="122">
        <x:v>5</x:v>
      </x:c>
      <x:c r="Q11" s="122" t="s">
        <x:v>131</x:v>
      </x:c>
      <x:c r="R11" s="122" t="s">
        <x:v>688</x:v>
      </x:c>
    </x:row>
    <x:row r="12" spans="2:18">
      <x:c r="B12" s="128" t="s">
        <x:v>678</x:v>
      </x:c>
      <x:c r="C12" s="128" t="s">
        <x:v>501</x:v>
      </x:c>
      <x:c r="D12" s="122" t="s">
        <x:v>687</x:v>
      </x:c>
      <x:c r="E12" s="122" t="s">
        <x:v>691</x:v>
      </x:c>
      <x:c r="F12" s="127">
        <x:v>43599</x:v>
      </x:c>
      <x:c r="G12" s="122">
        <x:v>3</x:v>
      </x:c>
      <x:c r="H12" s="122" t="s">
        <x:v>139</x:v>
      </x:c>
      <x:c r="I12" s="122" t="s">
        <x:v>689</x:v>
      </x:c>
      <x:c r="J12" s="124" t="s">
        <x:v>506</x:v>
      </x:c>
      <x:c r="K12" s="122" t="s">
        <x:v>676</x:v>
      </x:c>
      <x:c r="M12" s="128" t="s">
        <x:v>509</x:v>
      </x:c>
      <x:c r="N12" s="122" t="s">
        <x:v>705</x:v>
      </x:c>
      <x:c r="O12" s="225">
        <x:v>43819</x:v>
      </x:c>
      <x:c r="P12" s="122">
        <x:v>4</x:v>
      </x:c>
      <x:c r="Q12" s="122" t="s">
        <x:v>136</x:v>
      </x:c>
      <x:c r="R12" s="122" t="s">
        <x:v>655</x:v>
      </x:c>
    </x:row>
    <x:row r="13" spans="2:18">
      <x:c r="B13" s="128" t="s">
        <x:v>693</x:v>
      </x:c>
      <x:c r="C13" s="128" t="s">
        <x:v>501</x:v>
      </x:c>
      <x:c r="D13" s="122" t="s">
        <x:v>687</x:v>
      </x:c>
      <x:c r="E13" s="122" t="s">
        <x:v>682</x:v>
      </x:c>
      <x:c r="F13" s="127">
        <x:v>43606</x:v>
      </x:c>
      <x:c r="G13" s="122">
        <x:v>2</x:v>
      </x:c>
      <x:c r="H13" s="122" t="s">
        <x:v>139</x:v>
      </x:c>
      <x:c r="I13" s="122" t="s">
        <x:v>689</x:v>
      </x:c>
      <x:c r="J13" s="124" t="s">
        <x:v>506</x:v>
      </x:c>
      <x:c r="K13" s="122" t="s">
        <x:v>676</x:v>
      </x:c>
      <x:c r="M13" s="128" t="s">
        <x:v>507</x:v>
      </x:c>
      <x:c r="N13" s="122" t="s">
        <x:v>704</x:v>
      </x:c>
      <x:c r="O13" s="225">
        <x:v>43809</x:v>
      </x:c>
      <x:c r="P13" s="122">
        <x:v>3</x:v>
      </x:c>
      <x:c r="Q13" s="122" t="s">
        <x:v>134</x:v>
      </x:c>
      <x:c r="R13" s="122" t="s">
        <x:v>698</x:v>
      </x:c>
    </x:row>
    <x:row r="14" spans="2:18">
      <x:c r="B14" s="128" t="s">
        <x:v>694</x:v>
      </x:c>
      <x:c r="C14" s="128" t="s">
        <x:v>496</x:v>
      </x:c>
      <x:c r="D14" s="122" t="s">
        <x:v>687</x:v>
      </x:c>
      <x:c r="E14" s="122" t="s">
        <x:v>677</x:v>
      </x:c>
      <x:c r="F14" s="127">
        <x:v>43607</x:v>
      </x:c>
      <x:c r="G14" s="122">
        <x:v>5</x:v>
      </x:c>
      <x:c r="H14" s="122" t="s">
        <x:v>154</x:v>
      </x:c>
      <x:c r="I14" s="122" t="s">
        <x:v>655</x:v>
      </x:c>
      <x:c r="J14" s="124" t="s">
        <x:v>506</x:v>
      </x:c>
      <x:c r="K14" s="122" t="s">
        <x:v>676</x:v>
      </x:c>
      <x:c r="M14" s="128" t="s">
        <x:v>501</x:v>
      </x:c>
      <x:c r="N14" s="122" t="s">
        <x:v>704</x:v>
      </x:c>
      <x:c r="O14" s="225">
        <x:v>43816</x:v>
      </x:c>
      <x:c r="P14" s="122">
        <x:v>2</x:v>
      </x:c>
      <x:c r="Q14" s="122" t="s">
        <x:v>139</x:v>
      </x:c>
      <x:c r="R14" s="122" t="s">
        <x:v>689</x:v>
      </x:c>
    </x:row>
    <x:row r="15" spans="2:18">
      <x:c r="B15" s="128" t="s">
        <x:v>672</x:v>
      </x:c>
      <x:c r="C15" s="128" t="s">
        <x:v>499</x:v>
      </x:c>
      <x:c r="D15" s="122" t="s">
        <x:v>695</x:v>
      </x:c>
      <x:c r="E15" s="122" t="s">
        <x:v>674</x:v>
      </x:c>
      <x:c r="F15" s="127">
        <x:v>43627</x:v>
      </x:c>
      <x:c r="G15" s="122">
        <x:v>4</x:v>
      </x:c>
      <x:c r="H15" s="122" t="s">
        <x:v>146</x:v>
      </x:c>
      <x:c r="I15" s="122" t="s">
        <x:v>698</x:v>
      </x:c>
      <x:c r="J15" s="124" t="s">
        <x:v>508</x:v>
      </x:c>
      <x:c r="K15" s="122" t="s">
        <x:v>685</x:v>
      </x:c>
      <x:c r="M15" s="128" t="s">
        <x:v>504</x:v>
      </x:c>
      <x:c r="N15" s="122" t="s">
        <x:v>705</x:v>
      </x:c>
      <x:c r="O15" s="225">
        <x:v>43817</x:v>
      </x:c>
      <x:c r="P15" s="122">
        <x:v>4</x:v>
      </x:c>
      <x:c r="Q15" s="122" t="s">
        <x:v>140</x:v>
      </x:c>
      <x:c r="R15" s="122" t="s">
        <x:v>698</x:v>
      </x:c>
    </x:row>
    <x:row r="16" spans="2:18">
      <x:c r="B16" s="128" t="s">
        <x:v>697</x:v>
      </x:c>
      <x:c r="C16" s="128" t="s">
        <x:v>502</x:v>
      </x:c>
      <x:c r="D16" s="122" t="s">
        <x:v>695</x:v>
      </x:c>
      <x:c r="E16" s="122" t="s">
        <x:v>691</x:v>
      </x:c>
      <x:c r="F16" s="127">
        <x:v>43634</x:v>
      </x:c>
      <x:c r="G16" s="122">
        <x:v>3</x:v>
      </x:c>
      <x:c r="H16" s="122" t="s">
        <x:v>131</x:v>
      </x:c>
      <x:c r="I16" s="122" t="s">
        <x:v>688</x:v>
      </x:c>
      <x:c r="J16" s="124" t="s">
        <x:v>508</x:v>
      </x:c>
      <x:c r="K16" s="122" t="s">
        <x:v>685</x:v>
      </x:c>
      <x:c r="M16" s="128" t="s">
        <x:v>510</x:v>
      </x:c>
      <x:c r="N16" s="122" t="s">
        <x:v>705</x:v>
      </x:c>
      <x:c r="O16" s="225">
        <x:v>43823</x:v>
      </x:c>
      <x:c r="P16" s="122">
        <x:v>3</x:v>
      </x:c>
      <x:c r="Q16" s="122" t="s">
        <x:v>135</x:v>
      </x:c>
      <x:c r="R16" s="122" t="s">
        <x:v>689</x:v>
      </x:c>
    </x:row>
    <x:row r="17" spans="2:18">
      <x:c r="B17" s="128" t="s">
        <x:v>686</x:v>
      </x:c>
      <x:c r="C17" s="128" t="s">
        <x:v>502</x:v>
      </x:c>
      <x:c r="D17" s="122" t="s">
        <x:v>695</x:v>
      </x:c>
      <x:c r="E17" s="122" t="s">
        <x:v>680</x:v>
      </x:c>
      <x:c r="F17" s="127">
        <x:v>43641</x:v>
      </x:c>
      <x:c r="G17" s="122">
        <x:v>2</x:v>
      </x:c>
      <x:c r="H17" s="122" t="s">
        <x:v>131</x:v>
      </x:c>
      <x:c r="I17" s="122" t="s">
        <x:v>688</x:v>
      </x:c>
      <x:c r="J17" s="124" t="s">
        <x:v>508</x:v>
      </x:c>
      <x:c r="K17" s="122" t="s">
        <x:v>685</x:v>
      </x:c>
      <x:c r="M17" s="128" t="s">
        <x:v>502</x:v>
      </x:c>
      <x:c r="N17" s="122" t="s">
        <x:v>704</x:v>
      </x:c>
      <x:c r="O17" s="225">
        <x:v>43824</x:v>
      </x:c>
      <x:c r="P17" s="122">
        <x:v>2</x:v>
      </x:c>
      <x:c r="Q17" s="122" t="s">
        <x:v>131</x:v>
      </x:c>
      <x:c r="R17" s="122" t="s">
        <x:v>688</x:v>
      </x:c>
    </x:row>
    <x:row r="18" spans="2:11">
      <x:c r="B18" s="128" t="s">
        <x:v>699</x:v>
      </x:c>
      <x:c r="C18" s="128" t="s">
        <x:v>507</x:v>
      </x:c>
      <x:c r="D18" s="122" t="s">
        <x:v>695</x:v>
      </x:c>
      <x:c r="E18" s="122" t="s">
        <x:v>674</x:v>
      </x:c>
      <x:c r="F18" s="127">
        <x:v>43655</x:v>
      </x:c>
      <x:c r="G18" s="122">
        <x:v>5</x:v>
      </x:c>
      <x:c r="H18" s="122" t="s">
        <x:v>134</x:v>
      </x:c>
      <x:c r="I18" s="122" t="s">
        <x:v>698</x:v>
      </x:c>
      <x:c r="J18" s="124" t="s">
        <x:v>508</x:v>
      </x:c>
      <x:c r="K18" s="122" t="s">
        <x:v>685</x:v>
      </x:c>
    </x:row>
    <x:row r="19" spans="2:11">
      <x:c r="B19" s="128" t="s">
        <x:v>669</x:v>
      </x:c>
      <x:c r="C19" s="128" t="s">
        <x:v>505</x:v>
      </x:c>
      <x:c r="D19" s="122" t="s">
        <x:v>695</x:v>
      </x:c>
      <x:c r="E19" s="122" t="s">
        <x:v>668</x:v>
      </x:c>
      <x:c r="F19" s="127">
        <x:v>43662</x:v>
      </x:c>
      <x:c r="G19" s="122">
        <x:v>4</x:v>
      </x:c>
      <x:c r="H19" s="122" t="s">
        <x:v>130</x:v>
      </x:c>
      <x:c r="I19" s="122" t="s">
        <x:v>688</x:v>
      </x:c>
      <x:c r="J19" s="124" t="s">
        <x:v>508</x:v>
      </x:c>
      <x:c r="K19" s="122" t="s">
        <x:v>685</x:v>
      </x:c>
    </x:row>
    <x:row r="20" spans="2:11">
      <x:c r="B20" s="128" t="s">
        <x:v>681</x:v>
      </x:c>
      <x:c r="C20" s="128" t="s">
        <x:v>512</x:v>
      </x:c>
      <x:c r="D20" s="122" t="s">
        <x:v>695</x:v>
      </x:c>
      <x:c r="E20" s="122" t="s">
        <x:v>674</x:v>
      </x:c>
      <x:c r="F20" s="127">
        <x:v>43663</x:v>
      </x:c>
      <x:c r="G20" s="122">
        <x:v>3</x:v>
      </x:c>
      <x:c r="H20" s="122" t="s">
        <x:v>151</x:v>
      </x:c>
      <x:c r="I20" s="122" t="s">
        <x:v>655</x:v>
      </x:c>
      <x:c r="J20" s="124" t="s">
        <x:v>508</x:v>
      </x:c>
      <x:c r="K20" s="122" t="s">
        <x:v>685</x:v>
      </x:c>
    </x:row>
    <x:row r="21" spans="2:11">
      <x:c r="B21" s="128" t="s">
        <x:v>670</x:v>
      </x:c>
      <x:c r="C21" s="128" t="s">
        <x:v>504</x:v>
      </x:c>
      <x:c r="D21" s="122" t="s">
        <x:v>695</x:v>
      </x:c>
      <x:c r="E21" s="122" t="s">
        <x:v>682</x:v>
      </x:c>
      <x:c r="F21" s="127">
        <x:v>43690</x:v>
      </x:c>
      <x:c r="G21" s="122">
        <x:v>4</x:v>
      </x:c>
      <x:c r="H21" s="122" t="s">
        <x:v>140</x:v>
      </x:c>
      <x:c r="I21" s="122" t="s">
        <x:v>698</x:v>
      </x:c>
      <x:c r="J21" s="124" t="s">
        <x:v>508</x:v>
      </x:c>
      <x:c r="K21" s="122" t="s">
        <x:v>685</x:v>
      </x:c>
    </x:row>
    <x:row r="22" spans="2:11">
      <x:c r="B22" s="128" t="s">
        <x:v>703</x:v>
      </x:c>
      <x:c r="C22" s="128" t="s">
        <x:v>501</x:v>
      </x:c>
      <x:c r="D22" s="122" t="s">
        <x:v>695</x:v>
      </x:c>
      <x:c r="E22" s="122" t="s">
        <x:v>677</x:v>
      </x:c>
      <x:c r="F22" s="127">
        <x:v>43718</x:v>
      </x:c>
      <x:c r="G22" s="122">
        <x:v>3</x:v>
      </x:c>
      <x:c r="H22" s="122" t="s">
        <x:v>139</x:v>
      </x:c>
      <x:c r="I22" s="122" t="s">
        <x:v>689</x:v>
      </x:c>
      <x:c r="J22" s="124" t="s">
        <x:v>508</x:v>
      </x:c>
      <x:c r="K22" s="122" t="s">
        <x:v>685</x:v>
      </x:c>
    </x:row>
    <x:row r="23" spans="2:11">
      <x:c r="B23" s="128" t="s">
        <x:v>715</x:v>
      </x:c>
      <x:c r="C23" s="128" t="s">
        <x:v>504</x:v>
      </x:c>
      <x:c r="D23" s="122" t="s">
        <x:v>719</x:v>
      </x:c>
      <x:c r="E23" s="122" t="s">
        <x:v>705</x:v>
      </x:c>
      <x:c r="F23" s="127">
        <x:v>43753</x:v>
      </x:c>
      <x:c r="G23" s="122">
        <x:v>2</x:v>
      </x:c>
      <x:c r="H23" s="122" t="s">
        <x:v>140</x:v>
      </x:c>
      <x:c r="I23" s="122" t="s">
        <x:v>698</x:v>
      </x:c>
      <x:c r="J23" s="124" t="s">
        <x:v>511</x:v>
      </x:c>
      <x:c r="K23" s="122" t="s">
        <x:v>706</x:v>
      </x:c>
    </x:row>
    <x:row r="24" spans="2:11">
      <x:c r="B24" s="128" t="s">
        <x:v>720</x:v>
      </x:c>
      <x:c r="C24" s="128" t="s">
        <x:v>500</x:v>
      </x:c>
      <x:c r="D24" s="122" t="s">
        <x:v>719</x:v>
      </x:c>
      <x:c r="E24" s="122" t="s">
        <x:v>705</x:v>
      </x:c>
      <x:c r="F24" s="127">
        <x:v>43760</x:v>
      </x:c>
      <x:c r="G24" s="122">
        <x:v>4</x:v>
      </x:c>
      <x:c r="H24" s="122" t="s">
        <x:v>155</x:v>
      </x:c>
      <x:c r="I24" s="122" t="s">
        <x:v>689</x:v>
      </x:c>
      <x:c r="J24" s="124" t="s">
        <x:v>511</x:v>
      </x:c>
      <x:c r="K24" s="122" t="s">
        <x:v>706</x:v>
      </x:c>
    </x:row>
    <x:row r="25" spans="2:11">
      <x:c r="B25" s="128" t="s">
        <x:v>722</x:v>
      </x:c>
      <x:c r="C25" s="128" t="s">
        <x:v>496</x:v>
      </x:c>
      <x:c r="D25" s="122" t="s">
        <x:v>719</x:v>
      </x:c>
      <x:c r="E25" s="122" t="s">
        <x:v>704</x:v>
      </x:c>
      <x:c r="F25" s="127">
        <x:v>43767</x:v>
      </x:c>
      <x:c r="G25" s="122">
        <x:v>3</x:v>
      </x:c>
      <x:c r="H25" s="122" t="s">
        <x:v>154</x:v>
      </x:c>
      <x:c r="I25" s="122" t="s">
        <x:v>655</x:v>
      </x:c>
      <x:c r="J25" s="124" t="s">
        <x:v>511</x:v>
      </x:c>
      <x:c r="K25" s="122" t="s">
        <x:v>706</x:v>
      </x:c>
    </x:row>
    <x:row r="26" spans="2:11">
      <x:c r="B26" s="128" t="s">
        <x:v>711</x:v>
      </x:c>
      <x:c r="C26" s="128" t="s">
        <x:v>502</x:v>
      </x:c>
      <x:c r="D26" s="122" t="s">
        <x:v>719</x:v>
      </x:c>
      <x:c r="E26" s="122" t="s">
        <x:v>704</x:v>
      </x:c>
      <x:c r="F26" s="127">
        <x:v>43781</x:v>
      </x:c>
      <x:c r="G26" s="122">
        <x:v>5</x:v>
      </x:c>
      <x:c r="H26" s="122" t="s">
        <x:v>131</x:v>
      </x:c>
      <x:c r="I26" s="122" t="s">
        <x:v>688</x:v>
      </x:c>
      <x:c r="J26" s="124" t="s">
        <x:v>511</x:v>
      </x:c>
      <x:c r="K26" s="122" t="s">
        <x:v>706</x:v>
      </x:c>
    </x:row>
    <x:row r="27" spans="2:11">
      <x:c r="B27" s="128" t="s">
        <x:v>712</x:v>
      </x:c>
      <x:c r="C27" s="128" t="s">
        <x:v>509</x:v>
      </x:c>
      <x:c r="D27" s="122" t="s">
        <x:v>707</x:v>
      </x:c>
      <x:c r="E27" s="122" t="s">
        <x:v>705</x:v>
      </x:c>
      <x:c r="F27" s="127">
        <x:v>43819</x:v>
      </x:c>
      <x:c r="G27" s="122">
        <x:v>4</x:v>
      </x:c>
      <x:c r="H27" s="122" t="s">
        <x:v>136</x:v>
      </x:c>
      <x:c r="I27" s="122" t="s">
        <x:v>655</x:v>
      </x:c>
      <x:c r="J27" s="124" t="s">
        <x:v>550</x:v>
      </x:c>
      <x:c r="K27" s="122" t="s">
        <x:v>708</x:v>
      </x:c>
    </x:row>
    <x:row r="28" spans="2:11">
      <x:c r="B28" s="128" t="s">
        <x:v>702</x:v>
      </x:c>
      <x:c r="C28" s="128" t="s">
        <x:v>507</x:v>
      </x:c>
      <x:c r="D28" s="122" t="s">
        <x:v>707</x:v>
      </x:c>
      <x:c r="E28" s="122" t="s">
        <x:v>704</x:v>
      </x:c>
      <x:c r="F28" s="127">
        <x:v>43809</x:v>
      </x:c>
      <x:c r="G28" s="122">
        <x:v>3</x:v>
      </x:c>
      <x:c r="H28" s="122" t="s">
        <x:v>134</x:v>
      </x:c>
      <x:c r="I28" s="122" t="s">
        <x:v>698</x:v>
      </x:c>
      <x:c r="J28" s="124" t="s">
        <x:v>550</x:v>
      </x:c>
      <x:c r="K28" s="122" t="s">
        <x:v>708</x:v>
      </x:c>
    </x:row>
    <x:row r="29" spans="2:11">
      <x:c r="B29" s="128" t="s">
        <x:v>716</x:v>
      </x:c>
      <x:c r="C29" s="128" t="s">
        <x:v>501</x:v>
      </x:c>
      <x:c r="D29" s="122" t="s">
        <x:v>707</x:v>
      </x:c>
      <x:c r="E29" s="122" t="s">
        <x:v>704</x:v>
      </x:c>
      <x:c r="F29" s="127">
        <x:v>43816</x:v>
      </x:c>
      <x:c r="G29" s="122">
        <x:v>2</x:v>
      </x:c>
      <x:c r="H29" s="122" t="s">
        <x:v>139</x:v>
      </x:c>
      <x:c r="I29" s="122" t="s">
        <x:v>689</x:v>
      </x:c>
      <x:c r="J29" s="124" t="s">
        <x:v>550</x:v>
      </x:c>
      <x:c r="K29" s="122" t="s">
        <x:v>708</x:v>
      </x:c>
    </x:row>
    <x:row r="30" spans="2:11">
      <x:c r="B30" s="128" t="s">
        <x:v>700</x:v>
      </x:c>
      <x:c r="C30" s="128" t="s">
        <x:v>504</x:v>
      </x:c>
      <x:c r="D30" s="122" t="s">
        <x:v>707</x:v>
      </x:c>
      <x:c r="E30" s="122" t="s">
        <x:v>705</x:v>
      </x:c>
      <x:c r="F30" s="127">
        <x:v>43817</x:v>
      </x:c>
      <x:c r="G30" s="122">
        <x:v>4</x:v>
      </x:c>
      <x:c r="H30" s="122" t="s">
        <x:v>140</x:v>
      </x:c>
      <x:c r="I30" s="122" t="s">
        <x:v>698</x:v>
      </x:c>
      <x:c r="J30" s="124" t="s">
        <x:v>550</x:v>
      </x:c>
      <x:c r="K30" s="122" t="s">
        <x:v>708</x:v>
      </x:c>
    </x:row>
    <x:row r="31" spans="2:11">
      <x:c r="B31" s="128" t="s">
        <x:v>725</x:v>
      </x:c>
      <x:c r="C31" s="128" t="s">
        <x:v>510</x:v>
      </x:c>
      <x:c r="D31" s="122" t="s">
        <x:v>707</x:v>
      </x:c>
      <x:c r="E31" s="122" t="s">
        <x:v>705</x:v>
      </x:c>
      <x:c r="F31" s="127">
        <x:v>43823</x:v>
      </x:c>
      <x:c r="G31" s="122">
        <x:v>3</x:v>
      </x:c>
      <x:c r="H31" s="122" t="s">
        <x:v>135</x:v>
      </x:c>
      <x:c r="I31" s="122" t="s">
        <x:v>689</x:v>
      </x:c>
      <x:c r="J31" s="124" t="s">
        <x:v>550</x:v>
      </x:c>
      <x:c r="K31" s="122" t="s">
        <x:v>708</x:v>
      </x:c>
    </x:row>
    <x:row r="32" spans="2:11">
      <x:c r="B32" s="128" t="s">
        <x:v>717</x:v>
      </x:c>
      <x:c r="C32" s="128" t="s">
        <x:v>502</x:v>
      </x:c>
      <x:c r="D32" s="122" t="s">
        <x:v>707</x:v>
      </x:c>
      <x:c r="E32" s="122" t="s">
        <x:v>704</x:v>
      </x:c>
      <x:c r="F32" s="127">
        <x:v>43824</x:v>
      </x:c>
      <x:c r="G32" s="122">
        <x:v>2</x:v>
      </x:c>
      <x:c r="H32" s="122" t="s">
        <x:v>131</x:v>
      </x:c>
      <x:c r="I32" s="122" t="s">
        <x:v>688</x:v>
      </x:c>
      <x:c r="J32" s="124" t="s">
        <x:v>550</x:v>
      </x:c>
      <x:c r="K32" s="122" t="s">
        <x:v>708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/>
  <x:dimension ref="B2:J24"/>
  <x:sheetViews>
    <x:sheetView topLeftCell="A1" zoomScale="115" zoomScaleNormal="75" zoomScaleSheetLayoutView="115" workbookViewId="0">
      <x:selection activeCell="L2" activeCellId="0" sqref="L2:O7"/>
    </x:sheetView>
  </x:sheetViews>
  <x:sheetFormatPr defaultColWidth="9" defaultRowHeight="16.39999999999999857891"/>
  <x:cols>
    <x:col min="1" max="1" width="2.5625" customWidth="1"/>
    <x:col min="3" max="3" width="12" bestFit="1" customWidth="1"/>
    <x:col min="6" max="6" width="9.75" bestFit="1" customWidth="1"/>
    <x:col min="12" max="12" width="12" bestFit="1" customWidth="1"/>
  </x:cols>
  <x:sheetData>
    <x:row r="2" spans="2:10">
      <x:c r="B2" s="122" t="s">
        <x:v>709</x:v>
      </x:c>
      <x:c r="C2" s="122" t="s">
        <x:v>152</x:v>
      </x:c>
      <x:c r="D2" s="122" t="s">
        <x:v>142</x:v>
      </x:c>
      <x:c r="E2" s="122" t="s">
        <x:v>710</x:v>
      </x:c>
      <x:c r="F2" s="122" t="s">
        <x:v>153</x:v>
      </x:c>
      <x:c r="G2" s="122" t="s">
        <x:v>143</x:v>
      </x:c>
      <x:c r="H2" s="122" t="s">
        <x:v>730</x:v>
      </x:c>
      <x:c r="I2" s="122" t="s">
        <x:v>714</x:v>
      </x:c>
      <x:c r="J2" s="122" t="s">
        <x:v>718</x:v>
      </x:c>
    </x:row>
    <x:row r="3" spans="2:10">
      <x:c r="B3" s="122" t="s">
        <x:v>713</x:v>
      </x:c>
      <x:c r="C3" s="122" t="s">
        <x:v>157</x:v>
      </x:c>
      <x:c r="D3" s="122" t="s">
        <x:v>144</x:v>
      </x:c>
      <x:c r="E3" s="122" t="s">
        <x:v>156</x:v>
      </x:c>
      <x:c r="F3" s="122" t="s">
        <x:v>723</x:v>
      </x:c>
      <x:c r="G3" s="122">
        <x:v>1000</x:v>
      </x:c>
      <x:c r="H3" s="122" t="s">
        <x:v>148</x:v>
      </x:c>
      <x:c r="I3" s="122" t="s">
        <x:v>158</x:v>
      </x:c>
      <x:c r="J3" s="129">
        <x:v>45000</x:v>
      </x:c>
    </x:row>
    <x:row r="4" spans="2:10">
      <x:c r="B4" s="122" t="s">
        <x:v>721</x:v>
      </x:c>
      <x:c r="C4" s="122" t="s">
        <x:v>724</x:v>
      </x:c>
      <x:c r="D4" s="122" t="s">
        <x:v>144</x:v>
      </x:c>
      <x:c r="E4" s="122" t="s">
        <x:v>156</x:v>
      </x:c>
      <x:c r="F4" s="122" t="s">
        <x:v>731</x:v>
      </x:c>
      <x:c r="G4" s="122">
        <x:v>1000</x:v>
      </x:c>
      <x:c r="H4" s="122" t="s">
        <x:v>159</x:v>
      </x:c>
      <x:c r="I4" s="122" t="s">
        <x:v>726</x:v>
      </x:c>
      <x:c r="J4" s="129">
        <x:v>25000</x:v>
      </x:c>
    </x:row>
    <x:row r="5" spans="2:10">
      <x:c r="B5" s="122" t="s">
        <x:v>727</x:v>
      </x:c>
      <x:c r="C5" s="122" t="s">
        <x:v>728</x:v>
      </x:c>
      <x:c r="D5" s="122" t="s">
        <x:v>147</x:v>
      </x:c>
      <x:c r="E5" s="122" t="s">
        <x:v>156</x:v>
      </x:c>
      <x:c r="F5" s="122" t="s">
        <x:v>150</x:v>
      </x:c>
      <x:c r="G5" s="122">
        <x:v>1000</x:v>
      </x:c>
      <x:c r="H5" s="122" t="s">
        <x:v>148</x:v>
      </x:c>
      <x:c r="I5" s="122" t="s">
        <x:v>149</x:v>
      </x:c>
      <x:c r="J5" s="129">
        <x:v>90000</x:v>
      </x:c>
    </x:row>
    <x:row r="6" spans="2:10">
      <x:c r="B6" s="122" t="s">
        <x:v>729</x:v>
      </x:c>
      <x:c r="C6" s="122" t="s">
        <x:v>132</x:v>
      </x:c>
      <x:c r="D6" s="122" t="s">
        <x:v>166</x:v>
      </x:c>
      <x:c r="E6" s="122" t="s">
        <x:v>156</x:v>
      </x:c>
      <x:c r="F6" s="122" t="s">
        <x:v>701</x:v>
      </x:c>
      <x:c r="G6" s="122">
        <x:v>1000</x:v>
      </x:c>
      <x:c r="H6" s="122" t="s">
        <x:v>191</x:v>
      </x:c>
      <x:c r="I6" s="122" t="s">
        <x:v>149</x:v>
      </x:c>
      <x:c r="J6" s="129">
        <x:v>10000</x:v>
      </x:c>
    </x:row>
    <x:row r="7" spans="2:10">
      <x:c r="B7" s="122" t="s">
        <x:v>743</x:v>
      </x:c>
      <x:c r="C7" s="122" t="s">
        <x:v>189</x:v>
      </x:c>
      <x:c r="D7" s="122" t="s">
        <x:v>166</x:v>
      </x:c>
      <x:c r="E7" s="122" t="s">
        <x:v>156</x:v>
      </x:c>
      <x:c r="F7" s="122" t="s">
        <x:v>742</x:v>
      </x:c>
      <x:c r="G7" s="122">
        <x:v>100</x:v>
      </x:c>
      <x:c r="H7" s="122" t="s">
        <x:v>191</x:v>
      </x:c>
      <x:c r="I7" s="122" t="s">
        <x:v>158</x:v>
      </x:c>
      <x:c r="J7" s="129">
        <x:v>8000</x:v>
      </x:c>
    </x:row>
    <x:row r="8" spans="2:10">
      <x:c r="B8" s="122" t="s">
        <x:v>753</x:v>
      </x:c>
      <x:c r="C8" s="122" t="s">
        <x:v>185</x:v>
      </x:c>
      <x:c r="D8" s="122" t="s">
        <x:v>147</x:v>
      </x:c>
      <x:c r="E8" s="122" t="s">
        <x:v>156</x:v>
      </x:c>
      <x:c r="F8" s="122" t="s">
        <x:v>750</x:v>
      </x:c>
      <x:c r="G8" s="122">
        <x:v>100</x:v>
      </x:c>
      <x:c r="H8" s="122" t="s">
        <x:v>148</x:v>
      </x:c>
      <x:c r="I8" s="122" t="s">
        <x:v>149</x:v>
      </x:c>
      <x:c r="J8" s="129">
        <x:v>5000</x:v>
      </x:c>
    </x:row>
    <x:row r="9" spans="2:10">
      <x:c r="B9" s="122" t="s">
        <x:v>754</x:v>
      </x:c>
      <x:c r="C9" s="122" t="s">
        <x:v>173</x:v>
      </x:c>
      <x:c r="D9" s="122" t="s">
        <x:v>147</x:v>
      </x:c>
      <x:c r="E9" s="122" t="s">
        <x:v>156</x:v>
      </x:c>
      <x:c r="F9" s="122" t="s">
        <x:v>513</x:v>
      </x:c>
      <x:c r="G9" s="122">
        <x:v>100</x:v>
      </x:c>
      <x:c r="H9" s="122" t="s">
        <x:v>148</x:v>
      </x:c>
      <x:c r="I9" s="122" t="s">
        <x:v>726</x:v>
      </x:c>
      <x:c r="J9" s="129">
        <x:v>5500</x:v>
      </x:c>
    </x:row>
    <x:row r="10" spans="2:10">
      <x:c r="B10" s="122" t="s">
        <x:v>763</x:v>
      </x:c>
      <x:c r="C10" s="122" t="s">
        <x:v>190</x:v>
      </x:c>
      <x:c r="D10" s="122" t="s">
        <x:v>147</x:v>
      </x:c>
      <x:c r="E10" s="122" t="s">
        <x:v>156</x:v>
      </x:c>
      <x:c r="F10" s="122" t="s">
        <x:v>755</x:v>
      </x:c>
      <x:c r="G10" s="122">
        <x:v>1000</x:v>
      </x:c>
      <x:c r="H10" s="122" t="s">
        <x:v>148</x:v>
      </x:c>
      <x:c r="I10" s="122" t="s">
        <x:v>758</x:v>
      </x:c>
      <x:c r="J10" s="129">
        <x:v>60000</x:v>
      </x:c>
    </x:row>
    <x:row r="11" spans="2:10">
      <x:c r="B11" s="122" t="s">
        <x:v>756</x:v>
      </x:c>
      <x:c r="C11" s="122" t="s">
        <x:v>175</x:v>
      </x:c>
      <x:c r="D11" s="122" t="s">
        <x:v>147</x:v>
      </x:c>
      <x:c r="E11" s="122" t="s">
        <x:v>182</x:v>
      </x:c>
      <x:c r="F11" s="122" t="s">
        <x:v>757</x:v>
      </x:c>
      <x:c r="G11" s="122">
        <x:v>5</x:v>
      </x:c>
      <x:c r="H11" s="122" t="s">
        <x:v>759</x:v>
      </x:c>
      <x:c r="I11" s="122" t="s">
        <x:v>159</x:v>
      </x:c>
      <x:c r="J11" s="129">
        <x:v>6800</x:v>
      </x:c>
    </x:row>
    <x:row r="12" spans="2:10">
      <x:c r="B12" s="122" t="s">
        <x:v>736</x:v>
      </x:c>
      <x:c r="C12" s="122" t="s">
        <x:v>167</x:v>
      </x:c>
      <x:c r="D12" s="122" t="s">
        <x:v>166</x:v>
      </x:c>
      <x:c r="E12" s="122" t="s">
        <x:v>182</x:v>
      </x:c>
      <x:c r="F12" s="122" t="s">
        <x:v>739</x:v>
      </x:c>
      <x:c r="G12" s="122">
        <x:v>200</x:v>
      </x:c>
      <x:c r="H12" s="122" t="s">
        <x:v>761</x:v>
      </x:c>
      <x:c r="I12" s="122" t="s">
        <x:v>159</x:v>
      </x:c>
      <x:c r="J12" s="129">
        <x:v>50000</x:v>
      </x:c>
    </x:row>
    <x:row r="13" spans="2:10">
      <x:c r="B13" s="122" t="s">
        <x:v>741</x:v>
      </x:c>
      <x:c r="C13" s="122" t="s">
        <x:v>751</x:v>
      </x:c>
      <x:c r="D13" s="122" t="s">
        <x:v>147</x:v>
      </x:c>
      <x:c r="E13" s="122" t="s">
        <x:v>182</x:v>
      </x:c>
      <x:c r="F13" s="122" t="s">
        <x:v>744</x:v>
      </x:c>
      <x:c r="G13" s="122">
        <x:v>100</x:v>
      </x:c>
      <x:c r="H13" s="122" t="s">
        <x:v>759</x:v>
      </x:c>
      <x:c r="I13" s="122" t="s">
        <x:v>168</x:v>
      </x:c>
      <x:c r="J13" s="129">
        <x:v>4000</x:v>
      </x:c>
    </x:row>
    <x:row r="14" spans="2:10">
      <x:c r="B14" s="122" t="s">
        <x:v>760</x:v>
      </x:c>
      <x:c r="C14" s="122" t="s">
        <x:v>171</x:v>
      </x:c>
      <x:c r="D14" s="122" t="s">
        <x:v>147</x:v>
      </x:c>
      <x:c r="E14" s="122" t="s">
        <x:v>182</x:v>
      </x:c>
      <x:c r="F14" s="122" t="s">
        <x:v>745</x:v>
      </x:c>
      <x:c r="G14" s="122">
        <x:v>1000</x:v>
      </x:c>
      <x:c r="H14" s="122" t="s">
        <x:v>169</x:v>
      </x:c>
      <x:c r="I14" s="122" t="s">
        <x:v>191</x:v>
      </x:c>
      <x:c r="J14" s="129">
        <x:v>15000</x:v>
      </x:c>
    </x:row>
    <x:row r="15" spans="2:10">
      <x:c r="B15" s="122" t="s">
        <x:v>762</x:v>
      </x:c>
      <x:c r="C15" s="122" t="s">
        <x:v>192</x:v>
      </x:c>
      <x:c r="D15" s="122" t="s">
        <x:v>166</x:v>
      </x:c>
      <x:c r="E15" s="122" t="s">
        <x:v>182</x:v>
      </x:c>
      <x:c r="F15" s="122" t="s">
        <x:v>514</x:v>
      </x:c>
      <x:c r="G15" s="122">
        <x:v>1000</x:v>
      </x:c>
      <x:c r="H15" s="122" t="s">
        <x:v>759</x:v>
      </x:c>
      <x:c r="I15" s="122" t="s">
        <x:v>176</x:v>
      </x:c>
      <x:c r="J15" s="129">
        <x:v>8000</x:v>
      </x:c>
    </x:row>
    <x:row r="16" spans="2:10">
      <x:c r="B16" s="122" t="s">
        <x:v>746</x:v>
      </x:c>
      <x:c r="C16" s="122" t="s">
        <x:v>732</x:v>
      </x:c>
      <x:c r="D16" s="122" t="s">
        <x:v>147</x:v>
      </x:c>
      <x:c r="E16" s="122" t="s">
        <x:v>182</x:v>
      </x:c>
      <x:c r="F16" s="122" t="s">
        <x:v>733</x:v>
      </x:c>
      <x:c r="G16" s="122">
        <x:v>100</x:v>
      </x:c>
      <x:c r="H16" s="122" t="s">
        <x:v>183</x:v>
      </x:c>
      <x:c r="I16" s="122" t="s">
        <x:v>149</x:v>
      </x:c>
      <x:c r="J16" s="129">
        <x:v>1500</x:v>
      </x:c>
    </x:row>
    <x:row r="17" spans="2:10">
      <x:c r="B17" s="122" t="s">
        <x:v>752</x:v>
      </x:c>
      <x:c r="C17" s="122" t="s">
        <x:v>734</x:v>
      </x:c>
      <x:c r="D17" s="122" t="s">
        <x:v>144</x:v>
      </x:c>
      <x:c r="E17" s="122" t="s">
        <x:v>182</x:v>
      </x:c>
      <x:c r="F17" s="122" t="s">
        <x:v>735</x:v>
      </x:c>
      <x:c r="G17" s="122">
        <x:v>100</x:v>
      </x:c>
      <x:c r="H17" s="122" t="s">
        <x:v>148</x:v>
      </x:c>
      <x:c r="I17" s="122" t="s">
        <x:v>174</x:v>
      </x:c>
      <x:c r="J17" s="129">
        <x:v>4500</x:v>
      </x:c>
    </x:row>
    <x:row r="18" spans="2:10">
      <x:c r="B18" s="122" t="s">
        <x:v>737</x:v>
      </x:c>
      <x:c r="C18" s="122" t="s">
        <x:v>180</x:v>
      </x:c>
      <x:c r="D18" s="122" t="s">
        <x:v>147</x:v>
      </x:c>
      <x:c r="E18" s="122" t="s">
        <x:v>182</x:v>
      </x:c>
      <x:c r="F18" s="122" t="s">
        <x:v>723</x:v>
      </x:c>
      <x:c r="G18" s="122">
        <x:v>100</x:v>
      </x:c>
      <x:c r="H18" s="122" t="s">
        <x:v>191</x:v>
      </x:c>
      <x:c r="I18" s="122" t="s">
        <x:v>193</x:v>
      </x:c>
      <x:c r="J18" s="129">
        <x:v>4000</x:v>
      </x:c>
    </x:row>
    <x:row r="19" spans="2:10">
      <x:c r="B19" s="122" t="s">
        <x:v>738</x:v>
      </x:c>
      <x:c r="C19" s="122" t="s">
        <x:v>740</x:v>
      </x:c>
      <x:c r="D19" s="122" t="s">
        <x:v>177</x:v>
      </x:c>
      <x:c r="E19" s="122" t="s">
        <x:v>182</x:v>
      </x:c>
      <x:c r="F19" s="122" t="s">
        <x:v>747</x:v>
      </x:c>
      <x:c r="G19" s="122">
        <x:v>1000</x:v>
      </x:c>
      <x:c r="H19" s="122" t="s">
        <x:v>759</x:v>
      </x:c>
      <x:c r="I19" s="122" t="s">
        <x:v>191</x:v>
      </x:c>
      <x:c r="J19" s="129">
        <x:v>4500</x:v>
      </x:c>
    </x:row>
    <x:row r="20" spans="2:10">
      <x:c r="B20" s="122" t="s">
        <x:v>748</x:v>
      </x:c>
      <x:c r="C20" s="122" t="s">
        <x:v>184</x:v>
      </x:c>
      <x:c r="D20" s="122" t="s">
        <x:v>144</x:v>
      </x:c>
      <x:c r="E20" s="122" t="s">
        <x:v>172</x:v>
      </x:c>
      <x:c r="F20" s="122" t="s">
        <x:v>749</x:v>
      </x:c>
      <x:c r="G20" s="122">
        <x:v>100</x:v>
      </x:c>
      <x:c r="H20" s="122" t="s">
        <x:v>148</x:v>
      </x:c>
      <x:c r="I20" s="122" t="s">
        <x:v>149</x:v>
      </x:c>
      <x:c r="J20" s="129">
        <x:v>6500</x:v>
      </x:c>
    </x:row>
    <x:row r="21" spans="2:10">
      <x:c r="B21" s="122" t="s">
        <x:v>784</x:v>
      </x:c>
      <x:c r="C21" s="122" t="s">
        <x:v>187</x:v>
      </x:c>
      <x:c r="D21" s="122" t="s">
        <x:v>166</x:v>
      </x:c>
      <x:c r="E21" s="122" t="s">
        <x:v>172</x:v>
      </x:c>
      <x:c r="F21" s="122" t="s">
        <x:v>767</x:v>
      </x:c>
      <x:c r="G21" s="122">
        <x:v>100</x:v>
      </x:c>
      <x:c r="H21" s="122" t="s">
        <x:v>176</x:v>
      </x:c>
      <x:c r="I21" s="122" t="s">
        <x:v>169</x:v>
      </x:c>
      <x:c r="J21" s="129">
        <x:v>16000</x:v>
      </x:c>
    </x:row>
    <x:row r="22" spans="2:10">
      <x:c r="B22" s="122" t="s">
        <x:v>788</x:v>
      </x:c>
      <x:c r="C22" s="122" t="s">
        <x:v>792</x:v>
      </x:c>
      <x:c r="D22" s="122" t="s">
        <x:v>144</x:v>
      </x:c>
      <x:c r="E22" s="122" t="s">
        <x:v>172</x:v>
      </x:c>
      <x:c r="F22" s="122" t="s">
        <x:v>778</x:v>
      </x:c>
      <x:c r="G22" s="122">
        <x:v>10</x:v>
      </x:c>
      <x:c r="H22" s="122" t="s">
        <x:v>148</x:v>
      </x:c>
      <x:c r="I22" s="122" t="s">
        <x:v>188</x:v>
      </x:c>
      <x:c r="J22" s="129">
        <x:v>1300</x:v>
      </x:c>
    </x:row>
    <x:row r="23" spans="2:10">
      <x:c r="B23" s="122" t="s">
        <x:v>779</x:v>
      </x:c>
      <x:c r="C23" s="122" t="s">
        <x:v>775</x:v>
      </x:c>
      <x:c r="D23" s="122" t="s">
        <x:v>147</x:v>
      </x:c>
      <x:c r="E23" s="122" t="s">
        <x:v>172</x:v>
      </x:c>
      <x:c r="F23" s="122" t="s">
        <x:v>787</x:v>
      </x:c>
      <x:c r="G23" s="122">
        <x:v>100</x:v>
      </x:c>
      <x:c r="H23" s="122" t="s">
        <x:v>148</x:v>
      </x:c>
      <x:c r="I23" s="122" t="s">
        <x:v>149</x:v>
      </x:c>
      <x:c r="J23" s="129">
        <x:v>4800</x:v>
      </x:c>
    </x:row>
    <x:row r="24" spans="2:10">
      <x:c r="B24" s="122" t="s">
        <x:v>765</x:v>
      </x:c>
      <x:c r="C24" s="122" t="s">
        <x:v>785</x:v>
      </x:c>
      <x:c r="D24" s="122" t="s">
        <x:v>144</x:v>
      </x:c>
      <x:c r="E24" s="122" t="s">
        <x:v>172</x:v>
      </x:c>
      <x:c r="F24" s="122" t="s">
        <x:v>780</x:v>
      </x:c>
      <x:c r="G24" s="122">
        <x:v>10</x:v>
      </x:c>
      <x:c r="H24" s="122" t="s">
        <x:v>148</x:v>
      </x:c>
      <x:c r="I24" s="122" t="s">
        <x:v>761</x:v>
      </x:c>
      <x:c r="J24" s="129">
        <x:v>4500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>
    <x:tabColor rgb="ffff0000"/>
  </x:sheetPr>
  <x:dimension ref="B2:O24"/>
  <x:sheetViews>
    <x:sheetView topLeftCell="A1" zoomScale="115" zoomScaleNormal="75" zoomScaleSheetLayoutView="115" workbookViewId="0">
      <x:selection activeCell="K25" activeCellId="0" sqref="K25:K25"/>
    </x:sheetView>
  </x:sheetViews>
  <x:sheetFormatPr defaultColWidth="9" defaultRowHeight="16.39999999999999857891"/>
  <x:cols>
    <x:col min="1" max="1" width="2.5625" customWidth="1"/>
    <x:col min="3" max="3" width="12" bestFit="1" customWidth="1"/>
    <x:col min="6" max="6" width="9.75" bestFit="1" customWidth="1"/>
    <x:col min="12" max="12" width="12" bestFit="1" customWidth="1"/>
  </x:cols>
  <x:sheetData>
    <x:row r="2" spans="2:12">
      <x:c r="B2" s="122" t="s">
        <x:v>709</x:v>
      </x:c>
      <x:c r="C2" s="122" t="s">
        <x:v>152</x:v>
      </x:c>
      <x:c r="D2" s="122" t="s">
        <x:v>142</x:v>
      </x:c>
      <x:c r="E2" s="122" t="s">
        <x:v>710</x:v>
      </x:c>
      <x:c r="F2" s="122" t="s">
        <x:v>153</x:v>
      </x:c>
      <x:c r="G2" s="122" t="s">
        <x:v>143</x:v>
      </x:c>
      <x:c r="H2" s="122" t="s">
        <x:v>730</x:v>
      </x:c>
      <x:c r="I2" s="122" t="s">
        <x:v>714</x:v>
      </x:c>
      <x:c r="J2" s="122" t="s">
        <x:v>718</x:v>
      </x:c>
      <x:c r="L2" s="224" t="s">
        <x:v>322</x:v>
      </x:c>
    </x:row>
    <x:row r="3" spans="2:12">
      <x:c r="B3" s="122" t="s">
        <x:v>713</x:v>
      </x:c>
      <x:c r="C3" s="122" t="s">
        <x:v>157</x:v>
      </x:c>
      <x:c r="D3" s="122" t="s">
        <x:v>144</x:v>
      </x:c>
      <x:c r="E3" s="122" t="s">
        <x:v>156</x:v>
      </x:c>
      <x:c r="F3" s="122" t="s">
        <x:v>723</x:v>
      </x:c>
      <x:c r="G3" s="122">
        <x:v>1000</x:v>
      </x:c>
      <x:c r="H3" s="122" t="s">
        <x:v>148</x:v>
      </x:c>
      <x:c r="I3" s="122" t="s">
        <x:v>158</x:v>
      </x:c>
      <x:c r="J3" s="129">
        <x:v>45000</x:v>
      </x:c>
      <x:c r="L3" t="b">
        <x:f>OR(_xlfn.RANK.EQ(J3,$J$3:$J$24,0)=1,_xlfn.RANK.EQ(J3,$J$3:$J$24,1)=1)</x:f>
        <x:v>0</x:v>
      </x:c>
    </x:row>
    <x:row r="4" spans="2:10">
      <x:c r="B4" s="122" t="s">
        <x:v>721</x:v>
      </x:c>
      <x:c r="C4" s="122" t="s">
        <x:v>724</x:v>
      </x:c>
      <x:c r="D4" s="122" t="s">
        <x:v>144</x:v>
      </x:c>
      <x:c r="E4" s="122" t="s">
        <x:v>156</x:v>
      </x:c>
      <x:c r="F4" s="122" t="s">
        <x:v>731</x:v>
      </x:c>
      <x:c r="G4" s="122">
        <x:v>1000</x:v>
      </x:c>
      <x:c r="H4" s="122" t="s">
        <x:v>159</x:v>
      </x:c>
      <x:c r="I4" s="122" t="s">
        <x:v>726</x:v>
      </x:c>
      <x:c r="J4" s="129">
        <x:v>25000</x:v>
      </x:c>
    </x:row>
    <x:row r="5" spans="2:15">
      <x:c r="B5" s="122" t="s">
        <x:v>727</x:v>
      </x:c>
      <x:c r="C5" s="122" t="s">
        <x:v>728</x:v>
      </x:c>
      <x:c r="D5" s="122" t="s">
        <x:v>147</x:v>
      </x:c>
      <x:c r="E5" s="122" t="s">
        <x:v>156</x:v>
      </x:c>
      <x:c r="F5" s="122" t="s">
        <x:v>150</x:v>
      </x:c>
      <x:c r="G5" s="122">
        <x:v>1000</x:v>
      </x:c>
      <x:c r="H5" s="122" t="s">
        <x:v>148</x:v>
      </x:c>
      <x:c r="I5" s="122" t="s">
        <x:v>149</x:v>
      </x:c>
      <x:c r="J5" s="129">
        <x:v>90000</x:v>
      </x:c>
      <x:c r="L5" t="s">
        <x:v>152</x:v>
      </x:c>
      <x:c r="M5" t="s">
        <x:v>142</x:v>
      </x:c>
      <x:c r="N5" t="s">
        <x:v>143</x:v>
      </x:c>
      <x:c r="O5" t="s">
        <x:v>718</x:v>
      </x:c>
    </x:row>
    <x:row r="6" spans="2:15">
      <x:c r="B6" s="122" t="s">
        <x:v>729</x:v>
      </x:c>
      <x:c r="C6" s="122" t="s">
        <x:v>132</x:v>
      </x:c>
      <x:c r="D6" s="122" t="s">
        <x:v>166</x:v>
      </x:c>
      <x:c r="E6" s="122" t="s">
        <x:v>156</x:v>
      </x:c>
      <x:c r="F6" s="122" t="s">
        <x:v>701</x:v>
      </x:c>
      <x:c r="G6" s="122">
        <x:v>1000</x:v>
      </x:c>
      <x:c r="H6" s="122" t="s">
        <x:v>191</x:v>
      </x:c>
      <x:c r="I6" s="122" t="s">
        <x:v>149</x:v>
      </x:c>
      <x:c r="J6" s="129">
        <x:v>10000</x:v>
      </x:c>
      <x:c r="L6" s="122" t="s">
        <x:v>728</x:v>
      </x:c>
      <x:c r="M6" s="122" t="s">
        <x:v>147</x:v>
      </x:c>
      <x:c r="N6" s="122">
        <x:v>1000</x:v>
      </x:c>
      <x:c r="O6" s="129">
        <x:v>90000</x:v>
      </x:c>
    </x:row>
    <x:row r="7" spans="2:15">
      <x:c r="B7" s="122" t="s">
        <x:v>743</x:v>
      </x:c>
      <x:c r="C7" s="122" t="s">
        <x:v>189</x:v>
      </x:c>
      <x:c r="D7" s="122" t="s">
        <x:v>166</x:v>
      </x:c>
      <x:c r="E7" s="122" t="s">
        <x:v>156</x:v>
      </x:c>
      <x:c r="F7" s="122" t="s">
        <x:v>742</x:v>
      </x:c>
      <x:c r="G7" s="122">
        <x:v>100</x:v>
      </x:c>
      <x:c r="H7" s="122" t="s">
        <x:v>191</x:v>
      </x:c>
      <x:c r="I7" s="122" t="s">
        <x:v>158</x:v>
      </x:c>
      <x:c r="J7" s="129">
        <x:v>8000</x:v>
      </x:c>
      <x:c r="L7" s="122" t="s">
        <x:v>792</x:v>
      </x:c>
      <x:c r="M7" s="122" t="s">
        <x:v>144</x:v>
      </x:c>
      <x:c r="N7" s="122">
        <x:v>10</x:v>
      </x:c>
      <x:c r="O7" s="129">
        <x:v>1300</x:v>
      </x:c>
    </x:row>
    <x:row r="8" spans="2:10">
      <x:c r="B8" s="122" t="s">
        <x:v>753</x:v>
      </x:c>
      <x:c r="C8" s="122" t="s">
        <x:v>185</x:v>
      </x:c>
      <x:c r="D8" s="122" t="s">
        <x:v>147</x:v>
      </x:c>
      <x:c r="E8" s="122" t="s">
        <x:v>156</x:v>
      </x:c>
      <x:c r="F8" s="122" t="s">
        <x:v>750</x:v>
      </x:c>
      <x:c r="G8" s="122">
        <x:v>100</x:v>
      </x:c>
      <x:c r="H8" s="122" t="s">
        <x:v>148</x:v>
      </x:c>
      <x:c r="I8" s="122" t="s">
        <x:v>149</x:v>
      </x:c>
      <x:c r="J8" s="129">
        <x:v>5000</x:v>
      </x:c>
    </x:row>
    <x:row r="9" spans="2:10">
      <x:c r="B9" s="122" t="s">
        <x:v>754</x:v>
      </x:c>
      <x:c r="C9" s="122" t="s">
        <x:v>173</x:v>
      </x:c>
      <x:c r="D9" s="122" t="s">
        <x:v>147</x:v>
      </x:c>
      <x:c r="E9" s="122" t="s">
        <x:v>156</x:v>
      </x:c>
      <x:c r="F9" s="122" t="s">
        <x:v>513</x:v>
      </x:c>
      <x:c r="G9" s="122">
        <x:v>100</x:v>
      </x:c>
      <x:c r="H9" s="122" t="s">
        <x:v>148</x:v>
      </x:c>
      <x:c r="I9" s="122" t="s">
        <x:v>726</x:v>
      </x:c>
      <x:c r="J9" s="129">
        <x:v>5500</x:v>
      </x:c>
    </x:row>
    <x:row r="10" spans="2:10">
      <x:c r="B10" s="122" t="s">
        <x:v>763</x:v>
      </x:c>
      <x:c r="C10" s="122" t="s">
        <x:v>190</x:v>
      </x:c>
      <x:c r="D10" s="122" t="s">
        <x:v>147</x:v>
      </x:c>
      <x:c r="E10" s="122" t="s">
        <x:v>156</x:v>
      </x:c>
      <x:c r="F10" s="122" t="s">
        <x:v>755</x:v>
      </x:c>
      <x:c r="G10" s="122">
        <x:v>1000</x:v>
      </x:c>
      <x:c r="H10" s="122" t="s">
        <x:v>148</x:v>
      </x:c>
      <x:c r="I10" s="122" t="s">
        <x:v>758</x:v>
      </x:c>
      <x:c r="J10" s="129">
        <x:v>60000</x:v>
      </x:c>
    </x:row>
    <x:row r="11" spans="2:10">
      <x:c r="B11" s="122" t="s">
        <x:v>756</x:v>
      </x:c>
      <x:c r="C11" s="122" t="s">
        <x:v>175</x:v>
      </x:c>
      <x:c r="D11" s="122" t="s">
        <x:v>147</x:v>
      </x:c>
      <x:c r="E11" s="122" t="s">
        <x:v>182</x:v>
      </x:c>
      <x:c r="F11" s="122" t="s">
        <x:v>757</x:v>
      </x:c>
      <x:c r="G11" s="122">
        <x:v>5</x:v>
      </x:c>
      <x:c r="H11" s="122" t="s">
        <x:v>759</x:v>
      </x:c>
      <x:c r="I11" s="122" t="s">
        <x:v>159</x:v>
      </x:c>
      <x:c r="J11" s="129">
        <x:v>6800</x:v>
      </x:c>
    </x:row>
    <x:row r="12" spans="2:10">
      <x:c r="B12" s="122" t="s">
        <x:v>736</x:v>
      </x:c>
      <x:c r="C12" s="122" t="s">
        <x:v>167</x:v>
      </x:c>
      <x:c r="D12" s="122" t="s">
        <x:v>166</x:v>
      </x:c>
      <x:c r="E12" s="122" t="s">
        <x:v>182</x:v>
      </x:c>
      <x:c r="F12" s="122" t="s">
        <x:v>739</x:v>
      </x:c>
      <x:c r="G12" s="122">
        <x:v>200</x:v>
      </x:c>
      <x:c r="H12" s="122" t="s">
        <x:v>761</x:v>
      </x:c>
      <x:c r="I12" s="122" t="s">
        <x:v>159</x:v>
      </x:c>
      <x:c r="J12" s="129">
        <x:v>50000</x:v>
      </x:c>
    </x:row>
    <x:row r="13" spans="2:10">
      <x:c r="B13" s="122" t="s">
        <x:v>741</x:v>
      </x:c>
      <x:c r="C13" s="122" t="s">
        <x:v>751</x:v>
      </x:c>
      <x:c r="D13" s="122" t="s">
        <x:v>147</x:v>
      </x:c>
      <x:c r="E13" s="122" t="s">
        <x:v>182</x:v>
      </x:c>
      <x:c r="F13" s="122" t="s">
        <x:v>744</x:v>
      </x:c>
      <x:c r="G13" s="122">
        <x:v>100</x:v>
      </x:c>
      <x:c r="H13" s="122" t="s">
        <x:v>759</x:v>
      </x:c>
      <x:c r="I13" s="122" t="s">
        <x:v>168</x:v>
      </x:c>
      <x:c r="J13" s="129">
        <x:v>4000</x:v>
      </x:c>
    </x:row>
    <x:row r="14" spans="2:10">
      <x:c r="B14" s="122" t="s">
        <x:v>760</x:v>
      </x:c>
      <x:c r="C14" s="122" t="s">
        <x:v>171</x:v>
      </x:c>
      <x:c r="D14" s="122" t="s">
        <x:v>147</x:v>
      </x:c>
      <x:c r="E14" s="122" t="s">
        <x:v>182</x:v>
      </x:c>
      <x:c r="F14" s="122" t="s">
        <x:v>745</x:v>
      </x:c>
      <x:c r="G14" s="122">
        <x:v>1000</x:v>
      </x:c>
      <x:c r="H14" s="122" t="s">
        <x:v>169</x:v>
      </x:c>
      <x:c r="I14" s="122" t="s">
        <x:v>191</x:v>
      </x:c>
      <x:c r="J14" s="129">
        <x:v>15000</x:v>
      </x:c>
    </x:row>
    <x:row r="15" spans="2:10">
      <x:c r="B15" s="122" t="s">
        <x:v>762</x:v>
      </x:c>
      <x:c r="C15" s="122" t="s">
        <x:v>192</x:v>
      </x:c>
      <x:c r="D15" s="122" t="s">
        <x:v>166</x:v>
      </x:c>
      <x:c r="E15" s="122" t="s">
        <x:v>182</x:v>
      </x:c>
      <x:c r="F15" s="122" t="s">
        <x:v>514</x:v>
      </x:c>
      <x:c r="G15" s="122">
        <x:v>1000</x:v>
      </x:c>
      <x:c r="H15" s="122" t="s">
        <x:v>759</x:v>
      </x:c>
      <x:c r="I15" s="122" t="s">
        <x:v>176</x:v>
      </x:c>
      <x:c r="J15" s="129">
        <x:v>8000</x:v>
      </x:c>
    </x:row>
    <x:row r="16" spans="2:10">
      <x:c r="B16" s="122" t="s">
        <x:v>746</x:v>
      </x:c>
      <x:c r="C16" s="122" t="s">
        <x:v>732</x:v>
      </x:c>
      <x:c r="D16" s="122" t="s">
        <x:v>147</x:v>
      </x:c>
      <x:c r="E16" s="122" t="s">
        <x:v>182</x:v>
      </x:c>
      <x:c r="F16" s="122" t="s">
        <x:v>733</x:v>
      </x:c>
      <x:c r="G16" s="122">
        <x:v>100</x:v>
      </x:c>
      <x:c r="H16" s="122" t="s">
        <x:v>183</x:v>
      </x:c>
      <x:c r="I16" s="122" t="s">
        <x:v>149</x:v>
      </x:c>
      <x:c r="J16" s="129">
        <x:v>1500</x:v>
      </x:c>
    </x:row>
    <x:row r="17" spans="2:10">
      <x:c r="B17" s="122" t="s">
        <x:v>752</x:v>
      </x:c>
      <x:c r="C17" s="122" t="s">
        <x:v>734</x:v>
      </x:c>
      <x:c r="D17" s="122" t="s">
        <x:v>144</x:v>
      </x:c>
      <x:c r="E17" s="122" t="s">
        <x:v>182</x:v>
      </x:c>
      <x:c r="F17" s="122" t="s">
        <x:v>735</x:v>
      </x:c>
      <x:c r="G17" s="122">
        <x:v>100</x:v>
      </x:c>
      <x:c r="H17" s="122" t="s">
        <x:v>148</x:v>
      </x:c>
      <x:c r="I17" s="122" t="s">
        <x:v>174</x:v>
      </x:c>
      <x:c r="J17" s="129">
        <x:v>4500</x:v>
      </x:c>
    </x:row>
    <x:row r="18" spans="2:10">
      <x:c r="B18" s="122" t="s">
        <x:v>737</x:v>
      </x:c>
      <x:c r="C18" s="122" t="s">
        <x:v>180</x:v>
      </x:c>
      <x:c r="D18" s="122" t="s">
        <x:v>147</x:v>
      </x:c>
      <x:c r="E18" s="122" t="s">
        <x:v>182</x:v>
      </x:c>
      <x:c r="F18" s="122" t="s">
        <x:v>723</x:v>
      </x:c>
      <x:c r="G18" s="122">
        <x:v>100</x:v>
      </x:c>
      <x:c r="H18" s="122" t="s">
        <x:v>191</x:v>
      </x:c>
      <x:c r="I18" s="122" t="s">
        <x:v>193</x:v>
      </x:c>
      <x:c r="J18" s="129">
        <x:v>4000</x:v>
      </x:c>
    </x:row>
    <x:row r="19" spans="2:10">
      <x:c r="B19" s="122" t="s">
        <x:v>738</x:v>
      </x:c>
      <x:c r="C19" s="122" t="s">
        <x:v>740</x:v>
      </x:c>
      <x:c r="D19" s="122" t="s">
        <x:v>177</x:v>
      </x:c>
      <x:c r="E19" s="122" t="s">
        <x:v>182</x:v>
      </x:c>
      <x:c r="F19" s="122" t="s">
        <x:v>747</x:v>
      </x:c>
      <x:c r="G19" s="122">
        <x:v>1000</x:v>
      </x:c>
      <x:c r="H19" s="122" t="s">
        <x:v>759</x:v>
      </x:c>
      <x:c r="I19" s="122" t="s">
        <x:v>191</x:v>
      </x:c>
      <x:c r="J19" s="129">
        <x:v>4500</x:v>
      </x:c>
    </x:row>
    <x:row r="20" spans="2:10">
      <x:c r="B20" s="122" t="s">
        <x:v>748</x:v>
      </x:c>
      <x:c r="C20" s="122" t="s">
        <x:v>184</x:v>
      </x:c>
      <x:c r="D20" s="122" t="s">
        <x:v>144</x:v>
      </x:c>
      <x:c r="E20" s="122" t="s">
        <x:v>172</x:v>
      </x:c>
      <x:c r="F20" s="122" t="s">
        <x:v>749</x:v>
      </x:c>
      <x:c r="G20" s="122">
        <x:v>100</x:v>
      </x:c>
      <x:c r="H20" s="122" t="s">
        <x:v>148</x:v>
      </x:c>
      <x:c r="I20" s="122" t="s">
        <x:v>149</x:v>
      </x:c>
      <x:c r="J20" s="129">
        <x:v>6500</x:v>
      </x:c>
    </x:row>
    <x:row r="21" spans="2:10">
      <x:c r="B21" s="122" t="s">
        <x:v>784</x:v>
      </x:c>
      <x:c r="C21" s="122" t="s">
        <x:v>187</x:v>
      </x:c>
      <x:c r="D21" s="122" t="s">
        <x:v>166</x:v>
      </x:c>
      <x:c r="E21" s="122" t="s">
        <x:v>172</x:v>
      </x:c>
      <x:c r="F21" s="122" t="s">
        <x:v>767</x:v>
      </x:c>
      <x:c r="G21" s="122">
        <x:v>100</x:v>
      </x:c>
      <x:c r="H21" s="122" t="s">
        <x:v>176</x:v>
      </x:c>
      <x:c r="I21" s="122" t="s">
        <x:v>169</x:v>
      </x:c>
      <x:c r="J21" s="129">
        <x:v>16000</x:v>
      </x:c>
    </x:row>
    <x:row r="22" spans="2:10">
      <x:c r="B22" s="122" t="s">
        <x:v>788</x:v>
      </x:c>
      <x:c r="C22" s="122" t="s">
        <x:v>792</x:v>
      </x:c>
      <x:c r="D22" s="122" t="s">
        <x:v>144</x:v>
      </x:c>
      <x:c r="E22" s="122" t="s">
        <x:v>172</x:v>
      </x:c>
      <x:c r="F22" s="122" t="s">
        <x:v>778</x:v>
      </x:c>
      <x:c r="G22" s="122">
        <x:v>10</x:v>
      </x:c>
      <x:c r="H22" s="122" t="s">
        <x:v>148</x:v>
      </x:c>
      <x:c r="I22" s="122" t="s">
        <x:v>188</x:v>
      </x:c>
      <x:c r="J22" s="129">
        <x:v>1300</x:v>
      </x:c>
    </x:row>
    <x:row r="23" spans="2:10">
      <x:c r="B23" s="122" t="s">
        <x:v>779</x:v>
      </x:c>
      <x:c r="C23" s="122" t="s">
        <x:v>775</x:v>
      </x:c>
      <x:c r="D23" s="122" t="s">
        <x:v>147</x:v>
      </x:c>
      <x:c r="E23" s="122" t="s">
        <x:v>172</x:v>
      </x:c>
      <x:c r="F23" s="122" t="s">
        <x:v>787</x:v>
      </x:c>
      <x:c r="G23" s="122">
        <x:v>100</x:v>
      </x:c>
      <x:c r="H23" s="122" t="s">
        <x:v>148</x:v>
      </x:c>
      <x:c r="I23" s="122" t="s">
        <x:v>149</x:v>
      </x:c>
      <x:c r="J23" s="129">
        <x:v>4800</x:v>
      </x:c>
    </x:row>
    <x:row r="24" spans="2:10">
      <x:c r="B24" s="122" t="s">
        <x:v>765</x:v>
      </x:c>
      <x:c r="C24" s="122" t="s">
        <x:v>785</x:v>
      </x:c>
      <x:c r="D24" s="122" t="s">
        <x:v>144</x:v>
      </x:c>
      <x:c r="E24" s="122" t="s">
        <x:v>172</x:v>
      </x:c>
      <x:c r="F24" s="122" t="s">
        <x:v>780</x:v>
      </x:c>
      <x:c r="G24" s="122">
        <x:v>10</x:v>
      </x:c>
      <x:c r="H24" s="122" t="s">
        <x:v>148</x:v>
      </x:c>
      <x:c r="I24" s="122" t="s">
        <x:v>761</x:v>
      </x:c>
      <x:c r="J24" s="129">
        <x:v>4500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B2:I39"/>
  <x:sheetViews>
    <x:sheetView topLeftCell="A1" zoomScaleNormal="75" zoomScaleSheetLayoutView="100" workbookViewId="0">
      <x:selection activeCell="K2" activeCellId="0" sqref="K2:O16"/>
    </x:sheetView>
  </x:sheetViews>
  <x:sheetFormatPr defaultColWidth="9" defaultRowHeight="16.39999999999999857891"/>
  <x:cols>
    <x:col min="1" max="1" width="2.5625" customWidth="1"/>
    <x:col min="2" max="2" width="7.5" customWidth="1"/>
    <x:col min="3" max="3" width="22.875" bestFit="1" customWidth="1"/>
    <x:col min="6" max="7" width="10.5625" bestFit="1" customWidth="1"/>
    <x:col min="11" max="11" width="22.875" bestFit="1" customWidth="1"/>
    <x:col min="12" max="12" width="7.875" bestFit="1" customWidth="1"/>
    <x:col min="13" max="14" width="10.5625" bestFit="1" customWidth="1"/>
  </x:cols>
  <x:sheetData>
    <x:row r="2" spans="2:9">
      <x:c r="B2" s="122" t="s">
        <x:v>162</x:v>
      </x:c>
      <x:c r="C2" s="122" t="s">
        <x:v>170</x:v>
      </x:c>
      <x:c r="D2" s="122" t="s">
        <x:v>186</x:v>
      </x:c>
      <x:c r="E2" s="122" t="s">
        <x:v>786</x:v>
      </x:c>
      <x:c r="F2" s="122" t="s">
        <x:v>783</x:v>
      </x:c>
      <x:c r="G2" s="122" t="s">
        <x:v>766</x:v>
      </x:c>
      <x:c r="H2" s="122" t="s">
        <x:v>768</x:v>
      </x:c>
      <x:c r="I2" s="122" t="s">
        <x:v>789</x:v>
      </x:c>
    </x:row>
    <x:row r="3" spans="2:9">
      <x:c r="B3" s="122" t="s">
        <x:v>201</x:v>
      </x:c>
      <x:c r="C3" s="122" t="s">
        <x:v>547</x:v>
      </x:c>
      <x:c r="D3" s="131">
        <x:v>80000</x:v>
      </x:c>
      <x:c r="E3" s="122" t="s">
        <x:v>163</x:v>
      </x:c>
      <x:c r="F3" s="127">
        <x:v>44200</x:v>
      </x:c>
      <x:c r="G3" s="127">
        <x:v>44215</x:v>
      </x:c>
      <x:c r="H3" s="130">
        <x:v>12</x:v>
      </x:c>
      <x:c r="I3" s="130">
        <x:v>8</x:v>
      </x:c>
    </x:row>
    <x:row r="4" spans="2:9">
      <x:c r="B4" s="122" t="s">
        <x:v>210</x:v>
      </x:c>
      <x:c r="C4" s="122" t="s">
        <x:v>515</x:v>
      </x:c>
      <x:c r="D4" s="131">
        <x:v>95000</x:v>
      </x:c>
      <x:c r="E4" s="122" t="s">
        <x:v>163</x:v>
      </x:c>
      <x:c r="F4" s="127">
        <x:v>44200</x:v>
      </x:c>
      <x:c r="G4" s="127">
        <x:v>44215</x:v>
      </x:c>
      <x:c r="H4" s="130">
        <x:v>4</x:v>
      </x:c>
      <x:c r="I4" s="130">
        <x:v>10</x:v>
      </x:c>
    </x:row>
    <x:row r="5" spans="2:9">
      <x:c r="B5" s="122" t="s">
        <x:v>210</x:v>
      </x:c>
      <x:c r="C5" s="122" t="s">
        <x:v>515</x:v>
      </x:c>
      <x:c r="D5" s="131">
        <x:v>95000</x:v>
      </x:c>
      <x:c r="E5" s="122" t="s">
        <x:v>165</x:v>
      </x:c>
      <x:c r="F5" s="127">
        <x:v>44207</x:v>
      </x:c>
      <x:c r="G5" s="127">
        <x:v>44222</x:v>
      </x:c>
      <x:c r="H5" s="130">
        <x:v>17</x:v>
      </x:c>
      <x:c r="I5" s="130">
        <x:v>15</x:v>
      </x:c>
    </x:row>
    <x:row r="6" spans="2:9">
      <x:c r="B6" s="122" t="s">
        <x:v>197</x:v>
      </x:c>
      <x:c r="C6" s="122" t="s">
        <x:v>548</x:v>
      </x:c>
      <x:c r="D6" s="131">
        <x:v>69000</x:v>
      </x:c>
      <x:c r="E6" s="122" t="s">
        <x:v>178</x:v>
      </x:c>
      <x:c r="F6" s="127">
        <x:v>44217</x:v>
      </x:c>
      <x:c r="G6" s="127">
        <x:v>44232</x:v>
      </x:c>
      <x:c r="H6" s="130">
        <x:v>5</x:v>
      </x:c>
      <x:c r="I6" s="130">
        <x:v>12</x:v>
      </x:c>
    </x:row>
    <x:row r="7" spans="2:9">
      <x:c r="B7" s="122" t="s">
        <x:v>179</x:v>
      </x:c>
      <x:c r="C7" s="122" t="s">
        <x:v>516</x:v>
      </x:c>
      <x:c r="D7" s="131">
        <x:v>50000</x:v>
      </x:c>
      <x:c r="E7" s="122" t="s">
        <x:v>163</x:v>
      </x:c>
      <x:c r="F7" s="127">
        <x:v>44236</x:v>
      </x:c>
      <x:c r="G7" s="127">
        <x:v>44251</x:v>
      </x:c>
      <x:c r="H7" s="130">
        <x:v>12</x:v>
      </x:c>
      <x:c r="I7" s="130">
        <x:v>10</x:v>
      </x:c>
    </x:row>
    <x:row r="8" spans="2:9">
      <x:c r="B8" s="122" t="s">
        <x:v>179</x:v>
      </x:c>
      <x:c r="C8" s="122" t="s">
        <x:v>516</x:v>
      </x:c>
      <x:c r="D8" s="131">
        <x:v>50000</x:v>
      </x:c>
      <x:c r="E8" s="122" t="s">
        <x:v>163</x:v>
      </x:c>
      <x:c r="F8" s="127">
        <x:v>44238</x:v>
      </x:c>
      <x:c r="G8" s="127">
        <x:v>44253</x:v>
      </x:c>
      <x:c r="H8" s="130">
        <x:v>25</x:v>
      </x:c>
      <x:c r="I8" s="130">
        <x:v>15</x:v>
      </x:c>
    </x:row>
    <x:row r="9" spans="2:9">
      <x:c r="B9" s="122" t="s">
        <x:v>201</x:v>
      </x:c>
      <x:c r="C9" s="122" t="s">
        <x:v>547</x:v>
      </x:c>
      <x:c r="D9" s="131">
        <x:v>80000</x:v>
      </x:c>
      <x:c r="E9" s="122" t="s">
        <x:v>164</x:v>
      </x:c>
      <x:c r="F9" s="127">
        <x:v>44238</x:v>
      </x:c>
      <x:c r="G9" s="127">
        <x:v>44253</x:v>
      </x:c>
      <x:c r="H9" s="130">
        <x:v>20</x:v>
      </x:c>
      <x:c r="I9" s="130">
        <x:v>12</x:v>
      </x:c>
    </x:row>
    <x:row r="10" spans="2:9">
      <x:c r="B10" s="122" t="s">
        <x:v>181</x:v>
      </x:c>
      <x:c r="C10" s="122" t="s">
        <x:v>517</x:v>
      </x:c>
      <x:c r="D10" s="131">
        <x:v>80000</x:v>
      </x:c>
      <x:c r="E10" s="122" t="s">
        <x:v>164</x:v>
      </x:c>
      <x:c r="F10" s="127">
        <x:v>44270</x:v>
      </x:c>
      <x:c r="G10" s="127">
        <x:v>44285</x:v>
      </x:c>
      <x:c r="H10" s="130">
        <x:v>10</x:v>
      </x:c>
      <x:c r="I10" s="130">
        <x:v>14</x:v>
      </x:c>
    </x:row>
    <x:row r="11" spans="2:9">
      <x:c r="B11" s="122" t="s">
        <x:v>179</x:v>
      </x:c>
      <x:c r="C11" s="122" t="s">
        <x:v>516</x:v>
      </x:c>
      <x:c r="D11" s="131">
        <x:v>50000</x:v>
      </x:c>
      <x:c r="E11" s="122" t="s">
        <x:v>165</x:v>
      </x:c>
      <x:c r="F11" s="127">
        <x:v>44271</x:v>
      </x:c>
      <x:c r="G11" s="127">
        <x:v>44286</x:v>
      </x:c>
      <x:c r="H11" s="130">
        <x:v>6</x:v>
      </x:c>
      <x:c r="I11" s="130">
        <x:v>15</x:v>
      </x:c>
    </x:row>
    <x:row r="12" spans="2:9">
      <x:c r="B12" s="122" t="s">
        <x:v>197</x:v>
      </x:c>
      <x:c r="C12" s="122" t="s">
        <x:v>548</x:v>
      </x:c>
      <x:c r="D12" s="131">
        <x:v>69000</x:v>
      </x:c>
      <x:c r="E12" s="122" t="s">
        <x:v>178</x:v>
      </x:c>
      <x:c r="F12" s="127">
        <x:v>44276</x:v>
      </x:c>
      <x:c r="G12" s="127">
        <x:v>44291</x:v>
      </x:c>
      <x:c r="H12" s="130">
        <x:v>5</x:v>
      </x:c>
      <x:c r="I12" s="130">
        <x:v>12</x:v>
      </x:c>
    </x:row>
    <x:row r="13" spans="2:9">
      <x:c r="B13" s="122" t="s">
        <x:v>181</x:v>
      </x:c>
      <x:c r="C13" s="122" t="s">
        <x:v>517</x:v>
      </x:c>
      <x:c r="D13" s="131">
        <x:v>80000</x:v>
      </x:c>
      <x:c r="E13" s="122" t="s">
        <x:v>164</x:v>
      </x:c>
      <x:c r="F13" s="127">
        <x:v>44307</x:v>
      </x:c>
      <x:c r="G13" s="127">
        <x:v>44322</x:v>
      </x:c>
      <x:c r="H13" s="130">
        <x:v>12</x:v>
      </x:c>
      <x:c r="I13" s="130">
        <x:v>14</x:v>
      </x:c>
    </x:row>
    <x:row r="14" spans="2:9">
      <x:c r="B14" s="122" t="s">
        <x:v>201</x:v>
      </x:c>
      <x:c r="C14" s="122" t="s">
        <x:v>547</x:v>
      </x:c>
      <x:c r="D14" s="131">
        <x:v>80000</x:v>
      </x:c>
      <x:c r="E14" s="122" t="s">
        <x:v>163</x:v>
      </x:c>
      <x:c r="F14" s="127">
        <x:v>44307</x:v>
      </x:c>
      <x:c r="G14" s="127">
        <x:v>44322</x:v>
      </x:c>
      <x:c r="H14" s="130">
        <x:v>21</x:v>
      </x:c>
      <x:c r="I14" s="130">
        <x:v>12</x:v>
      </x:c>
    </x:row>
    <x:row r="15" spans="2:9">
      <x:c r="B15" s="122" t="s">
        <x:v>210</x:v>
      </x:c>
      <x:c r="C15" s="122" t="s">
        <x:v>515</x:v>
      </x:c>
      <x:c r="D15" s="131">
        <x:v>95000</x:v>
      </x:c>
      <x:c r="E15" s="122" t="s">
        <x:v>165</x:v>
      </x:c>
      <x:c r="F15" s="127">
        <x:v>44315</x:v>
      </x:c>
      <x:c r="G15" s="127">
        <x:v>44330</x:v>
      </x:c>
      <x:c r="H15" s="130">
        <x:v>20</x:v>
      </x:c>
      <x:c r="I15" s="130">
        <x:v>15</x:v>
      </x:c>
    </x:row>
    <x:row r="16" spans="2:9">
      <x:c r="B16" s="122" t="s">
        <x:v>197</x:v>
      </x:c>
      <x:c r="C16" s="122" t="s">
        <x:v>548</x:v>
      </x:c>
      <x:c r="D16" s="131">
        <x:v>69000</x:v>
      </x:c>
      <x:c r="E16" s="122" t="s">
        <x:v>178</x:v>
      </x:c>
      <x:c r="F16" s="127">
        <x:v>44322</x:v>
      </x:c>
      <x:c r="G16" s="127">
        <x:v>44347</x:v>
      </x:c>
      <x:c r="H16" s="130">
        <x:v>30</x:v>
      </x:c>
      <x:c r="I16" s="130">
        <x:v>15</x:v>
      </x:c>
    </x:row>
    <x:row r="17" spans="2:9">
      <x:c r="B17" s="122" t="s">
        <x:v>181</x:v>
      </x:c>
      <x:c r="C17" s="122" t="s">
        <x:v>517</x:v>
      </x:c>
      <x:c r="D17" s="131">
        <x:v>80000</x:v>
      </x:c>
      <x:c r="E17" s="122" t="s">
        <x:v>165</x:v>
      </x:c>
      <x:c r="F17" s="127">
        <x:v>44331</x:v>
      </x:c>
      <x:c r="G17" s="127">
        <x:v>44346</x:v>
      </x:c>
      <x:c r="H17" s="130">
        <x:v>10</x:v>
      </x:c>
      <x:c r="I17" s="130">
        <x:v>12</x:v>
      </x:c>
    </x:row>
    <x:row r="18" spans="2:9">
      <x:c r="B18" s="122" t="s">
        <x:v>179</x:v>
      </x:c>
      <x:c r="C18" s="122" t="s">
        <x:v>516</x:v>
      </x:c>
      <x:c r="D18" s="131">
        <x:v>50000</x:v>
      </x:c>
      <x:c r="E18" s="122" t="s">
        <x:v>178</x:v>
      </x:c>
      <x:c r="F18" s="127">
        <x:v>44332</x:v>
      </x:c>
      <x:c r="G18" s="127">
        <x:v>44347</x:v>
      </x:c>
      <x:c r="H18" s="130">
        <x:v>17</x:v>
      </x:c>
      <x:c r="I18" s="130">
        <x:v>15</x:v>
      </x:c>
    </x:row>
    <x:row r="19" spans="2:9">
      <x:c r="B19" s="122" t="s">
        <x:v>210</x:v>
      </x:c>
      <x:c r="C19" s="122" t="s">
        <x:v>515</x:v>
      </x:c>
      <x:c r="D19" s="131">
        <x:v>95000</x:v>
      </x:c>
      <x:c r="E19" s="122" t="s">
        <x:v>164</x:v>
      </x:c>
      <x:c r="F19" s="127">
        <x:v>44345</x:v>
      </x:c>
      <x:c r="G19" s="127">
        <x:v>44360</x:v>
      </x:c>
      <x:c r="H19" s="130">
        <x:v>4</x:v>
      </x:c>
      <x:c r="I19" s="130">
        <x:v>12</x:v>
      </x:c>
    </x:row>
    <x:row r="20" spans="2:9">
      <x:c r="B20" s="122" t="s">
        <x:v>201</x:v>
      </x:c>
      <x:c r="C20" s="122" t="s">
        <x:v>547</x:v>
      </x:c>
      <x:c r="D20" s="131">
        <x:v>80000</x:v>
      </x:c>
      <x:c r="E20" s="122" t="s">
        <x:v>163</x:v>
      </x:c>
      <x:c r="F20" s="127">
        <x:v>44351</x:v>
      </x:c>
      <x:c r="G20" s="127">
        <x:v>44366</x:v>
      </x:c>
      <x:c r="H20" s="130">
        <x:v>21</x:v>
      </x:c>
      <x:c r="I20" s="130">
        <x:v>14</x:v>
      </x:c>
    </x:row>
    <x:row r="21" spans="2:9">
      <x:c r="B21" s="122" t="s">
        <x:v>210</x:v>
      </x:c>
      <x:c r="C21" s="122" t="s">
        <x:v>515</x:v>
      </x:c>
      <x:c r="D21" s="131">
        <x:v>95000</x:v>
      </x:c>
      <x:c r="E21" s="122" t="s">
        <x:v>163</x:v>
      </x:c>
      <x:c r="F21" s="127">
        <x:v>44355</x:v>
      </x:c>
      <x:c r="G21" s="127">
        <x:v>44370</x:v>
      </x:c>
      <x:c r="H21" s="130">
        <x:v>19</x:v>
      </x:c>
      <x:c r="I21" s="130">
        <x:v>14</x:v>
      </x:c>
    </x:row>
    <x:row r="22" spans="2:9">
      <x:c r="B22" s="122" t="s">
        <x:v>210</x:v>
      </x:c>
      <x:c r="C22" s="122" t="s">
        <x:v>515</x:v>
      </x:c>
      <x:c r="D22" s="131">
        <x:v>95000</x:v>
      </x:c>
      <x:c r="E22" s="122" t="s">
        <x:v>165</x:v>
      </x:c>
      <x:c r="F22" s="127">
        <x:v>44376</x:v>
      </x:c>
      <x:c r="G22" s="127">
        <x:v>44391</x:v>
      </x:c>
      <x:c r="H22" s="130">
        <x:v>20</x:v>
      </x:c>
      <x:c r="I22" s="130">
        <x:v>12</x:v>
      </x:c>
    </x:row>
    <x:row r="23" spans="2:9">
      <x:c r="B23" s="122" t="s">
        <x:v>210</x:v>
      </x:c>
      <x:c r="C23" s="122" t="s">
        <x:v>515</x:v>
      </x:c>
      <x:c r="D23" s="131">
        <x:v>95000</x:v>
      </x:c>
      <x:c r="E23" s="122" t="s">
        <x:v>163</x:v>
      </x:c>
      <x:c r="F23" s="127">
        <x:v>44385</x:v>
      </x:c>
      <x:c r="G23" s="127">
        <x:v>44400</x:v>
      </x:c>
      <x:c r="H23" s="130">
        <x:v>5</x:v>
      </x:c>
      <x:c r="I23" s="130">
        <x:v>13</x:v>
      </x:c>
    </x:row>
    <x:row r="24" spans="2:9">
      <x:c r="B24" s="122" t="s">
        <x:v>181</x:v>
      </x:c>
      <x:c r="C24" s="122" t="s">
        <x:v>517</x:v>
      </x:c>
      <x:c r="D24" s="131">
        <x:v>80000</x:v>
      </x:c>
      <x:c r="E24" s="122" t="s">
        <x:v>164</x:v>
      </x:c>
      <x:c r="F24" s="127">
        <x:v>44388</x:v>
      </x:c>
      <x:c r="G24" s="127">
        <x:v>44403</x:v>
      </x:c>
      <x:c r="H24" s="130">
        <x:v>7</x:v>
      </x:c>
      <x:c r="I24" s="130">
        <x:v>15</x:v>
      </x:c>
    </x:row>
    <x:row r="25" spans="2:9">
      <x:c r="B25" s="122" t="s">
        <x:v>181</x:v>
      </x:c>
      <x:c r="C25" s="122" t="s">
        <x:v>517</x:v>
      </x:c>
      <x:c r="D25" s="131">
        <x:v>80000</x:v>
      </x:c>
      <x:c r="E25" s="122" t="s">
        <x:v>164</x:v>
      </x:c>
      <x:c r="F25" s="127">
        <x:v>44392</x:v>
      </x:c>
      <x:c r="G25" s="127">
        <x:v>44407</x:v>
      </x:c>
      <x:c r="H25" s="130">
        <x:v>22</x:v>
      </x:c>
      <x:c r="I25" s="130">
        <x:v>12</x:v>
      </x:c>
    </x:row>
    <x:row r="26" spans="2:9">
      <x:c r="B26" s="122" t="s">
        <x:v>201</x:v>
      </x:c>
      <x:c r="C26" s="122" t="s">
        <x:v>547</x:v>
      </x:c>
      <x:c r="D26" s="131">
        <x:v>80000</x:v>
      </x:c>
      <x:c r="E26" s="122" t="s">
        <x:v>163</x:v>
      </x:c>
      <x:c r="F26" s="127">
        <x:v>44423</x:v>
      </x:c>
      <x:c r="G26" s="127">
        <x:v>44438</x:v>
      </x:c>
      <x:c r="H26" s="130">
        <x:v>40</x:v>
      </x:c>
      <x:c r="I26" s="130">
        <x:v>11</x:v>
      </x:c>
    </x:row>
    <x:row r="27" spans="2:9">
      <x:c r="B27" s="122" t="s">
        <x:v>179</x:v>
      </x:c>
      <x:c r="C27" s="122" t="s">
        <x:v>516</x:v>
      </x:c>
      <x:c r="D27" s="131">
        <x:v>50000</x:v>
      </x:c>
      <x:c r="E27" s="122" t="s">
        <x:v>164</x:v>
      </x:c>
      <x:c r="F27" s="127">
        <x:v>44424</x:v>
      </x:c>
      <x:c r="G27" s="127">
        <x:v>44439</x:v>
      </x:c>
      <x:c r="H27" s="130">
        <x:v>35</x:v>
      </x:c>
      <x:c r="I27" s="130">
        <x:v>15</x:v>
      </x:c>
    </x:row>
    <x:row r="28" spans="2:9">
      <x:c r="B28" s="122" t="s">
        <x:v>210</x:v>
      </x:c>
      <x:c r="C28" s="122" t="s">
        <x:v>515</x:v>
      </x:c>
      <x:c r="D28" s="131">
        <x:v>95000</x:v>
      </x:c>
      <x:c r="E28" s="122" t="s">
        <x:v>165</x:v>
      </x:c>
      <x:c r="F28" s="127">
        <x:v>44424</x:v>
      </x:c>
      <x:c r="G28" s="127">
        <x:v>44439</x:v>
      </x:c>
      <x:c r="H28" s="130">
        <x:v>23</x:v>
      </x:c>
      <x:c r="I28" s="130">
        <x:v>13</x:v>
      </x:c>
    </x:row>
    <x:row r="29" spans="2:9">
      <x:c r="B29" s="122" t="s">
        <x:v>181</x:v>
      </x:c>
      <x:c r="C29" s="122" t="s">
        <x:v>517</x:v>
      </x:c>
      <x:c r="D29" s="131">
        <x:v>80000</x:v>
      </x:c>
      <x:c r="E29" s="122" t="s">
        <x:v>163</x:v>
      </x:c>
      <x:c r="F29" s="127">
        <x:v>44454</x:v>
      </x:c>
      <x:c r="G29" s="127">
        <x:v>44469</x:v>
      </x:c>
      <x:c r="H29" s="130">
        <x:v>12</x:v>
      </x:c>
      <x:c r="I29" s="130">
        <x:v>10</x:v>
      </x:c>
    </x:row>
    <x:row r="30" spans="2:9">
      <x:c r="B30" s="122" t="s">
        <x:v>181</x:v>
      </x:c>
      <x:c r="C30" s="122" t="s">
        <x:v>517</x:v>
      </x:c>
      <x:c r="D30" s="131">
        <x:v>80000</x:v>
      </x:c>
      <x:c r="E30" s="122" t="s">
        <x:v>164</x:v>
      </x:c>
      <x:c r="F30" s="127">
        <x:v>44455</x:v>
      </x:c>
      <x:c r="G30" s="127">
        <x:v>44470</x:v>
      </x:c>
      <x:c r="H30" s="130">
        <x:v>13</x:v>
      </x:c>
      <x:c r="I30" s="130">
        <x:v>11</x:v>
      </x:c>
    </x:row>
    <x:row r="31" spans="2:9">
      <x:c r="B31" s="122" t="s">
        <x:v>179</x:v>
      </x:c>
      <x:c r="C31" s="122" t="s">
        <x:v>516</x:v>
      </x:c>
      <x:c r="D31" s="131">
        <x:v>50000</x:v>
      </x:c>
      <x:c r="E31" s="122" t="s">
        <x:v>164</x:v>
      </x:c>
      <x:c r="F31" s="127">
        <x:v>44460</x:v>
      </x:c>
      <x:c r="G31" s="127">
        <x:v>44475</x:v>
      </x:c>
      <x:c r="H31" s="130">
        <x:v>20</x:v>
      </x:c>
      <x:c r="I31" s="130">
        <x:v>14</x:v>
      </x:c>
    </x:row>
    <x:row r="32" spans="2:9">
      <x:c r="B32" s="122" t="s">
        <x:v>197</x:v>
      </x:c>
      <x:c r="C32" s="122" t="s">
        <x:v>548</x:v>
      </x:c>
      <x:c r="D32" s="131">
        <x:v>69000</x:v>
      </x:c>
      <x:c r="E32" s="122" t="s">
        <x:v>178</x:v>
      </x:c>
      <x:c r="F32" s="127">
        <x:v>44473</x:v>
      </x:c>
      <x:c r="G32" s="127">
        <x:v>44488</x:v>
      </x:c>
      <x:c r="H32" s="130">
        <x:v>21</x:v>
      </x:c>
      <x:c r="I32" s="130">
        <x:v>11</x:v>
      </x:c>
    </x:row>
    <x:row r="33" spans="2:9">
      <x:c r="B33" s="122" t="s">
        <x:v>179</x:v>
      </x:c>
      <x:c r="C33" s="122" t="s">
        <x:v>516</x:v>
      </x:c>
      <x:c r="D33" s="131">
        <x:v>50000</x:v>
      </x:c>
      <x:c r="E33" s="122" t="s">
        <x:v>163</x:v>
      </x:c>
      <x:c r="F33" s="127">
        <x:v>44490</x:v>
      </x:c>
      <x:c r="G33" s="127">
        <x:v>44505</x:v>
      </x:c>
      <x:c r="H33" s="130">
        <x:v>5</x:v>
      </x:c>
      <x:c r="I33" s="130">
        <x:v>15</x:v>
      </x:c>
    </x:row>
    <x:row r="34" spans="2:9">
      <x:c r="B34" s="122" t="s">
        <x:v>179</x:v>
      </x:c>
      <x:c r="C34" s="122" t="s">
        <x:v>516</x:v>
      </x:c>
      <x:c r="D34" s="131">
        <x:v>50000</x:v>
      </x:c>
      <x:c r="E34" s="122" t="s">
        <x:v>163</x:v>
      </x:c>
      <x:c r="F34" s="127">
        <x:v>44491</x:v>
      </x:c>
      <x:c r="G34" s="127">
        <x:v>44506</x:v>
      </x:c>
      <x:c r="H34" s="130">
        <x:v>20</x:v>
      </x:c>
      <x:c r="I34" s="130">
        <x:v>10</x:v>
      </x:c>
    </x:row>
    <x:row r="35" spans="2:9">
      <x:c r="B35" s="122" t="s">
        <x:v>201</x:v>
      </x:c>
      <x:c r="C35" s="122" t="s">
        <x:v>547</x:v>
      </x:c>
      <x:c r="D35" s="131">
        <x:v>80000</x:v>
      </x:c>
      <x:c r="E35" s="122" t="s">
        <x:v>163</x:v>
      </x:c>
      <x:c r="F35" s="127">
        <x:v>44504</x:v>
      </x:c>
      <x:c r="G35" s="127">
        <x:v>44519</x:v>
      </x:c>
      <x:c r="H35" s="130">
        <x:v>11</x:v>
      </x:c>
      <x:c r="I35" s="130">
        <x:v>11</x:v>
      </x:c>
    </x:row>
    <x:row r="36" spans="2:9">
      <x:c r="B36" s="122" t="s">
        <x:v>197</x:v>
      </x:c>
      <x:c r="C36" s="122" t="s">
        <x:v>548</x:v>
      </x:c>
      <x:c r="D36" s="131">
        <x:v>69000</x:v>
      </x:c>
      <x:c r="E36" s="122" t="s">
        <x:v>178</x:v>
      </x:c>
      <x:c r="F36" s="127">
        <x:v>44511</x:v>
      </x:c>
      <x:c r="G36" s="127">
        <x:v>44526</x:v>
      </x:c>
      <x:c r="H36" s="130">
        <x:v>15</x:v>
      </x:c>
      <x:c r="I36" s="130">
        <x:v>13</x:v>
      </x:c>
    </x:row>
    <x:row r="37" spans="2:9">
      <x:c r="B37" s="122" t="s">
        <x:v>210</x:v>
      </x:c>
      <x:c r="C37" s="122" t="s">
        <x:v>515</x:v>
      </x:c>
      <x:c r="D37" s="131">
        <x:v>95000</x:v>
      </x:c>
      <x:c r="E37" s="122" t="s">
        <x:v>164</x:v>
      </x:c>
      <x:c r="F37" s="127">
        <x:v>44529</x:v>
      </x:c>
      <x:c r="G37" s="127">
        <x:v>44544</x:v>
      </x:c>
      <x:c r="H37" s="130">
        <x:v>15</x:v>
      </x:c>
      <x:c r="I37" s="130">
        <x:v>15</x:v>
      </x:c>
    </x:row>
    <x:row r="38" spans="2:9">
      <x:c r="B38" s="122" t="s">
        <x:v>201</x:v>
      </x:c>
      <x:c r="C38" s="122" t="s">
        <x:v>547</x:v>
      </x:c>
      <x:c r="D38" s="131">
        <x:v>80000</x:v>
      </x:c>
      <x:c r="E38" s="122" t="s">
        <x:v>163</x:v>
      </x:c>
      <x:c r="F38" s="127">
        <x:v>44534</x:v>
      </x:c>
      <x:c r="G38" s="127">
        <x:v>44549</x:v>
      </x:c>
      <x:c r="H38" s="130">
        <x:v>9</x:v>
      </x:c>
      <x:c r="I38" s="130">
        <x:v>10</x:v>
      </x:c>
    </x:row>
    <x:row r="39" spans="2:9">
      <x:c r="B39" s="122" t="s">
        <x:v>181</x:v>
      </x:c>
      <x:c r="C39" s="122" t="s">
        <x:v>517</x:v>
      </x:c>
      <x:c r="D39" s="131">
        <x:v>80000</x:v>
      </x:c>
      <x:c r="E39" s="122" t="s">
        <x:v>165</x:v>
      </x:c>
      <x:c r="F39" s="127">
        <x:v>44541</x:v>
      </x:c>
      <x:c r="G39" s="127">
        <x:v>44556</x:v>
      </x:c>
      <x:c r="H39" s="130">
        <x:v>13</x:v>
      </x:c>
      <x:c r="I39" s="130">
        <x:v>10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>
    <x:tabColor rgb="ffff0000"/>
  </x:sheetPr>
  <x:dimension ref="B2:O39"/>
  <x:sheetViews>
    <x:sheetView topLeftCell="A1" zoomScaleNormal="75" zoomScaleSheetLayoutView="100" workbookViewId="0">
      <x:selection activeCell="L28" activeCellId="0" sqref="L28:L28"/>
    </x:sheetView>
  </x:sheetViews>
  <x:sheetFormatPr defaultColWidth="9" defaultRowHeight="16.39999999999999857891"/>
  <x:cols>
    <x:col min="1" max="1" width="2.5625" customWidth="1"/>
    <x:col min="2" max="2" width="7.5" customWidth="1"/>
    <x:col min="3" max="3" width="22.875" bestFit="1" customWidth="1"/>
    <x:col min="6" max="7" width="10.5625" bestFit="1" customWidth="1"/>
    <x:col min="11" max="11" width="22.875" bestFit="1" customWidth="1"/>
    <x:col min="12" max="12" width="7.875" bestFit="1" customWidth="1"/>
    <x:col min="13" max="14" width="10.5625" bestFit="1" customWidth="1"/>
  </x:cols>
  <x:sheetData>
    <x:row r="2" spans="2:11">
      <x:c r="B2" s="122" t="s">
        <x:v>162</x:v>
      </x:c>
      <x:c r="C2" s="122" t="s">
        <x:v>170</x:v>
      </x:c>
      <x:c r="D2" s="122" t="s">
        <x:v>186</x:v>
      </x:c>
      <x:c r="E2" s="122" t="s">
        <x:v>786</x:v>
      </x:c>
      <x:c r="F2" s="122" t="s">
        <x:v>783</x:v>
      </x:c>
      <x:c r="G2" s="122" t="s">
        <x:v>766</x:v>
      </x:c>
      <x:c r="H2" s="122" t="s">
        <x:v>768</x:v>
      </x:c>
      <x:c r="I2" s="122" t="s">
        <x:v>789</x:v>
      </x:c>
      <x:c r="K2" s="224" t="s">
        <x:v>322</x:v>
      </x:c>
    </x:row>
    <x:row r="3" spans="2:11">
      <x:c r="B3" s="122" t="s">
        <x:v>201</x:v>
      </x:c>
      <x:c r="C3" s="122" t="s">
        <x:v>547</x:v>
      </x:c>
      <x:c r="D3" s="131">
        <x:v>80000</x:v>
      </x:c>
      <x:c r="E3" s="122" t="s">
        <x:v>163</x:v>
      </x:c>
      <x:c r="F3" s="127">
        <x:v>44200</x:v>
      </x:c>
      <x:c r="G3" s="127">
        <x:v>44215</x:v>
      </x:c>
      <x:c r="H3" s="130">
        <x:v>12</x:v>
      </x:c>
      <x:c r="I3" s="130">
        <x:v>8</x:v>
      </x:c>
      <x:c r="K3" t="b">
        <x:f>AND(MONTH(F3)&lt;=6,LEFT(C3,2)="엑셀")</x:f>
        <x:v>1</x:v>
      </x:c>
    </x:row>
    <x:row r="4" spans="2:9">
      <x:c r="B4" s="122" t="s">
        <x:v>210</x:v>
      </x:c>
      <x:c r="C4" s="122" t="s">
        <x:v>515</x:v>
      </x:c>
      <x:c r="D4" s="131">
        <x:v>95000</x:v>
      </x:c>
      <x:c r="E4" s="122" t="s">
        <x:v>163</x:v>
      </x:c>
      <x:c r="F4" s="127">
        <x:v>44200</x:v>
      </x:c>
      <x:c r="G4" s="127">
        <x:v>44215</x:v>
      </x:c>
      <x:c r="H4" s="130">
        <x:v>4</x:v>
      </x:c>
      <x:c r="I4" s="130">
        <x:v>10</x:v>
      </x:c>
    </x:row>
    <x:row r="5" spans="2:15">
      <x:c r="B5" s="122" t="s">
        <x:v>210</x:v>
      </x:c>
      <x:c r="C5" s="122" t="s">
        <x:v>515</x:v>
      </x:c>
      <x:c r="D5" s="131">
        <x:v>95000</x:v>
      </x:c>
      <x:c r="E5" s="122" t="s">
        <x:v>165</x:v>
      </x:c>
      <x:c r="F5" s="127">
        <x:v>44207</x:v>
      </x:c>
      <x:c r="G5" s="127">
        <x:v>44222</x:v>
      </x:c>
      <x:c r="H5" s="130">
        <x:v>17</x:v>
      </x:c>
      <x:c r="I5" s="130">
        <x:v>15</x:v>
      </x:c>
      <x:c r="K5" t="s">
        <x:v>170</x:v>
      </x:c>
      <x:c r="L5" t="s">
        <x:v>186</x:v>
      </x:c>
      <x:c r="M5" t="s">
        <x:v>786</x:v>
      </x:c>
      <x:c r="N5" t="s">
        <x:v>783</x:v>
      </x:c>
      <x:c r="O5" t="s">
        <x:v>768</x:v>
      </x:c>
    </x:row>
    <x:row r="6" spans="2:15">
      <x:c r="B6" s="122" t="s">
        <x:v>197</x:v>
      </x:c>
      <x:c r="C6" s="122" t="s">
        <x:v>548</x:v>
      </x:c>
      <x:c r="D6" s="131">
        <x:v>69000</x:v>
      </x:c>
      <x:c r="E6" s="122" t="s">
        <x:v>178</x:v>
      </x:c>
      <x:c r="F6" s="127">
        <x:v>44217</x:v>
      </x:c>
      <x:c r="G6" s="127">
        <x:v>44232</x:v>
      </x:c>
      <x:c r="H6" s="130">
        <x:v>5</x:v>
      </x:c>
      <x:c r="I6" s="130">
        <x:v>12</x:v>
      </x:c>
      <x:c r="K6" s="122" t="s">
        <x:v>547</x:v>
      </x:c>
      <x:c r="L6" s="131">
        <x:v>80000</x:v>
      </x:c>
      <x:c r="M6" s="122" t="s">
        <x:v>163</x:v>
      </x:c>
      <x:c r="N6" s="225">
        <x:v>44200</x:v>
      </x:c>
      <x:c r="O6" s="130">
        <x:v>12</x:v>
      </x:c>
    </x:row>
    <x:row r="7" spans="2:15">
      <x:c r="B7" s="122" t="s">
        <x:v>179</x:v>
      </x:c>
      <x:c r="C7" s="122" t="s">
        <x:v>516</x:v>
      </x:c>
      <x:c r="D7" s="131">
        <x:v>50000</x:v>
      </x:c>
      <x:c r="E7" s="122" t="s">
        <x:v>163</x:v>
      </x:c>
      <x:c r="F7" s="127">
        <x:v>44236</x:v>
      </x:c>
      <x:c r="G7" s="127">
        <x:v>44251</x:v>
      </x:c>
      <x:c r="H7" s="130">
        <x:v>12</x:v>
      </x:c>
      <x:c r="I7" s="130">
        <x:v>10</x:v>
      </x:c>
      <x:c r="K7" s="122" t="s">
        <x:v>547</x:v>
      </x:c>
      <x:c r="L7" s="131">
        <x:v>80000</x:v>
      </x:c>
      <x:c r="M7" s="122" t="s">
        <x:v>164</x:v>
      </x:c>
      <x:c r="N7" s="225">
        <x:v>44238</x:v>
      </x:c>
      <x:c r="O7" s="130">
        <x:v>20</x:v>
      </x:c>
    </x:row>
    <x:row r="8" spans="2:15">
      <x:c r="B8" s="122" t="s">
        <x:v>179</x:v>
      </x:c>
      <x:c r="C8" s="122" t="s">
        <x:v>516</x:v>
      </x:c>
      <x:c r="D8" s="131">
        <x:v>50000</x:v>
      </x:c>
      <x:c r="E8" s="122" t="s">
        <x:v>163</x:v>
      </x:c>
      <x:c r="F8" s="127">
        <x:v>44238</x:v>
      </x:c>
      <x:c r="G8" s="127">
        <x:v>44253</x:v>
      </x:c>
      <x:c r="H8" s="130">
        <x:v>25</x:v>
      </x:c>
      <x:c r="I8" s="130">
        <x:v>15</x:v>
      </x:c>
      <x:c r="K8" s="122" t="s">
        <x:v>547</x:v>
      </x:c>
      <x:c r="L8" s="131">
        <x:v>80000</x:v>
      </x:c>
      <x:c r="M8" s="122" t="s">
        <x:v>163</x:v>
      </x:c>
      <x:c r="N8" s="225">
        <x:v>44307</x:v>
      </x:c>
      <x:c r="O8" s="130">
        <x:v>21</x:v>
      </x:c>
    </x:row>
    <x:row r="9" spans="2:15">
      <x:c r="B9" s="122" t="s">
        <x:v>201</x:v>
      </x:c>
      <x:c r="C9" s="122" t="s">
        <x:v>547</x:v>
      </x:c>
      <x:c r="D9" s="131">
        <x:v>80000</x:v>
      </x:c>
      <x:c r="E9" s="122" t="s">
        <x:v>164</x:v>
      </x:c>
      <x:c r="F9" s="127">
        <x:v>44238</x:v>
      </x:c>
      <x:c r="G9" s="127">
        <x:v>44253</x:v>
      </x:c>
      <x:c r="H9" s="130">
        <x:v>20</x:v>
      </x:c>
      <x:c r="I9" s="130">
        <x:v>12</x:v>
      </x:c>
      <x:c r="K9" s="122" t="s">
        <x:v>547</x:v>
      </x:c>
      <x:c r="L9" s="131">
        <x:v>80000</x:v>
      </x:c>
      <x:c r="M9" s="122" t="s">
        <x:v>163</x:v>
      </x:c>
      <x:c r="N9" s="225">
        <x:v>44351</x:v>
      </x:c>
      <x:c r="O9" s="130">
        <x:v>21</x:v>
      </x:c>
    </x:row>
    <x:row r="10" spans="2:9">
      <x:c r="B10" s="122" t="s">
        <x:v>181</x:v>
      </x:c>
      <x:c r="C10" s="122" t="s">
        <x:v>517</x:v>
      </x:c>
      <x:c r="D10" s="131">
        <x:v>80000</x:v>
      </x:c>
      <x:c r="E10" s="122" t="s">
        <x:v>164</x:v>
      </x:c>
      <x:c r="F10" s="127">
        <x:v>44270</x:v>
      </x:c>
      <x:c r="G10" s="127">
        <x:v>44285</x:v>
      </x:c>
      <x:c r="H10" s="130">
        <x:v>10</x:v>
      </x:c>
      <x:c r="I10" s="130">
        <x:v>14</x:v>
      </x:c>
    </x:row>
    <x:row r="11" spans="2:9">
      <x:c r="B11" s="122" t="s">
        <x:v>179</x:v>
      </x:c>
      <x:c r="C11" s="122" t="s">
        <x:v>516</x:v>
      </x:c>
      <x:c r="D11" s="131">
        <x:v>50000</x:v>
      </x:c>
      <x:c r="E11" s="122" t="s">
        <x:v>165</x:v>
      </x:c>
      <x:c r="F11" s="127">
        <x:v>44271</x:v>
      </x:c>
      <x:c r="G11" s="127">
        <x:v>44286</x:v>
      </x:c>
      <x:c r="H11" s="130">
        <x:v>6</x:v>
      </x:c>
      <x:c r="I11" s="130">
        <x:v>15</x:v>
      </x:c>
    </x:row>
    <x:row r="12" spans="2:9">
      <x:c r="B12" s="122" t="s">
        <x:v>197</x:v>
      </x:c>
      <x:c r="C12" s="122" t="s">
        <x:v>548</x:v>
      </x:c>
      <x:c r="D12" s="131">
        <x:v>69000</x:v>
      </x:c>
      <x:c r="E12" s="122" t="s">
        <x:v>178</x:v>
      </x:c>
      <x:c r="F12" s="127">
        <x:v>44276</x:v>
      </x:c>
      <x:c r="G12" s="127">
        <x:v>44291</x:v>
      </x:c>
      <x:c r="H12" s="130">
        <x:v>5</x:v>
      </x:c>
      <x:c r="I12" s="130">
        <x:v>12</x:v>
      </x:c>
    </x:row>
    <x:row r="13" spans="2:13">
      <x:c r="B13" s="122" t="s">
        <x:v>181</x:v>
      </x:c>
      <x:c r="C13" s="122" t="s">
        <x:v>517</x:v>
      </x:c>
      <x:c r="D13" s="131">
        <x:v>80000</x:v>
      </x:c>
      <x:c r="E13" s="122" t="s">
        <x:v>164</x:v>
      </x:c>
      <x:c r="F13" s="127">
        <x:v>44307</x:v>
      </x:c>
      <x:c r="G13" s="127">
        <x:v>44322</x:v>
      </x:c>
      <x:c r="H13" s="130">
        <x:v>12</x:v>
      </x:c>
      <x:c r="I13" s="130">
        <x:v>14</x:v>
      </x:c>
      <x:c r="K13" s="226">
        <x:v>30</x:v>
      </x:c>
      <x:c r="M13" s="227">
        <x:v>45</x:v>
      </x:c>
    </x:row>
    <x:row r="14" spans="2:11">
      <x:c r="B14" s="122" t="s">
        <x:v>201</x:v>
      </x:c>
      <x:c r="C14" s="122" t="s">
        <x:v>547</x:v>
      </x:c>
      <x:c r="D14" s="131">
        <x:v>80000</x:v>
      </x:c>
      <x:c r="E14" s="122" t="s">
        <x:v>163</x:v>
      </x:c>
      <x:c r="F14" s="127">
        <x:v>44307</x:v>
      </x:c>
      <x:c r="G14" s="127">
        <x:v>44322</x:v>
      </x:c>
      <x:c r="H14" s="130">
        <x:v>21</x:v>
      </x:c>
      <x:c r="I14" s="130">
        <x:v>12</x:v>
      </x:c>
      <x:c r="K14" s="226">
        <x:v>46</x:v>
      </x:c>
    </x:row>
    <x:row r="15" spans="2:9">
      <x:c r="B15" s="122" t="s">
        <x:v>210</x:v>
      </x:c>
      <x:c r="C15" s="122" t="s">
        <x:v>515</x:v>
      </x:c>
      <x:c r="D15" s="131">
        <x:v>95000</x:v>
      </x:c>
      <x:c r="E15" s="122" t="s">
        <x:v>165</x:v>
      </x:c>
      <x:c r="F15" s="127">
        <x:v>44315</x:v>
      </x:c>
      <x:c r="G15" s="127">
        <x:v>44330</x:v>
      </x:c>
      <x:c r="H15" s="130">
        <x:v>20</x:v>
      </x:c>
      <x:c r="I15" s="130">
        <x:v>15</x:v>
      </x:c>
    </x:row>
    <x:row r="16" spans="2:9">
      <x:c r="B16" s="122" t="s">
        <x:v>197</x:v>
      </x:c>
      <x:c r="C16" s="122" t="s">
        <x:v>548</x:v>
      </x:c>
      <x:c r="D16" s="131">
        <x:v>69000</x:v>
      </x:c>
      <x:c r="E16" s="122" t="s">
        <x:v>178</x:v>
      </x:c>
      <x:c r="F16" s="127">
        <x:v>44322</x:v>
      </x:c>
      <x:c r="G16" s="127">
        <x:v>44347</x:v>
      </x:c>
      <x:c r="H16" s="130">
        <x:v>30</x:v>
      </x:c>
      <x:c r="I16" s="130">
        <x:v>15</x:v>
      </x:c>
    </x:row>
    <x:row r="17" spans="2:9">
      <x:c r="B17" s="122" t="s">
        <x:v>181</x:v>
      </x:c>
      <x:c r="C17" s="122" t="s">
        <x:v>517</x:v>
      </x:c>
      <x:c r="D17" s="131">
        <x:v>80000</x:v>
      </x:c>
      <x:c r="E17" s="122" t="s">
        <x:v>165</x:v>
      </x:c>
      <x:c r="F17" s="127">
        <x:v>44331</x:v>
      </x:c>
      <x:c r="G17" s="127">
        <x:v>44346</x:v>
      </x:c>
      <x:c r="H17" s="130">
        <x:v>10</x:v>
      </x:c>
      <x:c r="I17" s="130">
        <x:v>12</x:v>
      </x:c>
    </x:row>
    <x:row r="18" spans="2:9">
      <x:c r="B18" s="122" t="s">
        <x:v>179</x:v>
      </x:c>
      <x:c r="C18" s="122" t="s">
        <x:v>516</x:v>
      </x:c>
      <x:c r="D18" s="131">
        <x:v>50000</x:v>
      </x:c>
      <x:c r="E18" s="122" t="s">
        <x:v>178</x:v>
      </x:c>
      <x:c r="F18" s="127">
        <x:v>44332</x:v>
      </x:c>
      <x:c r="G18" s="127">
        <x:v>44347</x:v>
      </x:c>
      <x:c r="H18" s="130">
        <x:v>17</x:v>
      </x:c>
      <x:c r="I18" s="130">
        <x:v>15</x:v>
      </x:c>
    </x:row>
    <x:row r="19" spans="2:9">
      <x:c r="B19" s="122" t="s">
        <x:v>210</x:v>
      </x:c>
      <x:c r="C19" s="122" t="s">
        <x:v>515</x:v>
      </x:c>
      <x:c r="D19" s="131">
        <x:v>95000</x:v>
      </x:c>
      <x:c r="E19" s="122" t="s">
        <x:v>164</x:v>
      </x:c>
      <x:c r="F19" s="127">
        <x:v>44345</x:v>
      </x:c>
      <x:c r="G19" s="127">
        <x:v>44360</x:v>
      </x:c>
      <x:c r="H19" s="130">
        <x:v>4</x:v>
      </x:c>
      <x:c r="I19" s="130">
        <x:v>12</x:v>
      </x:c>
    </x:row>
    <x:row r="20" spans="2:9">
      <x:c r="B20" s="122" t="s">
        <x:v>201</x:v>
      </x:c>
      <x:c r="C20" s="122" t="s">
        <x:v>547</x:v>
      </x:c>
      <x:c r="D20" s="131">
        <x:v>80000</x:v>
      </x:c>
      <x:c r="E20" s="122" t="s">
        <x:v>163</x:v>
      </x:c>
      <x:c r="F20" s="127">
        <x:v>44351</x:v>
      </x:c>
      <x:c r="G20" s="127">
        <x:v>44366</x:v>
      </x:c>
      <x:c r="H20" s="130">
        <x:v>21</x:v>
      </x:c>
      <x:c r="I20" s="130">
        <x:v>14</x:v>
      </x:c>
    </x:row>
    <x:row r="21" spans="2:9">
      <x:c r="B21" s="122" t="s">
        <x:v>210</x:v>
      </x:c>
      <x:c r="C21" s="122" t="s">
        <x:v>515</x:v>
      </x:c>
      <x:c r="D21" s="131">
        <x:v>95000</x:v>
      </x:c>
      <x:c r="E21" s="122" t="s">
        <x:v>163</x:v>
      </x:c>
      <x:c r="F21" s="127">
        <x:v>44355</x:v>
      </x:c>
      <x:c r="G21" s="127">
        <x:v>44370</x:v>
      </x:c>
      <x:c r="H21" s="130">
        <x:v>19</x:v>
      </x:c>
      <x:c r="I21" s="130">
        <x:v>14</x:v>
      </x:c>
    </x:row>
    <x:row r="22" spans="2:9">
      <x:c r="B22" s="122" t="s">
        <x:v>210</x:v>
      </x:c>
      <x:c r="C22" s="122" t="s">
        <x:v>515</x:v>
      </x:c>
      <x:c r="D22" s="131">
        <x:v>95000</x:v>
      </x:c>
      <x:c r="E22" s="122" t="s">
        <x:v>165</x:v>
      </x:c>
      <x:c r="F22" s="127">
        <x:v>44376</x:v>
      </x:c>
      <x:c r="G22" s="127">
        <x:v>44391</x:v>
      </x:c>
      <x:c r="H22" s="130">
        <x:v>20</x:v>
      </x:c>
      <x:c r="I22" s="130">
        <x:v>12</x:v>
      </x:c>
    </x:row>
    <x:row r="23" spans="2:9">
      <x:c r="B23" s="122" t="s">
        <x:v>210</x:v>
      </x:c>
      <x:c r="C23" s="122" t="s">
        <x:v>515</x:v>
      </x:c>
      <x:c r="D23" s="131">
        <x:v>95000</x:v>
      </x:c>
      <x:c r="E23" s="122" t="s">
        <x:v>163</x:v>
      </x:c>
      <x:c r="F23" s="127">
        <x:v>44385</x:v>
      </x:c>
      <x:c r="G23" s="127">
        <x:v>44400</x:v>
      </x:c>
      <x:c r="H23" s="130">
        <x:v>5</x:v>
      </x:c>
      <x:c r="I23" s="130">
        <x:v>13</x:v>
      </x:c>
    </x:row>
    <x:row r="24" spans="2:9">
      <x:c r="B24" s="122" t="s">
        <x:v>181</x:v>
      </x:c>
      <x:c r="C24" s="122" t="s">
        <x:v>517</x:v>
      </x:c>
      <x:c r="D24" s="131">
        <x:v>80000</x:v>
      </x:c>
      <x:c r="E24" s="122" t="s">
        <x:v>164</x:v>
      </x:c>
      <x:c r="F24" s="127">
        <x:v>44388</x:v>
      </x:c>
      <x:c r="G24" s="127">
        <x:v>44403</x:v>
      </x:c>
      <x:c r="H24" s="130">
        <x:v>7</x:v>
      </x:c>
      <x:c r="I24" s="130">
        <x:v>15</x:v>
      </x:c>
    </x:row>
    <x:row r="25" spans="2:9">
      <x:c r="B25" s="122" t="s">
        <x:v>181</x:v>
      </x:c>
      <x:c r="C25" s="122" t="s">
        <x:v>517</x:v>
      </x:c>
      <x:c r="D25" s="131">
        <x:v>80000</x:v>
      </x:c>
      <x:c r="E25" s="122" t="s">
        <x:v>164</x:v>
      </x:c>
      <x:c r="F25" s="127">
        <x:v>44392</x:v>
      </x:c>
      <x:c r="G25" s="127">
        <x:v>44407</x:v>
      </x:c>
      <x:c r="H25" s="130">
        <x:v>22</x:v>
      </x:c>
      <x:c r="I25" s="130">
        <x:v>12</x:v>
      </x:c>
    </x:row>
    <x:row r="26" spans="2:9">
      <x:c r="B26" s="122" t="s">
        <x:v>201</x:v>
      </x:c>
      <x:c r="C26" s="122" t="s">
        <x:v>547</x:v>
      </x:c>
      <x:c r="D26" s="131">
        <x:v>80000</x:v>
      </x:c>
      <x:c r="E26" s="122" t="s">
        <x:v>163</x:v>
      </x:c>
      <x:c r="F26" s="127">
        <x:v>44423</x:v>
      </x:c>
      <x:c r="G26" s="127">
        <x:v>44438</x:v>
      </x:c>
      <x:c r="H26" s="130">
        <x:v>40</x:v>
      </x:c>
      <x:c r="I26" s="130">
        <x:v>11</x:v>
      </x:c>
    </x:row>
    <x:row r="27" spans="2:9">
      <x:c r="B27" s="122" t="s">
        <x:v>179</x:v>
      </x:c>
      <x:c r="C27" s="122" t="s">
        <x:v>516</x:v>
      </x:c>
      <x:c r="D27" s="131">
        <x:v>50000</x:v>
      </x:c>
      <x:c r="E27" s="122" t="s">
        <x:v>164</x:v>
      </x:c>
      <x:c r="F27" s="127">
        <x:v>44424</x:v>
      </x:c>
      <x:c r="G27" s="127">
        <x:v>44439</x:v>
      </x:c>
      <x:c r="H27" s="130">
        <x:v>35</x:v>
      </x:c>
      <x:c r="I27" s="130">
        <x:v>15</x:v>
      </x:c>
    </x:row>
    <x:row r="28" spans="2:9">
      <x:c r="B28" s="122" t="s">
        <x:v>210</x:v>
      </x:c>
      <x:c r="C28" s="122" t="s">
        <x:v>515</x:v>
      </x:c>
      <x:c r="D28" s="131">
        <x:v>95000</x:v>
      </x:c>
      <x:c r="E28" s="122" t="s">
        <x:v>165</x:v>
      </x:c>
      <x:c r="F28" s="127">
        <x:v>44424</x:v>
      </x:c>
      <x:c r="G28" s="127">
        <x:v>44439</x:v>
      </x:c>
      <x:c r="H28" s="130">
        <x:v>23</x:v>
      </x:c>
      <x:c r="I28" s="130">
        <x:v>13</x:v>
      </x:c>
    </x:row>
    <x:row r="29" spans="2:9">
      <x:c r="B29" s="122" t="s">
        <x:v>181</x:v>
      </x:c>
      <x:c r="C29" s="122" t="s">
        <x:v>517</x:v>
      </x:c>
      <x:c r="D29" s="131">
        <x:v>80000</x:v>
      </x:c>
      <x:c r="E29" s="122" t="s">
        <x:v>163</x:v>
      </x:c>
      <x:c r="F29" s="127">
        <x:v>44454</x:v>
      </x:c>
      <x:c r="G29" s="127">
        <x:v>44469</x:v>
      </x:c>
      <x:c r="H29" s="130">
        <x:v>12</x:v>
      </x:c>
      <x:c r="I29" s="130">
        <x:v>10</x:v>
      </x:c>
    </x:row>
    <x:row r="30" spans="2:9">
      <x:c r="B30" s="122" t="s">
        <x:v>181</x:v>
      </x:c>
      <x:c r="C30" s="122" t="s">
        <x:v>517</x:v>
      </x:c>
      <x:c r="D30" s="131">
        <x:v>80000</x:v>
      </x:c>
      <x:c r="E30" s="122" t="s">
        <x:v>164</x:v>
      </x:c>
      <x:c r="F30" s="127">
        <x:v>44455</x:v>
      </x:c>
      <x:c r="G30" s="127">
        <x:v>44470</x:v>
      </x:c>
      <x:c r="H30" s="130">
        <x:v>13</x:v>
      </x:c>
      <x:c r="I30" s="130">
        <x:v>11</x:v>
      </x:c>
    </x:row>
    <x:row r="31" spans="2:9">
      <x:c r="B31" s="122" t="s">
        <x:v>179</x:v>
      </x:c>
      <x:c r="C31" s="122" t="s">
        <x:v>516</x:v>
      </x:c>
      <x:c r="D31" s="131">
        <x:v>50000</x:v>
      </x:c>
      <x:c r="E31" s="122" t="s">
        <x:v>164</x:v>
      </x:c>
      <x:c r="F31" s="127">
        <x:v>44460</x:v>
      </x:c>
      <x:c r="G31" s="127">
        <x:v>44475</x:v>
      </x:c>
      <x:c r="H31" s="130">
        <x:v>20</x:v>
      </x:c>
      <x:c r="I31" s="130">
        <x:v>14</x:v>
      </x:c>
    </x:row>
    <x:row r="32" spans="2:9">
      <x:c r="B32" s="122" t="s">
        <x:v>197</x:v>
      </x:c>
      <x:c r="C32" s="122" t="s">
        <x:v>548</x:v>
      </x:c>
      <x:c r="D32" s="131">
        <x:v>69000</x:v>
      </x:c>
      <x:c r="E32" s="122" t="s">
        <x:v>178</x:v>
      </x:c>
      <x:c r="F32" s="127">
        <x:v>44473</x:v>
      </x:c>
      <x:c r="G32" s="127">
        <x:v>44488</x:v>
      </x:c>
      <x:c r="H32" s="130">
        <x:v>21</x:v>
      </x:c>
      <x:c r="I32" s="130">
        <x:v>11</x:v>
      </x:c>
    </x:row>
    <x:row r="33" spans="2:9">
      <x:c r="B33" s="122" t="s">
        <x:v>179</x:v>
      </x:c>
      <x:c r="C33" s="122" t="s">
        <x:v>516</x:v>
      </x:c>
      <x:c r="D33" s="131">
        <x:v>50000</x:v>
      </x:c>
      <x:c r="E33" s="122" t="s">
        <x:v>163</x:v>
      </x:c>
      <x:c r="F33" s="127">
        <x:v>44490</x:v>
      </x:c>
      <x:c r="G33" s="127">
        <x:v>44505</x:v>
      </x:c>
      <x:c r="H33" s="130">
        <x:v>5</x:v>
      </x:c>
      <x:c r="I33" s="130">
        <x:v>15</x:v>
      </x:c>
    </x:row>
    <x:row r="34" spans="2:9">
      <x:c r="B34" s="122" t="s">
        <x:v>179</x:v>
      </x:c>
      <x:c r="C34" s="122" t="s">
        <x:v>516</x:v>
      </x:c>
      <x:c r="D34" s="131">
        <x:v>50000</x:v>
      </x:c>
      <x:c r="E34" s="122" t="s">
        <x:v>163</x:v>
      </x:c>
      <x:c r="F34" s="127">
        <x:v>44491</x:v>
      </x:c>
      <x:c r="G34" s="127">
        <x:v>44506</x:v>
      </x:c>
      <x:c r="H34" s="130">
        <x:v>20</x:v>
      </x:c>
      <x:c r="I34" s="130">
        <x:v>10</x:v>
      </x:c>
    </x:row>
    <x:row r="35" spans="2:9">
      <x:c r="B35" s="122" t="s">
        <x:v>201</x:v>
      </x:c>
      <x:c r="C35" s="122" t="s">
        <x:v>547</x:v>
      </x:c>
      <x:c r="D35" s="131">
        <x:v>80000</x:v>
      </x:c>
      <x:c r="E35" s="122" t="s">
        <x:v>163</x:v>
      </x:c>
      <x:c r="F35" s="127">
        <x:v>44504</x:v>
      </x:c>
      <x:c r="G35" s="127">
        <x:v>44519</x:v>
      </x:c>
      <x:c r="H35" s="130">
        <x:v>11</x:v>
      </x:c>
      <x:c r="I35" s="130">
        <x:v>11</x:v>
      </x:c>
    </x:row>
    <x:row r="36" spans="2:9">
      <x:c r="B36" s="122" t="s">
        <x:v>197</x:v>
      </x:c>
      <x:c r="C36" s="122" t="s">
        <x:v>548</x:v>
      </x:c>
      <x:c r="D36" s="131">
        <x:v>69000</x:v>
      </x:c>
      <x:c r="E36" s="122" t="s">
        <x:v>178</x:v>
      </x:c>
      <x:c r="F36" s="127">
        <x:v>44511</x:v>
      </x:c>
      <x:c r="G36" s="127">
        <x:v>44526</x:v>
      </x:c>
      <x:c r="H36" s="130">
        <x:v>15</x:v>
      </x:c>
      <x:c r="I36" s="130">
        <x:v>13</x:v>
      </x:c>
    </x:row>
    <x:row r="37" spans="2:9">
      <x:c r="B37" s="122" t="s">
        <x:v>210</x:v>
      </x:c>
      <x:c r="C37" s="122" t="s">
        <x:v>515</x:v>
      </x:c>
      <x:c r="D37" s="131">
        <x:v>95000</x:v>
      </x:c>
      <x:c r="E37" s="122" t="s">
        <x:v>164</x:v>
      </x:c>
      <x:c r="F37" s="127">
        <x:v>44529</x:v>
      </x:c>
      <x:c r="G37" s="127">
        <x:v>44544</x:v>
      </x:c>
      <x:c r="H37" s="130">
        <x:v>15</x:v>
      </x:c>
      <x:c r="I37" s="130">
        <x:v>15</x:v>
      </x:c>
    </x:row>
    <x:row r="38" spans="2:9">
      <x:c r="B38" s="122" t="s">
        <x:v>201</x:v>
      </x:c>
      <x:c r="C38" s="122" t="s">
        <x:v>547</x:v>
      </x:c>
      <x:c r="D38" s="131">
        <x:v>80000</x:v>
      </x:c>
      <x:c r="E38" s="122" t="s">
        <x:v>163</x:v>
      </x:c>
      <x:c r="F38" s="127">
        <x:v>44534</x:v>
      </x:c>
      <x:c r="G38" s="127">
        <x:v>44549</x:v>
      </x:c>
      <x:c r="H38" s="130">
        <x:v>9</x:v>
      </x:c>
      <x:c r="I38" s="130">
        <x:v>10</x:v>
      </x:c>
    </x:row>
    <x:row r="39" spans="2:9">
      <x:c r="B39" s="122" t="s">
        <x:v>181</x:v>
      </x:c>
      <x:c r="C39" s="122" t="s">
        <x:v>517</x:v>
      </x:c>
      <x:c r="D39" s="131">
        <x:v>80000</x:v>
      </x:c>
      <x:c r="E39" s="122" t="s">
        <x:v>165</x:v>
      </x:c>
      <x:c r="F39" s="127">
        <x:v>44541</x:v>
      </x:c>
      <x:c r="G39" s="127">
        <x:v>44556</x:v>
      </x:c>
      <x:c r="H39" s="130">
        <x:v>13</x:v>
      </x:c>
      <x:c r="I39" s="130">
        <x:v>10</x:v>
      </x:c>
    </x:row>
  </x:sheetData>
  <x:sortState columnSort="0" caseSensitive="0" ref="B3:I39">
    <x:sortCondition descending="0" sortBy="value" ref="F4:F40"/>
  </x:sortState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B2:K34"/>
  <x:sheetViews>
    <x:sheetView topLeftCell="F1" zoomScaleNormal="75" zoomScaleSheetLayoutView="100" workbookViewId="0">
      <x:selection activeCell="M2" activeCellId="0" sqref="M2:P13"/>
    </x:sheetView>
  </x:sheetViews>
  <x:sheetFormatPr defaultColWidth="9" defaultRowHeight="16.39999999999999857891"/>
  <x:cols>
    <x:col min="1" max="1" width="2.5625" customWidth="1"/>
    <x:col min="5" max="5" width="10.5625" bestFit="1" customWidth="1"/>
    <x:col min="7" max="7" width="32.9375" bestFit="1" customWidth="1"/>
    <x:col min="8" max="8" width="11.1875" bestFit="1" customWidth="1"/>
    <x:col min="11" max="11" width="14.9375" bestFit="1" customWidth="1"/>
    <x:col min="13" max="13" width="10.5625" bestFit="1" customWidth="1"/>
  </x:cols>
  <x:sheetData>
    <x:row r="2" spans="2:11">
      <x:c r="B2" s="124" t="s">
        <x:v>790</x:v>
      </x:c>
      <x:c r="C2" s="124" t="s">
        <x:v>218</x:v>
      </x:c>
      <x:c r="D2" s="124" t="s">
        <x:v>769</x:v>
      </x:c>
      <x:c r="E2" s="124" t="s">
        <x:v>211</x:v>
      </x:c>
      <x:c r="F2" s="124" t="s">
        <x:v>199</x:v>
      </x:c>
      <x:c r="G2" s="124" t="s">
        <x:v>774</x:v>
      </x:c>
      <x:c r="H2" s="124" t="s">
        <x:v>115</x:v>
      </x:c>
      <x:c r="I2" s="124" t="s">
        <x:v>776</x:v>
      </x:c>
      <x:c r="J2" s="124" t="s">
        <x:v>791</x:v>
      </x:c>
      <x:c r="K2" s="124" t="s">
        <x:v>368</x:v>
      </x:c>
    </x:row>
    <x:row r="3" spans="2:11">
      <x:c r="B3" s="124" t="s">
        <x:v>794</x:v>
      </x:c>
      <x:c r="C3" s="124" t="s">
        <x:v>330</x:v>
      </x:c>
      <x:c r="D3" s="124" t="s">
        <x:v>795</x:v>
      </x:c>
      <x:c r="E3" s="125">
        <x:v>44562</x:v>
      </x:c>
      <x:c r="F3" s="124" t="s">
        <x:v>212</x:v>
      </x:c>
      <x:c r="G3" s="124" t="s">
        <x:v>549</x:v>
      </x:c>
      <x:c r="H3" s="132">
        <x:v>1890000</x:v>
      </x:c>
      <x:c r="I3" s="124">
        <x:v>1</x:v>
      </x:c>
      <x:c r="J3" s="124" t="s">
        <x:v>198</x:v>
      </x:c>
      <x:c r="K3" s="124" t="s">
        <x:v>764</x:v>
      </x:c>
    </x:row>
    <x:row r="4" spans="2:11">
      <x:c r="B4" s="124" t="s">
        <x:v>794</x:v>
      </x:c>
      <x:c r="C4" s="124" t="s">
        <x:v>330</x:v>
      </x:c>
      <x:c r="D4" s="124" t="s">
        <x:v>781</x:v>
      </x:c>
      <x:c r="E4" s="125">
        <x:v>44597</x:v>
      </x:c>
      <x:c r="F4" s="124" t="s">
        <x:v>219</x:v>
      </x:c>
      <x:c r="G4" s="124" t="s">
        <x:v>418</x:v>
      </x:c>
      <x:c r="H4" s="132">
        <x:v>1649000</x:v>
      </x:c>
      <x:c r="I4" s="124">
        <x:v>1</x:v>
      </x:c>
      <x:c r="J4" s="124" t="s">
        <x:v>214</x:v>
      </x:c>
      <x:c r="K4" s="124"/>
    </x:row>
    <x:row r="5" spans="2:11">
      <x:c r="B5" s="124" t="s">
        <x:v>794</x:v>
      </x:c>
      <x:c r="C5" s="124" t="s">
        <x:v>330</x:v>
      </x:c>
      <x:c r="D5" s="124" t="s">
        <x:v>782</x:v>
      </x:c>
      <x:c r="E5" s="125">
        <x:v>44646</x:v>
      </x:c>
      <x:c r="F5" s="124" t="s">
        <x:v>221</x:v>
      </x:c>
      <x:c r="G5" s="124" t="s">
        <x:v>518</x:v>
      </x:c>
      <x:c r="H5" s="132">
        <x:v>1037000</x:v>
      </x:c>
      <x:c r="I5" s="124">
        <x:v>3</x:v>
      </x:c>
      <x:c r="J5" s="124" t="s">
        <x:v>225</x:v>
      </x:c>
      <x:c r="K5" s="124" t="s">
        <x:v>213</x:v>
      </x:c>
    </x:row>
    <x:row r="6" spans="2:11">
      <x:c r="B6" s="124" t="s">
        <x:v>794</x:v>
      </x:c>
      <x:c r="C6" s="124" t="s">
        <x:v>330</x:v>
      </x:c>
      <x:c r="D6" s="124" t="s">
        <x:v>793</x:v>
      </x:c>
      <x:c r="E6" s="125">
        <x:v>44681</x:v>
      </x:c>
      <x:c r="F6" s="124" t="s">
        <x:v>219</x:v>
      </x:c>
      <x:c r="G6" s="124" t="s">
        <x:v>555</x:v>
      </x:c>
      <x:c r="H6" s="132">
        <x:v>1179000</x:v>
      </x:c>
      <x:c r="I6" s="124">
        <x:v>3</x:v>
      </x:c>
      <x:c r="J6" s="124" t="s">
        <x:v>214</x:v>
      </x:c>
      <x:c r="K6" s="124" t="s">
        <x:v>215</x:v>
      </x:c>
    </x:row>
    <x:row r="7" spans="2:11">
      <x:c r="B7" s="124" t="s">
        <x:v>794</x:v>
      </x:c>
      <x:c r="C7" s="124" t="s">
        <x:v>330</x:v>
      </x:c>
      <x:c r="D7" s="124" t="s">
        <x:v>770</x:v>
      </x:c>
      <x:c r="E7" s="125">
        <x:v>44716</x:v>
      </x:c>
      <x:c r="F7" s="124" t="s">
        <x:v>202</x:v>
      </x:c>
      <x:c r="G7" s="124" t="s">
        <x:v>523</x:v>
      </x:c>
      <x:c r="H7" s="132">
        <x:v>845000</x:v>
      </x:c>
      <x:c r="I7" s="124">
        <x:v>4</x:v>
      </x:c>
      <x:c r="J7" s="124" t="s">
        <x:v>216</x:v>
      </x:c>
      <x:c r="K7" s="124" t="s">
        <x:v>764</x:v>
      </x:c>
    </x:row>
    <x:row r="8" spans="2:11">
      <x:c r="B8" s="124" t="s">
        <x:v>794</x:v>
      </x:c>
      <x:c r="C8" s="124" t="s">
        <x:v>330</x:v>
      </x:c>
      <x:c r="D8" s="124" t="s">
        <x:v>771</x:v>
      </x:c>
      <x:c r="E8" s="125">
        <x:v>44758</x:v>
      </x:c>
      <x:c r="F8" s="124" t="s">
        <x:v>219</x:v>
      </x:c>
      <x:c r="G8" s="124" t="s">
        <x:v>529</x:v>
      </x:c>
      <x:c r="H8" s="132">
        <x:v>859000</x:v>
      </x:c>
      <x:c r="I8" s="124">
        <x:v>2</x:v>
      </x:c>
      <x:c r="J8" s="124" t="s">
        <x:v>198</x:v>
      </x:c>
      <x:c r="K8" s="124" t="s">
        <x:v>220</x:v>
      </x:c>
    </x:row>
    <x:row r="9" spans="2:11">
      <x:c r="B9" s="124" t="s">
        <x:v>772</x:v>
      </x:c>
      <x:c r="C9" s="124" t="s">
        <x:v>217</x:v>
      </x:c>
      <x:c r="D9" s="124" t="s">
        <x:v>782</x:v>
      </x:c>
      <x:c r="E9" s="125">
        <x:v>44569</x:v>
      </x:c>
      <x:c r="F9" s="124" t="s">
        <x:v>221</x:v>
      </x:c>
      <x:c r="G9" s="124" t="s">
        <x:v>518</x:v>
      </x:c>
      <x:c r="H9" s="132">
        <x:v>1037000</x:v>
      </x:c>
      <x:c r="I9" s="124">
        <x:v>2</x:v>
      </x:c>
      <x:c r="J9" s="124" t="s">
        <x:v>214</x:v>
      </x:c>
      <x:c r="K9" s="124" t="s">
        <x:v>213</x:v>
      </x:c>
    </x:row>
    <x:row r="10" spans="2:11">
      <x:c r="B10" s="124" t="s">
        <x:v>772</x:v>
      </x:c>
      <x:c r="C10" s="124" t="s">
        <x:v>217</x:v>
      </x:c>
      <x:c r="D10" s="124" t="s">
        <x:v>773</x:v>
      </x:c>
      <x:c r="E10" s="125">
        <x:v>44604</x:v>
      </x:c>
      <x:c r="F10" s="124" t="s">
        <x:v>200</x:v>
      </x:c>
      <x:c r="G10" s="124" t="s">
        <x:v>528</x:v>
      </x:c>
      <x:c r="H10" s="132">
        <x:v>1889000</x:v>
      </x:c>
      <x:c r="I10" s="124">
        <x:v>2</x:v>
      </x:c>
      <x:c r="J10" s="124" t="s">
        <x:v>216</x:v>
      </x:c>
      <x:c r="K10" s="124"/>
    </x:row>
    <x:row r="11" spans="2:11">
      <x:c r="B11" s="124" t="s">
        <x:v>772</x:v>
      </x:c>
      <x:c r="C11" s="124" t="s">
        <x:v>217</x:v>
      </x:c>
      <x:c r="D11" s="124" t="s">
        <x:v>777</x:v>
      </x:c>
      <x:c r="E11" s="125">
        <x:v>44653</x:v>
      </x:c>
      <x:c r="F11" s="124" t="s">
        <x:v>221</x:v>
      </x:c>
      <x:c r="G11" s="124" t="s">
        <x:v>422</x:v>
      </x:c>
      <x:c r="H11" s="132">
        <x:v>1262000</x:v>
      </x:c>
      <x:c r="I11" s="124">
        <x:v>1</x:v>
      </x:c>
      <x:c r="J11" s="124" t="s">
        <x:v>198</x:v>
      </x:c>
      <x:c r="K11" s="124" t="s">
        <x:v>204</x:v>
      </x:c>
    </x:row>
    <x:row r="12" spans="2:11">
      <x:c r="B12" s="124" t="s">
        <x:v>772</x:v>
      </x:c>
      <x:c r="C12" s="124" t="s">
        <x:v>217</x:v>
      </x:c>
      <x:c r="D12" s="124" t="s">
        <x:v>773</x:v>
      </x:c>
      <x:c r="E12" s="125">
        <x:v>44688</x:v>
      </x:c>
      <x:c r="F12" s="124" t="s">
        <x:v>200</x:v>
      </x:c>
      <x:c r="G12" s="124" t="s">
        <x:v>528</x:v>
      </x:c>
      <x:c r="H12" s="132">
        <x:v>1889000</x:v>
      </x:c>
      <x:c r="I12" s="124">
        <x:v>1</x:v>
      </x:c>
      <x:c r="J12" s="124" t="s">
        <x:v>216</x:v>
      </x:c>
      <x:c r="K12" s="124"/>
    </x:row>
    <x:row r="13" spans="2:11">
      <x:c r="B13" s="124" t="s">
        <x:v>772</x:v>
      </x:c>
      <x:c r="C13" s="124" t="s">
        <x:v>217</x:v>
      </x:c>
      <x:c r="D13" s="124" t="s">
        <x:v>815</x:v>
      </x:c>
      <x:c r="E13" s="125">
        <x:v>44723</x:v>
      </x:c>
      <x:c r="F13" s="124" t="s">
        <x:v>202</x:v>
      </x:c>
      <x:c r="G13" s="124" t="s">
        <x:v>530</x:v>
      </x:c>
      <x:c r="H13" s="132">
        <x:v>239000</x:v>
      </x:c>
      <x:c r="I13" s="124">
        <x:v>1</x:v>
      </x:c>
      <x:c r="J13" s="124" t="s">
        <x:v>198</x:v>
      </x:c>
      <x:c r="K13" s="124" t="s">
        <x:v>423</x:v>
      </x:c>
    </x:row>
    <x:row r="14" spans="2:11">
      <x:c r="B14" s="124" t="s">
        <x:v>772</x:v>
      </x:c>
      <x:c r="C14" s="124" t="s">
        <x:v>217</x:v>
      </x:c>
      <x:c r="D14" s="124" t="s">
        <x:v>813</x:v>
      </x:c>
      <x:c r="E14" s="125">
        <x:v>44765</x:v>
      </x:c>
      <x:c r="F14" s="124" t="s">
        <x:v>200</x:v>
      </x:c>
      <x:c r="G14" s="124" t="s">
        <x:v>424</x:v>
      </x:c>
      <x:c r="H14" s="132">
        <x:v>613000</x:v>
      </x:c>
      <x:c r="I14" s="124">
        <x:v>1</x:v>
      </x:c>
      <x:c r="J14" s="124" t="s">
        <x:v>214</x:v>
      </x:c>
      <x:c r="K14" s="124"/>
    </x:row>
    <x:row r="15" spans="2:11">
      <x:c r="B15" s="124" t="s">
        <x:v>808</x:v>
      </x:c>
      <x:c r="C15" s="124" t="s">
        <x:v>338</x:v>
      </x:c>
      <x:c r="D15" s="124" t="s">
        <x:v>819</x:v>
      </x:c>
      <x:c r="E15" s="125">
        <x:v>44576</x:v>
      </x:c>
      <x:c r="F15" s="124" t="s">
        <x:v>221</x:v>
      </x:c>
      <x:c r="G15" s="124" t="s">
        <x:v>519</x:v>
      </x:c>
      <x:c r="H15" s="132">
        <x:v>1871000</x:v>
      </x:c>
      <x:c r="I15" s="124">
        <x:v>3</x:v>
      </x:c>
      <x:c r="J15" s="124" t="s">
        <x:v>216</x:v>
      </x:c>
      <x:c r="K15" s="124" t="s">
        <x:v>222</x:v>
      </x:c>
    </x:row>
    <x:row r="16" spans="2:11">
      <x:c r="B16" s="124" t="s">
        <x:v>808</x:v>
      </x:c>
      <x:c r="C16" s="124" t="s">
        <x:v>338</x:v>
      </x:c>
      <x:c r="D16" s="124" t="s">
        <x:v>800</x:v>
      </x:c>
      <x:c r="E16" s="125">
        <x:v>44611</x:v>
      </x:c>
      <x:c r="F16" s="124" t="s">
        <x:v>200</x:v>
      </x:c>
      <x:c r="G16" s="124" t="s">
        <x:v>521</x:v>
      </x:c>
      <x:c r="H16" s="132">
        <x:v>2867000</x:v>
      </x:c>
      <x:c r="I16" s="124">
        <x:v>1</x:v>
      </x:c>
      <x:c r="J16" s="124" t="s">
        <x:v>225</x:v>
      </x:c>
      <x:c r="K16" s="124"/>
    </x:row>
    <x:row r="17" spans="2:11">
      <x:c r="B17" s="124" t="s">
        <x:v>808</x:v>
      </x:c>
      <x:c r="C17" s="124" t="s">
        <x:v>338</x:v>
      </x:c>
      <x:c r="D17" s="124" t="s">
        <x:v>820</x:v>
      </x:c>
      <x:c r="E17" s="125">
        <x:v>44660</x:v>
      </x:c>
      <x:c r="F17" s="124" t="s">
        <x:v>221</x:v>
      </x:c>
      <x:c r="G17" s="124" t="s">
        <x:v>421</x:v>
      </x:c>
      <x:c r="H17" s="132">
        <x:v>689000</x:v>
      </x:c>
      <x:c r="I17" s="124">
        <x:v>1</x:v>
      </x:c>
      <x:c r="J17" s="124" t="s">
        <x:v>214</x:v>
      </x:c>
      <x:c r="K17" s="124" t="s">
        <x:v>213</x:v>
      </x:c>
    </x:row>
    <x:row r="18" spans="2:11">
      <x:c r="B18" s="124" t="s">
        <x:v>808</x:v>
      </x:c>
      <x:c r="C18" s="124" t="s">
        <x:v>338</x:v>
      </x:c>
      <x:c r="D18" s="124" t="s">
        <x:v>800</x:v>
      </x:c>
      <x:c r="E18" s="125">
        <x:v>44695</x:v>
      </x:c>
      <x:c r="F18" s="124" t="s">
        <x:v>200</x:v>
      </x:c>
      <x:c r="G18" s="124" t="s">
        <x:v>521</x:v>
      </x:c>
      <x:c r="H18" s="132">
        <x:v>2867000</x:v>
      </x:c>
      <x:c r="I18" s="124">
        <x:v>1</x:v>
      </x:c>
      <x:c r="J18" s="124" t="s">
        <x:v>225</x:v>
      </x:c>
      <x:c r="K18" s="124"/>
    </x:row>
    <x:row r="19" spans="2:11">
      <x:c r="B19" s="124" t="s">
        <x:v>808</x:v>
      </x:c>
      <x:c r="C19" s="124" t="s">
        <x:v>338</x:v>
      </x:c>
      <x:c r="D19" s="124" t="s">
        <x:v>782</x:v>
      </x:c>
      <x:c r="E19" s="125">
        <x:v>44730</x:v>
      </x:c>
      <x:c r="F19" s="124" t="s">
        <x:v>221</x:v>
      </x:c>
      <x:c r="G19" s="124" t="s">
        <x:v>518</x:v>
      </x:c>
      <x:c r="H19" s="132">
        <x:v>1037000</x:v>
      </x:c>
      <x:c r="I19" s="124">
        <x:v>2</x:v>
      </x:c>
      <x:c r="J19" s="124" t="s">
        <x:v>214</x:v>
      </x:c>
      <x:c r="K19" s="124" t="s">
        <x:v>213</x:v>
      </x:c>
    </x:row>
    <x:row r="20" spans="2:11">
      <x:c r="B20" s="124" t="s">
        <x:v>808</x:v>
      </x:c>
      <x:c r="C20" s="124" t="s">
        <x:v>338</x:v>
      </x:c>
      <x:c r="D20" s="124" t="s">
        <x:v>814</x:v>
      </x:c>
      <x:c r="E20" s="125">
        <x:v>44772</x:v>
      </x:c>
      <x:c r="F20" s="124" t="s">
        <x:v>200</x:v>
      </x:c>
      <x:c r="G20" s="124" t="s">
        <x:v>556</x:v>
      </x:c>
      <x:c r="H20" s="132">
        <x:v>939000</x:v>
      </x:c>
      <x:c r="I20" s="124">
        <x:v>3</x:v>
      </x:c>
      <x:c r="J20" s="124" t="s">
        <x:v>216</x:v>
      </x:c>
      <x:c r="K20" s="124"/>
    </x:row>
    <x:row r="21" spans="2:11">
      <x:c r="B21" s="124" t="s">
        <x:v>821</x:v>
      </x:c>
      <x:c r="C21" s="124" t="s">
        <x:v>224</x:v>
      </x:c>
      <x:c r="D21" s="124" t="s">
        <x:v>818</x:v>
      </x:c>
      <x:c r="E21" s="125">
        <x:v>44583</x:v>
      </x:c>
      <x:c r="F21" s="124" t="s">
        <x:v>221</x:v>
      </x:c>
      <x:c r="G21" s="124" t="s">
        <x:v>520</x:v>
      </x:c>
      <x:c r="H21" s="132">
        <x:v>1222230</x:v>
      </x:c>
      <x:c r="I21" s="124">
        <x:v>2</x:v>
      </x:c>
      <x:c r="J21" s="124" t="s">
        <x:v>225</x:v>
      </x:c>
      <x:c r="K21" s="124" t="s">
        <x:v>213</x:v>
      </x:c>
    </x:row>
    <x:row r="22" spans="2:11">
      <x:c r="B22" s="124" t="s">
        <x:v>821</x:v>
      </x:c>
      <x:c r="C22" s="124" t="s">
        <x:v>224</x:v>
      </x:c>
      <x:c r="D22" s="124" t="s">
        <x:v>814</x:v>
      </x:c>
      <x:c r="E22" s="125">
        <x:v>44618</x:v>
      </x:c>
      <x:c r="F22" s="124" t="s">
        <x:v>200</x:v>
      </x:c>
      <x:c r="G22" s="124" t="s">
        <x:v>556</x:v>
      </x:c>
      <x:c r="H22" s="132">
        <x:v>939000</x:v>
      </x:c>
      <x:c r="I22" s="124">
        <x:v>3</x:v>
      </x:c>
      <x:c r="J22" s="124" t="s">
        <x:v>198</x:v>
      </x:c>
      <x:c r="K22" s="124"/>
    </x:row>
    <x:row r="23" spans="2:11">
      <x:c r="B23" s="124" t="s">
        <x:v>821</x:v>
      </x:c>
      <x:c r="C23" s="124" t="s">
        <x:v>224</x:v>
      </x:c>
      <x:c r="D23" s="124" t="s">
        <x:v>816</x:v>
      </x:c>
      <x:c r="E23" s="125">
        <x:v>44632</x:v>
      </x:c>
      <x:c r="F23" s="124" t="s">
        <x:v>202</x:v>
      </x:c>
      <x:c r="G23" s="124" t="s">
        <x:v>428</x:v>
      </x:c>
      <x:c r="H23" s="132">
        <x:v>743000</x:v>
      </x:c>
      <x:c r="I23" s="124">
        <x:v>2</x:v>
      </x:c>
      <x:c r="J23" s="124" t="s">
        <x:v>216</x:v>
      </x:c>
      <x:c r="K23" s="124" t="s">
        <x:v>764</x:v>
      </x:c>
    </x:row>
    <x:row r="24" spans="2:11">
      <x:c r="B24" s="124" t="s">
        <x:v>821</x:v>
      </x:c>
      <x:c r="C24" s="124" t="s">
        <x:v>224</x:v>
      </x:c>
      <x:c r="D24" s="124" t="s">
        <x:v>817</x:v>
      </x:c>
      <x:c r="E24" s="125">
        <x:v>44667</x:v>
      </x:c>
      <x:c r="F24" s="124" t="s">
        <x:v>219</x:v>
      </x:c>
      <x:c r="G24" s="124" t="s">
        <x:v>524</x:v>
      </x:c>
      <x:c r="H24" s="132">
        <x:v>859000</x:v>
      </x:c>
      <x:c r="I24" s="124">
        <x:v>2</x:v>
      </x:c>
      <x:c r="J24" s="124" t="s">
        <x:v>216</x:v>
      </x:c>
      <x:c r="K24" s="124" t="s">
        <x:v>215</x:v>
      </x:c>
    </x:row>
    <x:row r="25" spans="2:11">
      <x:c r="B25" s="124" t="s">
        <x:v>821</x:v>
      </x:c>
      <x:c r="C25" s="124" t="s">
        <x:v>224</x:v>
      </x:c>
      <x:c r="D25" s="124" t="s">
        <x:v>813</x:v>
      </x:c>
      <x:c r="E25" s="125">
        <x:v>44702</x:v>
      </x:c>
      <x:c r="F25" s="124" t="s">
        <x:v>200</x:v>
      </x:c>
      <x:c r="G25" s="124" t="s">
        <x:v>424</x:v>
      </x:c>
      <x:c r="H25" s="132">
        <x:v>613000</x:v>
      </x:c>
      <x:c r="I25" s="124">
        <x:v>4</x:v>
      </x:c>
      <x:c r="J25" s="124" t="s">
        <x:v>198</x:v>
      </x:c>
      <x:c r="K25" s="124"/>
    </x:row>
    <x:row r="26" spans="2:11">
      <x:c r="B26" s="124" t="s">
        <x:v>821</x:v>
      </x:c>
      <x:c r="C26" s="124" t="s">
        <x:v>224</x:v>
      </x:c>
      <x:c r="D26" s="124" t="s">
        <x:v>819</x:v>
      </x:c>
      <x:c r="E26" s="125">
        <x:v>44737</x:v>
      </x:c>
      <x:c r="F26" s="124" t="s">
        <x:v>221</x:v>
      </x:c>
      <x:c r="G26" s="124" t="s">
        <x:v>519</x:v>
      </x:c>
      <x:c r="H26" s="132">
        <x:v>1871000</x:v>
      </x:c>
      <x:c r="I26" s="124">
        <x:v>1</x:v>
      </x:c>
      <x:c r="J26" s="124" t="s">
        <x:v>216</x:v>
      </x:c>
      <x:c r="K26" s="124" t="s">
        <x:v>222</x:v>
      </x:c>
    </x:row>
    <x:row r="27" spans="2:11">
      <x:c r="B27" s="124" t="s">
        <x:v>821</x:v>
      </x:c>
      <x:c r="C27" s="124" t="s">
        <x:v>224</x:v>
      </x:c>
      <x:c r="D27" s="124" t="s">
        <x:v>777</x:v>
      </x:c>
      <x:c r="E27" s="125">
        <x:v>44744</x:v>
      </x:c>
      <x:c r="F27" s="124" t="s">
        <x:v>221</x:v>
      </x:c>
      <x:c r="G27" s="124" t="s">
        <x:v>422</x:v>
      </x:c>
      <x:c r="H27" s="132">
        <x:v>1262000</x:v>
      </x:c>
      <x:c r="I27" s="124">
        <x:v>3</x:v>
      </x:c>
      <x:c r="J27" s="124" t="s">
        <x:v>225</x:v>
      </x:c>
      <x:c r="K27" s="124" t="s">
        <x:v>204</x:v>
      </x:c>
    </x:row>
    <x:row r="28" spans="2:11">
      <x:c r="B28" s="124" t="s">
        <x:v>821</x:v>
      </x:c>
      <x:c r="C28" s="124" t="s">
        <x:v>224</x:v>
      </x:c>
      <x:c r="D28" s="124" t="s">
        <x:v>822</x:v>
      </x:c>
      <x:c r="E28" s="125">
        <x:v>44779</x:v>
      </x:c>
      <x:c r="F28" s="124" t="s">
        <x:v>200</x:v>
      </x:c>
      <x:c r="G28" s="124" t="s">
        <x:v>522</x:v>
      </x:c>
      <x:c r="H28" s="132">
        <x:v>1169000</x:v>
      </x:c>
      <x:c r="I28" s="124">
        <x:v>3</x:v>
      </x:c>
      <x:c r="J28" s="124" t="s">
        <x:v>225</x:v>
      </x:c>
      <x:c r="K28" s="124"/>
    </x:row>
    <x:row r="29" spans="2:11">
      <x:c r="B29" s="124" t="s">
        <x:v>823</x:v>
      </x:c>
      <x:c r="C29" s="124" t="s">
        <x:v>223</x:v>
      </x:c>
      <x:c r="D29" s="124" t="s">
        <x:v>802</x:v>
      </x:c>
      <x:c r="E29" s="125">
        <x:v>44590</x:v>
      </x:c>
      <x:c r="F29" s="124" t="s">
        <x:v>219</x:v>
      </x:c>
      <x:c r="G29" s="124" t="s">
        <x:v>426</x:v>
      </x:c>
      <x:c r="H29" s="132">
        <x:v>1419000</x:v>
      </x:c>
      <x:c r="I29" s="124">
        <x:v>6</x:v>
      </x:c>
      <x:c r="J29" s="124" t="s">
        <x:v>198</x:v>
      </x:c>
      <x:c r="K29" s="124" t="s">
        <x:v>203</x:v>
      </x:c>
    </x:row>
    <x:row r="30" spans="2:11">
      <x:c r="B30" s="124" t="s">
        <x:v>823</x:v>
      </x:c>
      <x:c r="C30" s="124" t="s">
        <x:v>223</x:v>
      </x:c>
      <x:c r="D30" s="124" t="s">
        <x:v>795</x:v>
      </x:c>
      <x:c r="E30" s="125">
        <x:v>44625</x:v>
      </x:c>
      <x:c r="F30" s="124" t="s">
        <x:v>212</x:v>
      </x:c>
      <x:c r="G30" s="124" t="s">
        <x:v>549</x:v>
      </x:c>
      <x:c r="H30" s="132">
        <x:v>1890000</x:v>
      </x:c>
      <x:c r="I30" s="124">
        <x:v>1</x:v>
      </x:c>
      <x:c r="J30" s="124" t="s">
        <x:v>214</x:v>
      </x:c>
      <x:c r="K30" s="124" t="s">
        <x:v>764</x:v>
      </x:c>
    </x:row>
    <x:row r="31" spans="2:11">
      <x:c r="B31" s="124" t="s">
        <x:v>823</x:v>
      </x:c>
      <x:c r="C31" s="124" t="s">
        <x:v>223</x:v>
      </x:c>
      <x:c r="D31" s="124" t="s">
        <x:v>815</x:v>
      </x:c>
      <x:c r="E31" s="125">
        <x:v>44639</x:v>
      </x:c>
      <x:c r="F31" s="124" t="s">
        <x:v>202</x:v>
      </x:c>
      <x:c r="G31" s="124" t="s">
        <x:v>530</x:v>
      </x:c>
      <x:c r="H31" s="132">
        <x:v>239000</x:v>
      </x:c>
      <x:c r="I31" s="124">
        <x:v>1</x:v>
      </x:c>
      <x:c r="J31" s="124" t="s">
        <x:v>225</x:v>
      </x:c>
      <x:c r="K31" s="124" t="s">
        <x:v>423</x:v>
      </x:c>
    </x:row>
    <x:row r="32" spans="2:11">
      <x:c r="B32" s="124" t="s">
        <x:v>823</x:v>
      </x:c>
      <x:c r="C32" s="124" t="s">
        <x:v>223</x:v>
      </x:c>
      <x:c r="D32" s="124" t="s">
        <x:v>802</x:v>
      </x:c>
      <x:c r="E32" s="125">
        <x:v>44674</x:v>
      </x:c>
      <x:c r="F32" s="124" t="s">
        <x:v>219</x:v>
      </x:c>
      <x:c r="G32" s="124" t="s">
        <x:v>426</x:v>
      </x:c>
      <x:c r="H32" s="132">
        <x:v>1419000</x:v>
      </x:c>
      <x:c r="I32" s="124">
        <x:v>1</x:v>
      </x:c>
      <x:c r="J32" s="124" t="s">
        <x:v>198</x:v>
      </x:c>
      <x:c r="K32" s="124" t="s">
        <x:v>203</x:v>
      </x:c>
    </x:row>
    <x:row r="33" spans="2:11">
      <x:c r="B33" s="124" t="s">
        <x:v>823</x:v>
      </x:c>
      <x:c r="C33" s="124" t="s">
        <x:v>223</x:v>
      </x:c>
      <x:c r="D33" s="124" t="s">
        <x:v>824</x:v>
      </x:c>
      <x:c r="E33" s="125">
        <x:v>44709</x:v>
      </x:c>
      <x:c r="F33" s="124" t="s">
        <x:v>202</x:v>
      </x:c>
      <x:c r="G33" s="124" t="s">
        <x:v>525</x:v>
      </x:c>
      <x:c r="H33" s="132">
        <x:v>781000</x:v>
      </x:c>
      <x:c r="I33" s="124">
        <x:v>1</x:v>
      </x:c>
      <x:c r="J33" s="124" t="s">
        <x:v>214</x:v>
      </x:c>
      <x:c r="K33" s="124" t="s">
        <x:v>764</x:v>
      </x:c>
    </x:row>
    <x:row r="34" spans="2:11">
      <x:c r="B34" s="124" t="s">
        <x:v>823</x:v>
      </x:c>
      <x:c r="C34" s="124" t="s">
        <x:v>223</x:v>
      </x:c>
      <x:c r="D34" s="124" t="s">
        <x:v>802</x:v>
      </x:c>
      <x:c r="E34" s="125">
        <x:v>44751</x:v>
      </x:c>
      <x:c r="F34" s="124" t="s">
        <x:v>219</x:v>
      </x:c>
      <x:c r="G34" s="124" t="s">
        <x:v>426</x:v>
      </x:c>
      <x:c r="H34" s="132">
        <x:v>1419000</x:v>
      </x:c>
      <x:c r="I34" s="124">
        <x:v>4</x:v>
      </x:c>
      <x:c r="J34" s="124" t="s">
        <x:v>225</x:v>
      </x:c>
      <x:c r="K34" s="124" t="s">
        <x:v>203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>
    <x:tabColor rgb="ffff0000"/>
  </x:sheetPr>
  <x:dimension ref="B2:O34"/>
  <x:sheetViews>
    <x:sheetView topLeftCell="A1" zoomScaleNormal="75" zoomScaleSheetLayoutView="100" workbookViewId="0">
      <x:selection activeCell="L28" activeCellId="0" sqref="L28:L28"/>
    </x:sheetView>
  </x:sheetViews>
  <x:sheetFormatPr defaultColWidth="9" defaultRowHeight="16.39999999999999857891"/>
  <x:cols>
    <x:col min="1" max="1" width="2.5625" customWidth="1"/>
    <x:col min="5" max="5" width="10.5625" bestFit="1" customWidth="1"/>
    <x:col min="7" max="7" width="32.9375" bestFit="1" customWidth="1"/>
    <x:col min="8" max="8" width="11.1875" bestFit="1" customWidth="1"/>
    <x:col min="11" max="11" width="14.9375" bestFit="1" customWidth="1"/>
    <x:col min="13" max="13" width="10.5625" bestFit="1" customWidth="1"/>
  </x:cols>
  <x:sheetData>
    <x:row r="2" spans="2:13">
      <x:c r="B2" s="124" t="s">
        <x:v>790</x:v>
      </x:c>
      <x:c r="C2" s="124" t="s">
        <x:v>218</x:v>
      </x:c>
      <x:c r="D2" s="124" t="s">
        <x:v>769</x:v>
      </x:c>
      <x:c r="E2" s="124" t="s">
        <x:v>211</x:v>
      </x:c>
      <x:c r="F2" s="124" t="s">
        <x:v>199</x:v>
      </x:c>
      <x:c r="G2" s="124" t="s">
        <x:v>774</x:v>
      </x:c>
      <x:c r="H2" s="124" t="s">
        <x:v>115</x:v>
      </x:c>
      <x:c r="I2" s="124" t="s">
        <x:v>776</x:v>
      </x:c>
      <x:c r="J2" s="124" t="s">
        <x:v>791</x:v>
      </x:c>
      <x:c r="K2" s="124" t="s">
        <x:v>368</x:v>
      </x:c>
      <x:c r="M2" s="228" t="s">
        <x:v>322</x:v>
      </x:c>
    </x:row>
    <x:row r="3" spans="2:13">
      <x:c r="B3" s="124" t="s">
        <x:v>794</x:v>
      </x:c>
      <x:c r="C3" s="124" t="s">
        <x:v>330</x:v>
      </x:c>
      <x:c r="D3" s="124" t="s">
        <x:v>795</x:v>
      </x:c>
      <x:c r="E3" s="125">
        <x:v>44562</x:v>
      </x:c>
      <x:c r="F3" s="124" t="s">
        <x:v>212</x:v>
      </x:c>
      <x:c r="G3" s="124" t="s">
        <x:v>549</x:v>
      </x:c>
      <x:c r="H3" s="132">
        <x:v>1890000</x:v>
      </x:c>
      <x:c r="I3" s="124">
        <x:v>1</x:v>
      </x:c>
      <x:c r="J3" s="124" t="s">
        <x:v>198</x:v>
      </x:c>
      <x:c r="K3" s="124" t="s">
        <x:v>764</x:v>
      </x:c>
      <x:c r="M3" t="b">
        <x:f>AND(H3&gt;=PERCENTILE($H$3:$H$34,0.6),H3&lt;=PERCENTILE($H$3:$H$34,0.8))</x:f>
        <x:v>0</x:v>
      </x:c>
    </x:row>
    <x:row r="4" spans="2:11">
      <x:c r="B4" s="124" t="s">
        <x:v>794</x:v>
      </x:c>
      <x:c r="C4" s="124" t="s">
        <x:v>330</x:v>
      </x:c>
      <x:c r="D4" s="124" t="s">
        <x:v>781</x:v>
      </x:c>
      <x:c r="E4" s="125">
        <x:v>44597</x:v>
      </x:c>
      <x:c r="F4" s="124" t="s">
        <x:v>219</x:v>
      </x:c>
      <x:c r="G4" s="124" t="s">
        <x:v>418</x:v>
      </x:c>
      <x:c r="H4" s="132">
        <x:v>1649000</x:v>
      </x:c>
      <x:c r="I4" s="124">
        <x:v>1</x:v>
      </x:c>
      <x:c r="J4" s="124" t="s">
        <x:v>214</x:v>
      </x:c>
      <x:c r="K4" s="124"/>
    </x:row>
    <x:row r="5" spans="2:15">
      <x:c r="B5" s="124" t="s">
        <x:v>794</x:v>
      </x:c>
      <x:c r="C5" s="124" t="s">
        <x:v>330</x:v>
      </x:c>
      <x:c r="D5" s="124" t="s">
        <x:v>782</x:v>
      </x:c>
      <x:c r="E5" s="125">
        <x:v>44646</x:v>
      </x:c>
      <x:c r="F5" s="124" t="s">
        <x:v>221</x:v>
      </x:c>
      <x:c r="G5" s="124" t="s">
        <x:v>518</x:v>
      </x:c>
      <x:c r="H5" s="132">
        <x:v>1037000</x:v>
      </x:c>
      <x:c r="I5" s="124">
        <x:v>3</x:v>
      </x:c>
      <x:c r="J5" s="124" t="s">
        <x:v>225</x:v>
      </x:c>
      <x:c r="K5" s="124" t="s">
        <x:v>213</x:v>
      </x:c>
      <x:c r="M5" t="s">
        <x:v>211</x:v>
      </x:c>
      <x:c r="N5" s="229" t="s">
        <x:v>115</x:v>
      </x:c>
      <x:c r="O5" s="229" t="s">
        <x:v>776</x:v>
      </x:c>
    </x:row>
    <x:row r="6" spans="2:15">
      <x:c r="B6" s="124" t="s">
        <x:v>794</x:v>
      </x:c>
      <x:c r="C6" s="124" t="s">
        <x:v>330</x:v>
      </x:c>
      <x:c r="D6" s="124" t="s">
        <x:v>793</x:v>
      </x:c>
      <x:c r="E6" s="125">
        <x:v>44681</x:v>
      </x:c>
      <x:c r="F6" s="124" t="s">
        <x:v>219</x:v>
      </x:c>
      <x:c r="G6" s="124" t="s">
        <x:v>555</x:v>
      </x:c>
      <x:c r="H6" s="132">
        <x:v>1179000</x:v>
      </x:c>
      <x:c r="I6" s="124">
        <x:v>3</x:v>
      </x:c>
      <x:c r="J6" s="124" t="s">
        <x:v>214</x:v>
      </x:c>
      <x:c r="K6" s="124" t="s">
        <x:v>215</x:v>
      </x:c>
      <x:c r="M6" s="230">
        <x:v>44597</x:v>
      </x:c>
      <x:c r="N6" s="231">
        <x:v>1649000</x:v>
      </x:c>
      <x:c r="O6" s="124">
        <x:v>1</x:v>
      </x:c>
    </x:row>
    <x:row r="7" spans="2:15">
      <x:c r="B7" s="124" t="s">
        <x:v>794</x:v>
      </x:c>
      <x:c r="C7" s="124" t="s">
        <x:v>330</x:v>
      </x:c>
      <x:c r="D7" s="124" t="s">
        <x:v>770</x:v>
      </x:c>
      <x:c r="E7" s="125">
        <x:v>44716</x:v>
      </x:c>
      <x:c r="F7" s="124" t="s">
        <x:v>202</x:v>
      </x:c>
      <x:c r="G7" s="124" t="s">
        <x:v>523</x:v>
      </x:c>
      <x:c r="H7" s="132">
        <x:v>845000</x:v>
      </x:c>
      <x:c r="I7" s="124">
        <x:v>4</x:v>
      </x:c>
      <x:c r="J7" s="124" t="s">
        <x:v>216</x:v>
      </x:c>
      <x:c r="K7" s="124" t="s">
        <x:v>764</x:v>
      </x:c>
      <x:c r="M7" s="230">
        <x:v>44653</x:v>
      </x:c>
      <x:c r="N7" s="231">
        <x:v>1262000</x:v>
      </x:c>
      <x:c r="O7" s="124">
        <x:v>1</x:v>
      </x:c>
    </x:row>
    <x:row r="8" spans="2:15">
      <x:c r="B8" s="124" t="s">
        <x:v>794</x:v>
      </x:c>
      <x:c r="C8" s="124" t="s">
        <x:v>330</x:v>
      </x:c>
      <x:c r="D8" s="124" t="s">
        <x:v>771</x:v>
      </x:c>
      <x:c r="E8" s="125">
        <x:v>44758</x:v>
      </x:c>
      <x:c r="F8" s="124" t="s">
        <x:v>219</x:v>
      </x:c>
      <x:c r="G8" s="124" t="s">
        <x:v>529</x:v>
      </x:c>
      <x:c r="H8" s="132">
        <x:v>859000</x:v>
      </x:c>
      <x:c r="I8" s="124">
        <x:v>2</x:v>
      </x:c>
      <x:c r="J8" s="124" t="s">
        <x:v>198</x:v>
      </x:c>
      <x:c r="K8" s="124" t="s">
        <x:v>220</x:v>
      </x:c>
      <x:c r="M8" s="230">
        <x:v>44576</x:v>
      </x:c>
      <x:c r="N8" s="231">
        <x:v>1871000</x:v>
      </x:c>
      <x:c r="O8" s="124">
        <x:v>3</x:v>
      </x:c>
    </x:row>
    <x:row r="9" spans="2:15">
      <x:c r="B9" s="124" t="s">
        <x:v>772</x:v>
      </x:c>
      <x:c r="C9" s="124" t="s">
        <x:v>217</x:v>
      </x:c>
      <x:c r="D9" s="124" t="s">
        <x:v>782</x:v>
      </x:c>
      <x:c r="E9" s="125">
        <x:v>44569</x:v>
      </x:c>
      <x:c r="F9" s="124" t="s">
        <x:v>221</x:v>
      </x:c>
      <x:c r="G9" s="124" t="s">
        <x:v>518</x:v>
      </x:c>
      <x:c r="H9" s="132">
        <x:v>1037000</x:v>
      </x:c>
      <x:c r="I9" s="124">
        <x:v>2</x:v>
      </x:c>
      <x:c r="J9" s="124" t="s">
        <x:v>214</x:v>
      </x:c>
      <x:c r="K9" s="124" t="s">
        <x:v>213</x:v>
      </x:c>
      <x:c r="M9" s="230">
        <x:v>44737</x:v>
      </x:c>
      <x:c r="N9" s="231">
        <x:v>1871000</x:v>
      </x:c>
      <x:c r="O9" s="124">
        <x:v>1</x:v>
      </x:c>
    </x:row>
    <x:row r="10" spans="2:15">
      <x:c r="B10" s="124" t="s">
        <x:v>772</x:v>
      </x:c>
      <x:c r="C10" s="124" t="s">
        <x:v>217</x:v>
      </x:c>
      <x:c r="D10" s="124" t="s">
        <x:v>773</x:v>
      </x:c>
      <x:c r="E10" s="125">
        <x:v>44604</x:v>
      </x:c>
      <x:c r="F10" s="124" t="s">
        <x:v>200</x:v>
      </x:c>
      <x:c r="G10" s="124" t="s">
        <x:v>528</x:v>
      </x:c>
      <x:c r="H10" s="132">
        <x:v>1889000</x:v>
      </x:c>
      <x:c r="I10" s="124">
        <x:v>2</x:v>
      </x:c>
      <x:c r="J10" s="124" t="s">
        <x:v>216</x:v>
      </x:c>
      <x:c r="K10" s="124"/>
      <x:c r="M10" s="230">
        <x:v>44744</x:v>
      </x:c>
      <x:c r="N10" s="231">
        <x:v>1262000</x:v>
      </x:c>
      <x:c r="O10" s="124">
        <x:v>3</x:v>
      </x:c>
    </x:row>
    <x:row r="11" spans="2:15">
      <x:c r="B11" s="124" t="s">
        <x:v>772</x:v>
      </x:c>
      <x:c r="C11" s="124" t="s">
        <x:v>217</x:v>
      </x:c>
      <x:c r="D11" s="124" t="s">
        <x:v>777</x:v>
      </x:c>
      <x:c r="E11" s="125">
        <x:v>44653</x:v>
      </x:c>
      <x:c r="F11" s="124" t="s">
        <x:v>221</x:v>
      </x:c>
      <x:c r="G11" s="124" t="s">
        <x:v>422</x:v>
      </x:c>
      <x:c r="H11" s="132">
        <x:v>1262000</x:v>
      </x:c>
      <x:c r="I11" s="124">
        <x:v>1</x:v>
      </x:c>
      <x:c r="J11" s="124" t="s">
        <x:v>198</x:v>
      </x:c>
      <x:c r="K11" s="124" t="s">
        <x:v>204</x:v>
      </x:c>
      <x:c r="M11" s="230">
        <x:v>44590</x:v>
      </x:c>
      <x:c r="N11" s="231">
        <x:v>1419000</x:v>
      </x:c>
      <x:c r="O11" s="124">
        <x:v>6</x:v>
      </x:c>
    </x:row>
    <x:row r="12" spans="2:15">
      <x:c r="B12" s="124" t="s">
        <x:v>772</x:v>
      </x:c>
      <x:c r="C12" s="124" t="s">
        <x:v>217</x:v>
      </x:c>
      <x:c r="D12" s="124" t="s">
        <x:v>773</x:v>
      </x:c>
      <x:c r="E12" s="125">
        <x:v>44688</x:v>
      </x:c>
      <x:c r="F12" s="124" t="s">
        <x:v>200</x:v>
      </x:c>
      <x:c r="G12" s="124" t="s">
        <x:v>528</x:v>
      </x:c>
      <x:c r="H12" s="132">
        <x:v>1889000</x:v>
      </x:c>
      <x:c r="I12" s="124">
        <x:v>1</x:v>
      </x:c>
      <x:c r="J12" s="124" t="s">
        <x:v>216</x:v>
      </x:c>
      <x:c r="K12" s="124"/>
      <x:c r="M12" s="230">
        <x:v>44674</x:v>
      </x:c>
      <x:c r="N12" s="231">
        <x:v>1419000</x:v>
      </x:c>
      <x:c r="O12" s="124">
        <x:v>1</x:v>
      </x:c>
    </x:row>
    <x:row r="13" spans="2:15">
      <x:c r="B13" s="124" t="s">
        <x:v>772</x:v>
      </x:c>
      <x:c r="C13" s="124" t="s">
        <x:v>217</x:v>
      </x:c>
      <x:c r="D13" s="124" t="s">
        <x:v>815</x:v>
      </x:c>
      <x:c r="E13" s="125">
        <x:v>44723</x:v>
      </x:c>
      <x:c r="F13" s="124" t="s">
        <x:v>202</x:v>
      </x:c>
      <x:c r="G13" s="124" t="s">
        <x:v>530</x:v>
      </x:c>
      <x:c r="H13" s="132">
        <x:v>239000</x:v>
      </x:c>
      <x:c r="I13" s="124">
        <x:v>1</x:v>
      </x:c>
      <x:c r="J13" s="124" t="s">
        <x:v>198</x:v>
      </x:c>
      <x:c r="K13" s="124" t="s">
        <x:v>423</x:v>
      </x:c>
      <x:c r="M13" s="230">
        <x:v>44751</x:v>
      </x:c>
      <x:c r="N13" s="231">
        <x:v>1419000</x:v>
      </x:c>
      <x:c r="O13" s="124">
        <x:v>4</x:v>
      </x:c>
    </x:row>
    <x:row r="14" spans="2:11">
      <x:c r="B14" s="124" t="s">
        <x:v>772</x:v>
      </x:c>
      <x:c r="C14" s="124" t="s">
        <x:v>217</x:v>
      </x:c>
      <x:c r="D14" s="124" t="s">
        <x:v>813</x:v>
      </x:c>
      <x:c r="E14" s="125">
        <x:v>44765</x:v>
      </x:c>
      <x:c r="F14" s="124" t="s">
        <x:v>200</x:v>
      </x:c>
      <x:c r="G14" s="124" t="s">
        <x:v>424</x:v>
      </x:c>
      <x:c r="H14" s="132">
        <x:v>613000</x:v>
      </x:c>
      <x:c r="I14" s="124">
        <x:v>1</x:v>
      </x:c>
      <x:c r="J14" s="124" t="s">
        <x:v>214</x:v>
      </x:c>
      <x:c r="K14" s="124"/>
    </x:row>
    <x:row r="15" spans="2:11">
      <x:c r="B15" s="124" t="s">
        <x:v>808</x:v>
      </x:c>
      <x:c r="C15" s="124" t="s">
        <x:v>338</x:v>
      </x:c>
      <x:c r="D15" s="124" t="s">
        <x:v>819</x:v>
      </x:c>
      <x:c r="E15" s="125">
        <x:v>44576</x:v>
      </x:c>
      <x:c r="F15" s="124" t="s">
        <x:v>221</x:v>
      </x:c>
      <x:c r="G15" s="124" t="s">
        <x:v>519</x:v>
      </x:c>
      <x:c r="H15" s="132">
        <x:v>1871000</x:v>
      </x:c>
      <x:c r="I15" s="124">
        <x:v>3</x:v>
      </x:c>
      <x:c r="J15" s="124" t="s">
        <x:v>216</x:v>
      </x:c>
      <x:c r="K15" s="124" t="s">
        <x:v>222</x:v>
      </x:c>
    </x:row>
    <x:row r="16" spans="2:11">
      <x:c r="B16" s="124" t="s">
        <x:v>808</x:v>
      </x:c>
      <x:c r="C16" s="124" t="s">
        <x:v>338</x:v>
      </x:c>
      <x:c r="D16" s="124" t="s">
        <x:v>800</x:v>
      </x:c>
      <x:c r="E16" s="125">
        <x:v>44611</x:v>
      </x:c>
      <x:c r="F16" s="124" t="s">
        <x:v>200</x:v>
      </x:c>
      <x:c r="G16" s="124" t="s">
        <x:v>521</x:v>
      </x:c>
      <x:c r="H16" s="132">
        <x:v>2867000</x:v>
      </x:c>
      <x:c r="I16" s="124">
        <x:v>1</x:v>
      </x:c>
      <x:c r="J16" s="124" t="s">
        <x:v>225</x:v>
      </x:c>
      <x:c r="K16" s="124"/>
    </x:row>
    <x:row r="17" spans="2:11">
      <x:c r="B17" s="124" t="s">
        <x:v>808</x:v>
      </x:c>
      <x:c r="C17" s="124" t="s">
        <x:v>338</x:v>
      </x:c>
      <x:c r="D17" s="124" t="s">
        <x:v>820</x:v>
      </x:c>
      <x:c r="E17" s="125">
        <x:v>44660</x:v>
      </x:c>
      <x:c r="F17" s="124" t="s">
        <x:v>221</x:v>
      </x:c>
      <x:c r="G17" s="124" t="s">
        <x:v>421</x:v>
      </x:c>
      <x:c r="H17" s="132">
        <x:v>689000</x:v>
      </x:c>
      <x:c r="I17" s="124">
        <x:v>1</x:v>
      </x:c>
      <x:c r="J17" s="124" t="s">
        <x:v>214</x:v>
      </x:c>
      <x:c r="K17" s="124" t="s">
        <x:v>213</x:v>
      </x:c>
    </x:row>
    <x:row r="18" spans="2:11">
      <x:c r="B18" s="124" t="s">
        <x:v>808</x:v>
      </x:c>
      <x:c r="C18" s="124" t="s">
        <x:v>338</x:v>
      </x:c>
      <x:c r="D18" s="124" t="s">
        <x:v>800</x:v>
      </x:c>
      <x:c r="E18" s="125">
        <x:v>44695</x:v>
      </x:c>
      <x:c r="F18" s="124" t="s">
        <x:v>200</x:v>
      </x:c>
      <x:c r="G18" s="124" t="s">
        <x:v>521</x:v>
      </x:c>
      <x:c r="H18" s="132">
        <x:v>2867000</x:v>
      </x:c>
      <x:c r="I18" s="124">
        <x:v>1</x:v>
      </x:c>
      <x:c r="J18" s="124" t="s">
        <x:v>225</x:v>
      </x:c>
      <x:c r="K18" s="124"/>
    </x:row>
    <x:row r="19" spans="2:11">
      <x:c r="B19" s="124" t="s">
        <x:v>808</x:v>
      </x:c>
      <x:c r="C19" s="124" t="s">
        <x:v>338</x:v>
      </x:c>
      <x:c r="D19" s="124" t="s">
        <x:v>782</x:v>
      </x:c>
      <x:c r="E19" s="125">
        <x:v>44730</x:v>
      </x:c>
      <x:c r="F19" s="124" t="s">
        <x:v>221</x:v>
      </x:c>
      <x:c r="G19" s="124" t="s">
        <x:v>518</x:v>
      </x:c>
      <x:c r="H19" s="132">
        <x:v>1037000</x:v>
      </x:c>
      <x:c r="I19" s="124">
        <x:v>2</x:v>
      </x:c>
      <x:c r="J19" s="124" t="s">
        <x:v>214</x:v>
      </x:c>
      <x:c r="K19" s="124" t="s">
        <x:v>213</x:v>
      </x:c>
    </x:row>
    <x:row r="20" spans="2:11">
      <x:c r="B20" s="124" t="s">
        <x:v>808</x:v>
      </x:c>
      <x:c r="C20" s="124" t="s">
        <x:v>338</x:v>
      </x:c>
      <x:c r="D20" s="124" t="s">
        <x:v>814</x:v>
      </x:c>
      <x:c r="E20" s="125">
        <x:v>44772</x:v>
      </x:c>
      <x:c r="F20" s="124" t="s">
        <x:v>200</x:v>
      </x:c>
      <x:c r="G20" s="124" t="s">
        <x:v>556</x:v>
      </x:c>
      <x:c r="H20" s="132">
        <x:v>939000</x:v>
      </x:c>
      <x:c r="I20" s="124">
        <x:v>3</x:v>
      </x:c>
      <x:c r="J20" s="124" t="s">
        <x:v>216</x:v>
      </x:c>
      <x:c r="K20" s="124"/>
    </x:row>
    <x:row r="21" spans="2:11">
      <x:c r="B21" s="124" t="s">
        <x:v>821</x:v>
      </x:c>
      <x:c r="C21" s="124" t="s">
        <x:v>224</x:v>
      </x:c>
      <x:c r="D21" s="124" t="s">
        <x:v>818</x:v>
      </x:c>
      <x:c r="E21" s="125">
        <x:v>44583</x:v>
      </x:c>
      <x:c r="F21" s="124" t="s">
        <x:v>221</x:v>
      </x:c>
      <x:c r="G21" s="124" t="s">
        <x:v>520</x:v>
      </x:c>
      <x:c r="H21" s="132">
        <x:v>1222230</x:v>
      </x:c>
      <x:c r="I21" s="124">
        <x:v>2</x:v>
      </x:c>
      <x:c r="J21" s="124" t="s">
        <x:v>225</x:v>
      </x:c>
      <x:c r="K21" s="124" t="s">
        <x:v>213</x:v>
      </x:c>
    </x:row>
    <x:row r="22" spans="2:11">
      <x:c r="B22" s="124" t="s">
        <x:v>821</x:v>
      </x:c>
      <x:c r="C22" s="124" t="s">
        <x:v>224</x:v>
      </x:c>
      <x:c r="D22" s="124" t="s">
        <x:v>814</x:v>
      </x:c>
      <x:c r="E22" s="125">
        <x:v>44618</x:v>
      </x:c>
      <x:c r="F22" s="124" t="s">
        <x:v>200</x:v>
      </x:c>
      <x:c r="G22" s="124" t="s">
        <x:v>556</x:v>
      </x:c>
      <x:c r="H22" s="132">
        <x:v>939000</x:v>
      </x:c>
      <x:c r="I22" s="124">
        <x:v>3</x:v>
      </x:c>
      <x:c r="J22" s="124" t="s">
        <x:v>198</x:v>
      </x:c>
      <x:c r="K22" s="124"/>
    </x:row>
    <x:row r="23" spans="2:11">
      <x:c r="B23" s="124" t="s">
        <x:v>821</x:v>
      </x:c>
      <x:c r="C23" s="124" t="s">
        <x:v>224</x:v>
      </x:c>
      <x:c r="D23" s="124" t="s">
        <x:v>816</x:v>
      </x:c>
      <x:c r="E23" s="125">
        <x:v>44632</x:v>
      </x:c>
      <x:c r="F23" s="124" t="s">
        <x:v>202</x:v>
      </x:c>
      <x:c r="G23" s="124" t="s">
        <x:v>428</x:v>
      </x:c>
      <x:c r="H23" s="132">
        <x:v>743000</x:v>
      </x:c>
      <x:c r="I23" s="124">
        <x:v>2</x:v>
      </x:c>
      <x:c r="J23" s="124" t="s">
        <x:v>216</x:v>
      </x:c>
      <x:c r="K23" s="124" t="s">
        <x:v>764</x:v>
      </x:c>
    </x:row>
    <x:row r="24" spans="2:11">
      <x:c r="B24" s="124" t="s">
        <x:v>821</x:v>
      </x:c>
      <x:c r="C24" s="124" t="s">
        <x:v>224</x:v>
      </x:c>
      <x:c r="D24" s="124" t="s">
        <x:v>817</x:v>
      </x:c>
      <x:c r="E24" s="125">
        <x:v>44667</x:v>
      </x:c>
      <x:c r="F24" s="124" t="s">
        <x:v>219</x:v>
      </x:c>
      <x:c r="G24" s="124" t="s">
        <x:v>524</x:v>
      </x:c>
      <x:c r="H24" s="132">
        <x:v>859000</x:v>
      </x:c>
      <x:c r="I24" s="124">
        <x:v>2</x:v>
      </x:c>
      <x:c r="J24" s="124" t="s">
        <x:v>216</x:v>
      </x:c>
      <x:c r="K24" s="124" t="s">
        <x:v>215</x:v>
      </x:c>
    </x:row>
    <x:row r="25" spans="2:11">
      <x:c r="B25" s="124" t="s">
        <x:v>821</x:v>
      </x:c>
      <x:c r="C25" s="124" t="s">
        <x:v>224</x:v>
      </x:c>
      <x:c r="D25" s="124" t="s">
        <x:v>813</x:v>
      </x:c>
      <x:c r="E25" s="125">
        <x:v>44702</x:v>
      </x:c>
      <x:c r="F25" s="124" t="s">
        <x:v>200</x:v>
      </x:c>
      <x:c r="G25" s="124" t="s">
        <x:v>424</x:v>
      </x:c>
      <x:c r="H25" s="132">
        <x:v>613000</x:v>
      </x:c>
      <x:c r="I25" s="124">
        <x:v>4</x:v>
      </x:c>
      <x:c r="J25" s="124" t="s">
        <x:v>198</x:v>
      </x:c>
      <x:c r="K25" s="124"/>
    </x:row>
    <x:row r="26" spans="2:11">
      <x:c r="B26" s="124" t="s">
        <x:v>821</x:v>
      </x:c>
      <x:c r="C26" s="124" t="s">
        <x:v>224</x:v>
      </x:c>
      <x:c r="D26" s="124" t="s">
        <x:v>819</x:v>
      </x:c>
      <x:c r="E26" s="125">
        <x:v>44737</x:v>
      </x:c>
      <x:c r="F26" s="124" t="s">
        <x:v>221</x:v>
      </x:c>
      <x:c r="G26" s="124" t="s">
        <x:v>519</x:v>
      </x:c>
      <x:c r="H26" s="132">
        <x:v>1871000</x:v>
      </x:c>
      <x:c r="I26" s="124">
        <x:v>1</x:v>
      </x:c>
      <x:c r="J26" s="124" t="s">
        <x:v>216</x:v>
      </x:c>
      <x:c r="K26" s="124" t="s">
        <x:v>222</x:v>
      </x:c>
    </x:row>
    <x:row r="27" spans="2:11">
      <x:c r="B27" s="124" t="s">
        <x:v>821</x:v>
      </x:c>
      <x:c r="C27" s="124" t="s">
        <x:v>224</x:v>
      </x:c>
      <x:c r="D27" s="124" t="s">
        <x:v>777</x:v>
      </x:c>
      <x:c r="E27" s="125">
        <x:v>44744</x:v>
      </x:c>
      <x:c r="F27" s="124" t="s">
        <x:v>221</x:v>
      </x:c>
      <x:c r="G27" s="124" t="s">
        <x:v>422</x:v>
      </x:c>
      <x:c r="H27" s="132">
        <x:v>1262000</x:v>
      </x:c>
      <x:c r="I27" s="124">
        <x:v>3</x:v>
      </x:c>
      <x:c r="J27" s="124" t="s">
        <x:v>225</x:v>
      </x:c>
      <x:c r="K27" s="124" t="s">
        <x:v>204</x:v>
      </x:c>
    </x:row>
    <x:row r="28" spans="2:11">
      <x:c r="B28" s="124" t="s">
        <x:v>821</x:v>
      </x:c>
      <x:c r="C28" s="124" t="s">
        <x:v>224</x:v>
      </x:c>
      <x:c r="D28" s="124" t="s">
        <x:v>822</x:v>
      </x:c>
      <x:c r="E28" s="125">
        <x:v>44779</x:v>
      </x:c>
      <x:c r="F28" s="124" t="s">
        <x:v>200</x:v>
      </x:c>
      <x:c r="G28" s="124" t="s">
        <x:v>522</x:v>
      </x:c>
      <x:c r="H28" s="132">
        <x:v>1169000</x:v>
      </x:c>
      <x:c r="I28" s="124">
        <x:v>3</x:v>
      </x:c>
      <x:c r="J28" s="124" t="s">
        <x:v>225</x:v>
      </x:c>
      <x:c r="K28" s="124"/>
    </x:row>
    <x:row r="29" spans="2:11">
      <x:c r="B29" s="124" t="s">
        <x:v>823</x:v>
      </x:c>
      <x:c r="C29" s="124" t="s">
        <x:v>223</x:v>
      </x:c>
      <x:c r="D29" s="124" t="s">
        <x:v>802</x:v>
      </x:c>
      <x:c r="E29" s="125">
        <x:v>44590</x:v>
      </x:c>
      <x:c r="F29" s="124" t="s">
        <x:v>219</x:v>
      </x:c>
      <x:c r="G29" s="124" t="s">
        <x:v>426</x:v>
      </x:c>
      <x:c r="H29" s="132">
        <x:v>1419000</x:v>
      </x:c>
      <x:c r="I29" s="124">
        <x:v>6</x:v>
      </x:c>
      <x:c r="J29" s="124" t="s">
        <x:v>198</x:v>
      </x:c>
      <x:c r="K29" s="124" t="s">
        <x:v>203</x:v>
      </x:c>
    </x:row>
    <x:row r="30" spans="2:11">
      <x:c r="B30" s="124" t="s">
        <x:v>823</x:v>
      </x:c>
      <x:c r="C30" s="124" t="s">
        <x:v>223</x:v>
      </x:c>
      <x:c r="D30" s="124" t="s">
        <x:v>795</x:v>
      </x:c>
      <x:c r="E30" s="125">
        <x:v>44625</x:v>
      </x:c>
      <x:c r="F30" s="124" t="s">
        <x:v>212</x:v>
      </x:c>
      <x:c r="G30" s="124" t="s">
        <x:v>549</x:v>
      </x:c>
      <x:c r="H30" s="132">
        <x:v>1890000</x:v>
      </x:c>
      <x:c r="I30" s="124">
        <x:v>1</x:v>
      </x:c>
      <x:c r="J30" s="124" t="s">
        <x:v>214</x:v>
      </x:c>
      <x:c r="K30" s="124" t="s">
        <x:v>764</x:v>
      </x:c>
    </x:row>
    <x:row r="31" spans="2:11">
      <x:c r="B31" s="124" t="s">
        <x:v>823</x:v>
      </x:c>
      <x:c r="C31" s="124" t="s">
        <x:v>223</x:v>
      </x:c>
      <x:c r="D31" s="124" t="s">
        <x:v>815</x:v>
      </x:c>
      <x:c r="E31" s="125">
        <x:v>44639</x:v>
      </x:c>
      <x:c r="F31" s="124" t="s">
        <x:v>202</x:v>
      </x:c>
      <x:c r="G31" s="124" t="s">
        <x:v>530</x:v>
      </x:c>
      <x:c r="H31" s="132">
        <x:v>239000</x:v>
      </x:c>
      <x:c r="I31" s="124">
        <x:v>1</x:v>
      </x:c>
      <x:c r="J31" s="124" t="s">
        <x:v>225</x:v>
      </x:c>
      <x:c r="K31" s="124" t="s">
        <x:v>423</x:v>
      </x:c>
    </x:row>
    <x:row r="32" spans="2:11">
      <x:c r="B32" s="124" t="s">
        <x:v>823</x:v>
      </x:c>
      <x:c r="C32" s="124" t="s">
        <x:v>223</x:v>
      </x:c>
      <x:c r="D32" s="124" t="s">
        <x:v>802</x:v>
      </x:c>
      <x:c r="E32" s="125">
        <x:v>44674</x:v>
      </x:c>
      <x:c r="F32" s="124" t="s">
        <x:v>219</x:v>
      </x:c>
      <x:c r="G32" s="124" t="s">
        <x:v>426</x:v>
      </x:c>
      <x:c r="H32" s="132">
        <x:v>1419000</x:v>
      </x:c>
      <x:c r="I32" s="124">
        <x:v>1</x:v>
      </x:c>
      <x:c r="J32" s="124" t="s">
        <x:v>198</x:v>
      </x:c>
      <x:c r="K32" s="124" t="s">
        <x:v>203</x:v>
      </x:c>
    </x:row>
    <x:row r="33" spans="2:11">
      <x:c r="B33" s="124" t="s">
        <x:v>823</x:v>
      </x:c>
      <x:c r="C33" s="124" t="s">
        <x:v>223</x:v>
      </x:c>
      <x:c r="D33" s="124" t="s">
        <x:v>824</x:v>
      </x:c>
      <x:c r="E33" s="125">
        <x:v>44709</x:v>
      </x:c>
      <x:c r="F33" s="124" t="s">
        <x:v>202</x:v>
      </x:c>
      <x:c r="G33" s="124" t="s">
        <x:v>525</x:v>
      </x:c>
      <x:c r="H33" s="132">
        <x:v>781000</x:v>
      </x:c>
      <x:c r="I33" s="124">
        <x:v>1</x:v>
      </x:c>
      <x:c r="J33" s="124" t="s">
        <x:v>214</x:v>
      </x:c>
      <x:c r="K33" s="124" t="s">
        <x:v>764</x:v>
      </x:c>
    </x:row>
    <x:row r="34" spans="2:11">
      <x:c r="B34" s="124" t="s">
        <x:v>823</x:v>
      </x:c>
      <x:c r="C34" s="124" t="s">
        <x:v>223</x:v>
      </x:c>
      <x:c r="D34" s="124" t="s">
        <x:v>802</x:v>
      </x:c>
      <x:c r="E34" s="125">
        <x:v>44751</x:v>
      </x:c>
      <x:c r="F34" s="124" t="s">
        <x:v>219</x:v>
      </x:c>
      <x:c r="G34" s="124" t="s">
        <x:v>426</x:v>
      </x:c>
      <x:c r="H34" s="132">
        <x:v>1419000</x:v>
      </x:c>
      <x:c r="I34" s="124">
        <x:v>4</x:v>
      </x:c>
      <x:c r="J34" s="124" t="s">
        <x:v>225</x:v>
      </x:c>
      <x:c r="K34" s="124" t="s">
        <x:v>203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B2:I89"/>
  <x:sheetViews>
    <x:sheetView topLeftCell="A1" zoomScaleNormal="75" zoomScaleSheetLayoutView="100" workbookViewId="0">
      <x:selection activeCell="N19" activeCellId="0" sqref="N19:N19"/>
    </x:sheetView>
  </x:sheetViews>
  <x:sheetFormatPr defaultColWidth="9" defaultRowHeight="16.39999999999999857891"/>
  <x:cols>
    <x:col min="1" max="1" width="2.5625" customWidth="1"/>
    <x:col min="2" max="2" width="10" bestFit="1" customWidth="1"/>
    <x:col min="4" max="4" width="13.9375" bestFit="1" customWidth="1"/>
    <x:col min="5" max="5" width="10.0625" bestFit="1" customWidth="1"/>
    <x:col min="6" max="7" width="10.5625" bestFit="1" customWidth="1"/>
    <x:col min="12" max="12" width="13.9375" bestFit="1" customWidth="1"/>
    <x:col min="14" max="15" width="10.5625" bestFit="1" customWidth="1"/>
  </x:cols>
  <x:sheetData>
    <x:row r="2" spans="2:9">
      <x:c r="B2" s="122" t="s">
        <x:v>331</x:v>
      </x:c>
      <x:c r="C2" s="122" t="s">
        <x:v>26</x:v>
      </x:c>
      <x:c r="D2" s="122" t="s">
        <x:v>138</x:v>
      </x:c>
      <x:c r="E2" s="122" t="s">
        <x:v>340</x:v>
      </x:c>
      <x:c r="F2" s="122" t="s">
        <x:v>195</x:v>
      </x:c>
      <x:c r="G2" s="122" t="s">
        <x:v>806</x:v>
      </x:c>
      <x:c r="H2" s="122" t="s">
        <x:v>205</x:v>
      </x:c>
      <x:c r="I2" s="122" t="s">
        <x:v>194</x:v>
      </x:c>
    </x:row>
    <x:row r="3" spans="2:9">
      <x:c r="B3" s="122" t="s">
        <x:v>425</x:v>
      </x:c>
      <x:c r="C3" s="122" t="s">
        <x:v>196</x:v>
      </x:c>
      <x:c r="D3" s="122" t="s">
        <x:v>812</x:v>
      </x:c>
      <x:c r="E3" s="122" t="s">
        <x:v>342</x:v>
      </x:c>
      <x:c r="F3" s="127">
        <x:v>44390</x:v>
      </x:c>
      <x:c r="G3" s="127">
        <x:v>44408</x:v>
      </x:c>
      <x:c r="H3" s="122">
        <x:v>936</x:v>
      </x:c>
      <x:c r="I3" s="122" t="s">
        <x:v>807</x:v>
      </x:c>
    </x:row>
    <x:row r="4" spans="2:9">
      <x:c r="B4" s="122" t="s">
        <x:v>425</x:v>
      </x:c>
      <x:c r="C4" s="122" t="s">
        <x:v>196</x:v>
      </x:c>
      <x:c r="D4" s="122" t="s">
        <x:v>812</x:v>
      </x:c>
      <x:c r="E4" s="122" t="s">
        <x:v>562</x:v>
      </x:c>
      <x:c r="F4" s="127">
        <x:v>44389</x:v>
      </x:c>
      <x:c r="G4" s="127">
        <x:v>44407</x:v>
      </x:c>
      <x:c r="H4" s="122">
        <x:v>838</x:v>
      </x:c>
      <x:c r="I4" s="122" t="s">
        <x:v>807</x:v>
      </x:c>
    </x:row>
    <x:row r="5" spans="2:9">
      <x:c r="B5" s="122" t="s">
        <x:v>425</x:v>
      </x:c>
      <x:c r="C5" s="122" t="s">
        <x:v>196</x:v>
      </x:c>
      <x:c r="D5" s="122" t="s">
        <x:v>812</x:v>
      </x:c>
      <x:c r="E5" s="122" t="s">
        <x:v>324</x:v>
      </x:c>
      <x:c r="F5" s="127">
        <x:v>44389.546122685198</x:v>
      </x:c>
      <x:c r="G5" s="127">
        <x:v>44397.661805555603</x:v>
      </x:c>
      <x:c r="H5" s="122">
        <x:v>975</x:v>
      </x:c>
      <x:c r="I5" s="122" t="s">
        <x:v>807</x:v>
      </x:c>
    </x:row>
    <x:row r="6" spans="2:9">
      <x:c r="B6" s="122" t="s">
        <x:v>425</x:v>
      </x:c>
      <x:c r="C6" s="122" t="s">
        <x:v>196</x:v>
      </x:c>
      <x:c r="D6" s="122" t="s">
        <x:v>812</x:v>
      </x:c>
      <x:c r="E6" s="122" t="s">
        <x:v>206</x:v>
      </x:c>
      <x:c r="F6" s="127">
        <x:v>44390.571458333303</x:v>
      </x:c>
      <x:c r="G6" s="127">
        <x:v>44404.706944444399</x:v>
      </x:c>
      <x:c r="H6" s="122">
        <x:v>379</x:v>
      </x:c>
      <x:c r="I6" s="122" t="s">
        <x:v>825</x:v>
      </x:c>
    </x:row>
    <x:row r="7" spans="2:9">
      <x:c r="B7" s="122" t="s">
        <x:v>427</x:v>
      </x:c>
      <x:c r="C7" s="122" t="s">
        <x:v>207</x:v>
      </x:c>
      <x:c r="D7" s="122" t="s">
        <x:v>812</x:v>
      </x:c>
      <x:c r="E7" s="122" t="s">
        <x:v>342</x:v>
      </x:c>
      <x:c r="F7" s="127">
        <x:v>44392</x:v>
      </x:c>
      <x:c r="G7" s="127">
        <x:v>44408</x:v>
      </x:c>
      <x:c r="H7" s="122">
        <x:v>893</x:v>
      </x:c>
      <x:c r="I7" s="122" t="s">
        <x:v>807</x:v>
      </x:c>
    </x:row>
    <x:row r="8" spans="2:9">
      <x:c r="B8" s="122" t="s">
        <x:v>427</x:v>
      </x:c>
      <x:c r="C8" s="122" t="s">
        <x:v>207</x:v>
      </x:c>
      <x:c r="D8" s="122" t="s">
        <x:v>812</x:v>
      </x:c>
      <x:c r="E8" s="122" t="s">
        <x:v>206</x:v>
      </x:c>
      <x:c r="F8" s="127">
        <x:v>44392.771400463003</x:v>
      </x:c>
      <x:c r="G8" s="127">
        <x:v>44406.668055555601</x:v>
      </x:c>
      <x:c r="H8" s="122">
        <x:v>800</x:v>
      </x:c>
      <x:c r="I8" s="122" t="s">
        <x:v>807</x:v>
      </x:c>
    </x:row>
    <x:row r="9" spans="2:9">
      <x:c r="B9" s="122" t="s">
        <x:v>429</x:v>
      </x:c>
      <x:c r="C9" s="122" t="s">
        <x:v>208</x:v>
      </x:c>
      <x:c r="D9" s="122" t="s">
        <x:v>812</x:v>
      </x:c>
      <x:c r="E9" s="122" t="s">
        <x:v>324</x:v>
      </x:c>
      <x:c r="F9" s="127">
        <x:v>44393.390810185199</x:v>
      </x:c>
      <x:c r="G9" s="127">
        <x:v>44399.644444444399</x:v>
      </x:c>
      <x:c r="H9" s="122">
        <x:v>975</x:v>
      </x:c>
      <x:c r="I9" s="122" t="s">
        <x:v>807</x:v>
      </x:c>
    </x:row>
    <x:row r="10" spans="2:9">
      <x:c r="B10" s="122" t="s">
        <x:v>429</x:v>
      </x:c>
      <x:c r="C10" s="122" t="s">
        <x:v>208</x:v>
      </x:c>
      <x:c r="D10" s="122" t="s">
        <x:v>812</x:v>
      </x:c>
      <x:c r="E10" s="122" t="s">
        <x:v>206</x:v>
      </x:c>
      <x:c r="F10" s="127">
        <x:v>44393.484884259298</x:v>
      </x:c>
      <x:c r="G10" s="127">
        <x:v>44406.668055555601</x:v>
      </x:c>
      <x:c r="H10" s="122" t="s">
        <x:v>796</x:v>
      </x:c>
      <x:c r="I10" s="122" t="s">
        <x:v>803</x:v>
      </x:c>
    </x:row>
    <x:row r="11" spans="2:9">
      <x:c r="B11" s="122" t="s">
        <x:v>398</x:v>
      </x:c>
      <x:c r="C11" s="122" t="s">
        <x:v>201</x:v>
      </x:c>
      <x:c r="D11" s="122" t="s">
        <x:v>826</x:v>
      </x:c>
      <x:c r="E11" s="122" t="s">
        <x:v>324</x:v>
      </x:c>
      <x:c r="F11" s="127">
        <x:v>44389.565798611096</x:v>
      </x:c>
      <x:c r="G11" s="127">
        <x:v>44399.644444444399</x:v>
      </x:c>
      <x:c r="H11" s="122">
        <x:v>979</x:v>
      </x:c>
      <x:c r="I11" s="122" t="s">
        <x:v>807</x:v>
      </x:c>
    </x:row>
    <x:row r="12" spans="2:9">
      <x:c r="B12" s="122" t="s">
        <x:v>398</x:v>
      </x:c>
      <x:c r="C12" s="122" t="s">
        <x:v>201</x:v>
      </x:c>
      <x:c r="D12" s="122" t="s">
        <x:v>826</x:v>
      </x:c>
      <x:c r="E12" s="122" t="s">
        <x:v>206</x:v>
      </x:c>
      <x:c r="F12" s="127">
        <x:v>44393.392615740697</x:v>
      </x:c>
      <x:c r="G12" s="127">
        <x:v>44406.699305555601</x:v>
      </x:c>
      <x:c r="H12" s="122">
        <x:v>862</x:v>
      </x:c>
      <x:c r="I12" s="122" t="s">
        <x:v>807</x:v>
      </x:c>
    </x:row>
    <x:row r="13" spans="2:9">
      <x:c r="B13" s="122" t="s">
        <x:v>396</x:v>
      </x:c>
      <x:c r="C13" s="122" t="s">
        <x:v>209</x:v>
      </x:c>
      <x:c r="D13" s="122" t="s">
        <x:v>827</x:v>
      </x:c>
      <x:c r="E13" s="122" t="s">
        <x:v>324</x:v>
      </x:c>
      <x:c r="F13" s="127">
        <x:v>44389.5624537037</x:v>
      </x:c>
      <x:c r="G13" s="127">
        <x:v>44399.644444444399</x:v>
      </x:c>
      <x:c r="H13" s="122">
        <x:v>893</x:v>
      </x:c>
      <x:c r="I13" s="122" t="s">
        <x:v>807</x:v>
      </x:c>
    </x:row>
    <x:row r="14" spans="2:9">
      <x:c r="B14" s="122" t="s">
        <x:v>397</x:v>
      </x:c>
      <x:c r="C14" s="122" t="s">
        <x:v>227</x:v>
      </x:c>
      <x:c r="D14" s="122" t="s">
        <x:v>827</x:v>
      </x:c>
      <x:c r="E14" s="122" t="s">
        <x:v>206</x:v>
      </x:c>
      <x:c r="F14" s="127">
        <x:v>44386.666400463</x:v>
      </x:c>
      <x:c r="G14" s="127">
        <x:v>44404.715972222199</x:v>
      </x:c>
      <x:c r="H14" s="122">
        <x:v>908</x:v>
      </x:c>
      <x:c r="I14" s="122" t="s">
        <x:v>807</x:v>
      </x:c>
    </x:row>
    <x:row r="15" spans="2:9">
      <x:c r="B15" s="122" t="s">
        <x:v>399</x:v>
      </x:c>
      <x:c r="C15" s="122" t="s">
        <x:v>251</x:v>
      </x:c>
      <x:c r="D15" s="122" t="s">
        <x:v>827</x:v>
      </x:c>
      <x:c r="E15" s="122" t="s">
        <x:v>324</x:v>
      </x:c>
      <x:c r="F15" s="127">
        <x:v>44389.562384259298</x:v>
      </x:c>
      <x:c r="G15" s="127">
        <x:v>44399.672222222202</x:v>
      </x:c>
      <x:c r="H15" s="122" t="s">
        <x:v>796</x:v>
      </x:c>
      <x:c r="I15" s="122" t="s">
        <x:v>803</x:v>
      </x:c>
    </x:row>
    <x:row r="16" spans="2:9">
      <x:c r="B16" s="122" t="s">
        <x:v>400</x:v>
      </x:c>
      <x:c r="C16" s="122" t="s">
        <x:v>241</x:v>
      </x:c>
      <x:c r="D16" s="122" t="s">
        <x:v>826</x:v>
      </x:c>
      <x:c r="E16" s="122" t="s">
        <x:v>342</x:v>
      </x:c>
      <x:c r="F16" s="127">
        <x:v>44386</x:v>
      </x:c>
      <x:c r="G16" s="127">
        <x:v>44408</x:v>
      </x:c>
      <x:c r="H16" s="122">
        <x:v>925</x:v>
      </x:c>
      <x:c r="I16" s="122" t="s">
        <x:v>807</x:v>
      </x:c>
    </x:row>
    <x:row r="17" spans="2:9">
      <x:c r="B17" s="122" t="s">
        <x:v>401</x:v>
      </x:c>
      <x:c r="C17" s="122" t="s">
        <x:v>245</x:v>
      </x:c>
      <x:c r="D17" s="122" t="s">
        <x:v>812</x:v>
      </x:c>
      <x:c r="E17" s="122" t="s">
        <x:v>342</x:v>
      </x:c>
      <x:c r="F17" s="127">
        <x:v>44390</x:v>
      </x:c>
      <x:c r="G17" s="127">
        <x:v>44408</x:v>
      </x:c>
      <x:c r="H17" s="122">
        <x:v>567</x:v>
      </x:c>
      <x:c r="I17" s="122" t="s">
        <x:v>825</x:v>
      </x:c>
    </x:row>
    <x:row r="18" spans="2:9">
      <x:c r="B18" s="122" t="s">
        <x:v>401</x:v>
      </x:c>
      <x:c r="C18" s="122" t="s">
        <x:v>245</x:v>
      </x:c>
      <x:c r="D18" s="122" t="s">
        <x:v>812</x:v>
      </x:c>
      <x:c r="E18" s="122" t="s">
        <x:v>324</x:v>
      </x:c>
      <x:c r="F18" s="127">
        <x:v>44389.551261574103</x:v>
      </x:c>
      <x:c r="G18" s="127">
        <x:v>44397.663194444402</x:v>
      </x:c>
      <x:c r="H18" s="122">
        <x:v>975</x:v>
      </x:c>
      <x:c r="I18" s="122" t="s">
        <x:v>807</x:v>
      </x:c>
    </x:row>
    <x:row r="19" spans="2:9">
      <x:c r="B19" s="122" t="s">
        <x:v>401</x:v>
      </x:c>
      <x:c r="C19" s="122" t="s">
        <x:v>245</x:v>
      </x:c>
      <x:c r="D19" s="122" t="s">
        <x:v>812</x:v>
      </x:c>
      <x:c r="E19" s="122" t="s">
        <x:v>206</x:v>
      </x:c>
      <x:c r="F19" s="127">
        <x:v>44390.594143518501</x:v>
      </x:c>
      <x:c r="G19" s="127">
        <x:v>44404.714583333298</x:v>
      </x:c>
      <x:c r="H19" s="122" t="s">
        <x:v>796</x:v>
      </x:c>
      <x:c r="I19" s="122" t="s">
        <x:v>803</x:v>
      </x:c>
    </x:row>
    <x:row r="20" spans="2:9">
      <x:c r="B20" s="122" t="s">
        <x:v>406</x:v>
      </x:c>
      <x:c r="C20" s="122" t="s">
        <x:v>327</x:v>
      </x:c>
      <x:c r="D20" s="122" t="s">
        <x:v>826</x:v>
      </x:c>
      <x:c r="E20" s="122" t="s">
        <x:v>324</x:v>
      </x:c>
      <x:c r="F20" s="127">
        <x:v>44390.412962962997</x:v>
      </x:c>
      <x:c r="G20" s="127">
        <x:v>44399.644444444399</x:v>
      </x:c>
      <x:c r="H20" s="122">
        <x:v>567</x:v>
      </x:c>
      <x:c r="I20" s="122" t="s">
        <x:v>825</x:v>
      </x:c>
    </x:row>
    <x:row r="21" spans="2:9">
      <x:c r="B21" s="122" t="s">
        <x:v>406</x:v>
      </x:c>
      <x:c r="C21" s="122" t="s">
        <x:v>327</x:v>
      </x:c>
      <x:c r="D21" s="122" t="s">
        <x:v>826</x:v>
      </x:c>
      <x:c r="E21" s="122" t="s">
        <x:v>206</x:v>
      </x:c>
      <x:c r="F21" s="127">
        <x:v>44390.558379629598</x:v>
      </x:c>
      <x:c r="G21" s="127">
        <x:v>44406.697916666701</x:v>
      </x:c>
      <x:c r="H21" s="122">
        <x:v>769</x:v>
      </x:c>
      <x:c r="I21" s="122" t="s">
        <x:v>807</x:v>
      </x:c>
    </x:row>
    <x:row r="22" spans="2:9">
      <x:c r="B22" s="122" t="s">
        <x:v>406</x:v>
      </x:c>
      <x:c r="C22" s="122" t="s">
        <x:v>327</x:v>
      </x:c>
      <x:c r="D22" s="122" t="s">
        <x:v>826</x:v>
      </x:c>
      <x:c r="E22" s="122" t="s">
        <x:v>342</x:v>
      </x:c>
      <x:c r="F22" s="127">
        <x:v>44390</x:v>
      </x:c>
      <x:c r="G22" s="127">
        <x:v>44408</x:v>
      </x:c>
      <x:c r="H22" s="122">
        <x:v>936</x:v>
      </x:c>
      <x:c r="I22" s="122" t="s">
        <x:v>807</x:v>
      </x:c>
    </x:row>
    <x:row r="23" spans="2:9">
      <x:c r="B23" s="122" t="s">
        <x:v>403</x:v>
      </x:c>
      <x:c r="C23" s="122" t="s">
        <x:v>237</x:v>
      </x:c>
      <x:c r="D23" s="122" t="s">
        <x:v>827</x:v>
      </x:c>
      <x:c r="E23" s="122" t="s">
        <x:v>206</x:v>
      </x:c>
      <x:c r="F23" s="127">
        <x:v>44390.558564814797</x:v>
      </x:c>
      <x:c r="G23" s="127">
        <x:v>44404.770138888904</x:v>
      </x:c>
      <x:c r="H23" s="122">
        <x:v>838</x:v>
      </x:c>
      <x:c r="I23" s="122" t="s">
        <x:v>807</x:v>
      </x:c>
    </x:row>
    <x:row r="24" spans="2:9">
      <x:c r="B24" s="122" t="s">
        <x:v>403</x:v>
      </x:c>
      <x:c r="C24" s="122" t="s">
        <x:v>237</x:v>
      </x:c>
      <x:c r="D24" s="122" t="s">
        <x:v>827</x:v>
      </x:c>
      <x:c r="E24" s="122" t="s">
        <x:v>324</x:v>
      </x:c>
      <x:c r="F24" s="127">
        <x:v>44389.550844907397</x:v>
      </x:c>
      <x:c r="G24" s="127">
        <x:v>44397.685416666704</x:v>
      </x:c>
      <x:c r="H24" s="122">
        <x:v>957</x:v>
      </x:c>
      <x:c r="I24" s="122" t="s">
        <x:v>807</x:v>
      </x:c>
    </x:row>
    <x:row r="25" spans="2:9">
      <x:c r="B25" s="122" t="s">
        <x:v>403</x:v>
      </x:c>
      <x:c r="C25" s="122" t="s">
        <x:v>237</x:v>
      </x:c>
      <x:c r="D25" s="122" t="s">
        <x:v>827</x:v>
      </x:c>
      <x:c r="E25" s="122" t="s">
        <x:v>342</x:v>
      </x:c>
      <x:c r="F25" s="127">
        <x:v>44390</x:v>
      </x:c>
      <x:c r="G25" s="127">
        <x:v>44408</x:v>
      </x:c>
      <x:c r="H25" s="122">
        <x:v>936</x:v>
      </x:c>
      <x:c r="I25" s="122" t="s">
        <x:v>807</x:v>
      </x:c>
    </x:row>
    <x:row r="26" spans="2:9">
      <x:c r="B26" s="122" t="s">
        <x:v>407</x:v>
      </x:c>
      <x:c r="C26" s="122" t="s">
        <x:v>236</x:v>
      </x:c>
      <x:c r="D26" s="122" t="s">
        <x:v>812</x:v>
      </x:c>
      <x:c r="E26" s="122" t="s">
        <x:v>342</x:v>
      </x:c>
      <x:c r="F26" s="127">
        <x:v>44386</x:v>
      </x:c>
      <x:c r="G26" s="127">
        <x:v>44408</x:v>
      </x:c>
      <x:c r="H26" s="122">
        <x:v>975</x:v>
      </x:c>
      <x:c r="I26" s="122" t="s">
        <x:v>807</x:v>
      </x:c>
    </x:row>
    <x:row r="27" spans="2:9">
      <x:c r="B27" s="122" t="s">
        <x:v>407</x:v>
      </x:c>
      <x:c r="C27" s="122" t="s">
        <x:v>236</x:v>
      </x:c>
      <x:c r="D27" s="122" t="s">
        <x:v>812</x:v>
      </x:c>
      <x:c r="E27" s="122" t="s">
        <x:v>206</x:v>
      </x:c>
      <x:c r="F27" s="127">
        <x:v>44386.815740740698</x:v>
      </x:c>
      <x:c r="G27" s="127">
        <x:v>44406.667361111096</x:v>
      </x:c>
      <x:c r="H27" s="122">
        <x:v>800</x:v>
      </x:c>
      <x:c r="I27" s="122" t="s">
        <x:v>807</x:v>
      </x:c>
    </x:row>
    <x:row r="28" spans="2:9">
      <x:c r="B28" s="122" t="s">
        <x:v>407</x:v>
      </x:c>
      <x:c r="C28" s="122" t="s">
        <x:v>236</x:v>
      </x:c>
      <x:c r="D28" s="122" t="s">
        <x:v>812</x:v>
      </x:c>
      <x:c r="E28" s="122" t="s">
        <x:v>324</x:v>
      </x:c>
      <x:c r="F28" s="127">
        <x:v>44390.647881944402</x:v>
      </x:c>
      <x:c r="G28" s="127">
        <x:v>44399.644444444399</x:v>
      </x:c>
      <x:c r="H28" s="122">
        <x:v>1000</x:v>
      </x:c>
      <x:c r="I28" s="122" t="s">
        <x:v>807</x:v>
      </x:c>
    </x:row>
    <x:row r="29" spans="2:9">
      <x:c r="B29" s="122" t="s">
        <x:v>405</x:v>
      </x:c>
      <x:c r="C29" s="122" t="s">
        <x:v>249</x:v>
      </x:c>
      <x:c r="D29" s="122" t="s">
        <x:v>826</x:v>
      </x:c>
      <x:c r="E29" s="122" t="s">
        <x:v>562</x:v>
      </x:c>
      <x:c r="F29" s="127">
        <x:v>44391</x:v>
      </x:c>
      <x:c r="G29" s="127">
        <x:v>44407</x:v>
      </x:c>
      <x:c r="H29" s="122">
        <x:v>838</x:v>
      </x:c>
      <x:c r="I29" s="122" t="s">
        <x:v>807</x:v>
      </x:c>
    </x:row>
    <x:row r="30" spans="2:9">
      <x:c r="B30" s="122" t="s">
        <x:v>405</x:v>
      </x:c>
      <x:c r="C30" s="122" t="s">
        <x:v>249</x:v>
      </x:c>
      <x:c r="D30" s="122" t="s">
        <x:v>826</x:v>
      </x:c>
      <x:c r="E30" s="122" t="s">
        <x:v>206</x:v>
      </x:c>
      <x:c r="F30" s="127">
        <x:v>44386.665208333303</x:v>
      </x:c>
      <x:c r="G30" s="127">
        <x:v>44404.752777777801</x:v>
      </x:c>
      <x:c r="H30" s="122">
        <x:v>767</x:v>
      </x:c>
      <x:c r="I30" s="122" t="s">
        <x:v>807</x:v>
      </x:c>
    </x:row>
    <x:row r="31" spans="2:9">
      <x:c r="B31" s="122" t="s">
        <x:v>405</x:v>
      </x:c>
      <x:c r="C31" s="122" t="s">
        <x:v>249</x:v>
      </x:c>
      <x:c r="D31" s="122" t="s">
        <x:v>826</x:v>
      </x:c>
      <x:c r="E31" s="122" t="s">
        <x:v>342</x:v>
      </x:c>
      <x:c r="F31" s="127">
        <x:v>44386</x:v>
      </x:c>
      <x:c r="G31" s="127">
        <x:v>44408</x:v>
      </x:c>
      <x:c r="H31" s="122">
        <x:v>893</x:v>
      </x:c>
      <x:c r="I31" s="122" t="s">
        <x:v>807</x:v>
      </x:c>
    </x:row>
    <x:row r="32" spans="2:9">
      <x:c r="B32" s="122" t="s">
        <x:v>405</x:v>
      </x:c>
      <x:c r="C32" s="122" t="s">
        <x:v>249</x:v>
      </x:c>
      <x:c r="D32" s="122" t="s">
        <x:v>826</x:v>
      </x:c>
      <x:c r="E32" s="122" t="s">
        <x:v>324</x:v>
      </x:c>
      <x:c r="F32" s="127">
        <x:v>44391.693402777797</x:v>
      </x:c>
      <x:c r="G32" s="127">
        <x:v>44397.691666666702</x:v>
      </x:c>
      <x:c r="H32" s="122" t="s">
        <x:v>796</x:v>
      </x:c>
      <x:c r="I32" s="122" t="s">
        <x:v>803</x:v>
      </x:c>
    </x:row>
    <x:row r="33" spans="2:9">
      <x:c r="B33" s="122" t="s">
        <x:v>404</x:v>
      </x:c>
      <x:c r="C33" s="122" t="s">
        <x:v>247</x:v>
      </x:c>
      <x:c r="D33" s="122" t="s">
        <x:v>827</x:v>
      </x:c>
      <x:c r="E33" s="122" t="s">
        <x:v>206</x:v>
      </x:c>
      <x:c r="F33" s="127">
        <x:v>44392.8386805556</x:v>
      </x:c>
      <x:c r="G33" s="127">
        <x:v>44406.668055555601</x:v>
      </x:c>
      <x:c r="H33" s="122">
        <x:v>642</x:v>
      </x:c>
      <x:c r="I33" s="122" t="s">
        <x:v>825</x:v>
      </x:c>
    </x:row>
    <x:row r="34" spans="2:9">
      <x:c r="B34" s="122" t="s">
        <x:v>404</x:v>
      </x:c>
      <x:c r="C34" s="122" t="s">
        <x:v>247</x:v>
      </x:c>
      <x:c r="D34" s="122" t="s">
        <x:v>827</x:v>
      </x:c>
      <x:c r="E34" s="122" t="s">
        <x:v>324</x:v>
      </x:c>
      <x:c r="F34" s="127">
        <x:v>44389.571284722202</x:v>
      </x:c>
      <x:c r="G34" s="127">
        <x:v>44399.644444444399</x:v>
      </x:c>
      <x:c r="H34" s="122">
        <x:v>950</x:v>
      </x:c>
      <x:c r="I34" s="122" t="s">
        <x:v>807</x:v>
      </x:c>
    </x:row>
    <x:row r="35" spans="2:9">
      <x:c r="B35" s="122" t="s">
        <x:v>402</x:v>
      </x:c>
      <x:c r="C35" s="122" t="s">
        <x:v>233</x:v>
      </x:c>
      <x:c r="D35" s="122" t="s">
        <x:v>826</x:v>
      </x:c>
      <x:c r="E35" s="122" t="s">
        <x:v>342</x:v>
      </x:c>
      <x:c r="F35" s="127">
        <x:v>44389</x:v>
      </x:c>
      <x:c r="G35" s="127">
        <x:v>44408</x:v>
      </x:c>
      <x:c r="H35" s="122">
        <x:v>345</x:v>
      </x:c>
      <x:c r="I35" s="122" t="s">
        <x:v>825</x:v>
      </x:c>
    </x:row>
    <x:row r="36" spans="2:9">
      <x:c r="B36" s="122" t="s">
        <x:v>408</x:v>
      </x:c>
      <x:c r="C36" s="122" t="s">
        <x:v>217</x:v>
      </x:c>
      <x:c r="D36" s="122" t="s">
        <x:v>812</x:v>
      </x:c>
      <x:c r="E36" s="122" t="s">
        <x:v>324</x:v>
      </x:c>
      <x:c r="F36" s="127">
        <x:v>44390.552060185197</x:v>
      </x:c>
      <x:c r="G36" s="127">
        <x:v>44399.644444444399</x:v>
      </x:c>
      <x:c r="H36" s="122">
        <x:v>871</x:v>
      </x:c>
      <x:c r="I36" s="122" t="s">
        <x:v>807</x:v>
      </x:c>
    </x:row>
    <x:row r="37" spans="2:9">
      <x:c r="B37" s="122" t="s">
        <x:v>410</x:v>
      </x:c>
      <x:c r="C37" s="122" t="s">
        <x:v>248</x:v>
      </x:c>
      <x:c r="D37" s="122" t="s">
        <x:v>812</x:v>
      </x:c>
      <x:c r="E37" s="122" t="s">
        <x:v>324</x:v>
      </x:c>
      <x:c r="F37" s="127">
        <x:v>44386.810543981497</x:v>
      </x:c>
      <x:c r="G37" s="127">
        <x:v>44399.661805555603</x:v>
      </x:c>
      <x:c r="H37" s="122">
        <x:v>914</x:v>
      </x:c>
      <x:c r="I37" s="122" t="s">
        <x:v>807</x:v>
      </x:c>
    </x:row>
    <x:row r="38" spans="2:9">
      <x:c r="B38" s="122" t="s">
        <x:v>410</x:v>
      </x:c>
      <x:c r="C38" s="122" t="s">
        <x:v>248</x:v>
      </x:c>
      <x:c r="D38" s="122" t="s">
        <x:v>812</x:v>
      </x:c>
      <x:c r="E38" s="122" t="s">
        <x:v>206</x:v>
      </x:c>
      <x:c r="F38" s="127">
        <x:v>44386.720694444397</x:v>
      </x:c>
      <x:c r="G38" s="127">
        <x:v>44404.704861111102</x:v>
      </x:c>
      <x:c r="H38" s="122">
        <x:v>642</x:v>
      </x:c>
      <x:c r="I38" s="122" t="s">
        <x:v>825</x:v>
      </x:c>
    </x:row>
    <x:row r="39" spans="2:9">
      <x:c r="B39" s="122" t="s">
        <x:v>409</x:v>
      </x:c>
      <x:c r="C39" s="122" t="s">
        <x:v>250</x:v>
      </x:c>
      <x:c r="D39" s="122" t="s">
        <x:v>826</x:v>
      </x:c>
      <x:c r="E39" s="122" t="s">
        <x:v>324</x:v>
      </x:c>
      <x:c r="F39" s="127">
        <x:v>44390.594143518501</x:v>
      </x:c>
      <x:c r="G39" s="127">
        <x:v>44399.665972222203</x:v>
      </x:c>
      <x:c r="H39" s="122">
        <x:v>975</x:v>
      </x:c>
      <x:c r="I39" s="122" t="s">
        <x:v>807</x:v>
      </x:c>
    </x:row>
    <x:row r="40" spans="2:9">
      <x:c r="B40" s="122" t="s">
        <x:v>409</x:v>
      </x:c>
      <x:c r="C40" s="122" t="s">
        <x:v>250</x:v>
      </x:c>
      <x:c r="D40" s="122" t="s">
        <x:v>826</x:v>
      </x:c>
      <x:c r="E40" s="122" t="s">
        <x:v>342</x:v>
      </x:c>
      <x:c r="F40" s="127">
        <x:v>44390</x:v>
      </x:c>
      <x:c r="G40" s="127">
        <x:v>44408</x:v>
      </x:c>
      <x:c r="H40" s="122">
        <x:v>1000</x:v>
      </x:c>
      <x:c r="I40" s="122" t="s">
        <x:v>807</x:v>
      </x:c>
    </x:row>
    <x:row r="41" spans="2:9">
      <x:c r="B41" s="122" t="s">
        <x:v>409</x:v>
      </x:c>
      <x:c r="C41" s="122" t="s">
        <x:v>250</x:v>
      </x:c>
      <x:c r="D41" s="122" t="s">
        <x:v>826</x:v>
      </x:c>
      <x:c r="E41" s="122" t="s">
        <x:v>206</x:v>
      </x:c>
      <x:c r="F41" s="127">
        <x:v>44390.533530092602</x:v>
      </x:c>
      <x:c r="G41" s="127">
        <x:v>44406.699305555601</x:v>
      </x:c>
      <x:c r="H41" s="122">
        <x:v>733</x:v>
      </x:c>
      <x:c r="I41" s="122" t="s">
        <x:v>807</x:v>
      </x:c>
    </x:row>
    <x:row r="42" spans="2:9">
      <x:c r="B42" s="122" t="s">
        <x:v>389</x:v>
      </x:c>
      <x:c r="C42" s="122" t="s">
        <x:v>356</x:v>
      </x:c>
      <x:c r="D42" s="122" t="s">
        <x:v>809</x:v>
      </x:c>
      <x:c r="E42" s="122" t="s">
        <x:v>324</x:v>
      </x:c>
      <x:c r="F42" s="127">
        <x:v>44389.396620370397</x:v>
      </x:c>
      <x:c r="G42" s="127">
        <x:v>44399.644444444399</x:v>
      </x:c>
      <x:c r="H42" s="122">
        <x:v>975</x:v>
      </x:c>
      <x:c r="I42" s="122" t="s">
        <x:v>807</x:v>
      </x:c>
    </x:row>
    <x:row r="43" spans="2:9">
      <x:c r="B43" s="122" t="s">
        <x:v>388</x:v>
      </x:c>
      <x:c r="C43" s="122" t="s">
        <x:v>257</x:v>
      </x:c>
      <x:c r="D43" s="122" t="s">
        <x:v>812</x:v>
      </x:c>
      <x:c r="E43" s="122" t="s">
        <x:v>324</x:v>
      </x:c>
      <x:c r="F43" s="127">
        <x:v>44394</x:v>
      </x:c>
      <x:c r="G43" s="127">
        <x:v>44399.644444444399</x:v>
      </x:c>
      <x:c r="H43" s="122">
        <x:v>975</x:v>
      </x:c>
      <x:c r="I43" s="122" t="s">
        <x:v>807</x:v>
      </x:c>
    </x:row>
    <x:row r="44" spans="2:9">
      <x:c r="B44" s="122" t="s">
        <x:v>393</x:v>
      </x:c>
      <x:c r="C44" s="122" t="s">
        <x:v>252</x:v>
      </x:c>
      <x:c r="D44" s="122" t="s">
        <x:v>809</x:v>
      </x:c>
      <x:c r="E44" s="122" t="s">
        <x:v>324</x:v>
      </x:c>
      <x:c r="F44" s="127">
        <x:v>44392.8386805556</x:v>
      </x:c>
      <x:c r="G44" s="127">
        <x:v>44399.6694444444</x:v>
      </x:c>
      <x:c r="H44" s="122">
        <x:v>957</x:v>
      </x:c>
      <x:c r="I44" s="122" t="s">
        <x:v>807</x:v>
      </x:c>
    </x:row>
    <x:row r="45" spans="2:9">
      <x:c r="B45" s="122" t="s">
        <x:v>393</x:v>
      </x:c>
      <x:c r="C45" s="122" t="s">
        <x:v>252</x:v>
      </x:c>
      <x:c r="D45" s="122" t="s">
        <x:v>809</x:v>
      </x:c>
      <x:c r="E45" s="122" t="s">
        <x:v>206</x:v>
      </x:c>
      <x:c r="F45" s="127">
        <x:v>44389.565219907403</x:v>
      </x:c>
      <x:c r="G45" s="127">
        <x:v>44406.668749999997</x:v>
      </x:c>
      <x:c r="H45" s="122">
        <x:v>815</x:v>
      </x:c>
      <x:c r="I45" s="122" t="s">
        <x:v>807</x:v>
      </x:c>
    </x:row>
    <x:row r="46" spans="2:9">
      <x:c r="B46" s="122" t="s">
        <x:v>392</x:v>
      </x:c>
      <x:c r="C46" s="122" t="s">
        <x:v>253</x:v>
      </x:c>
      <x:c r="D46" s="122" t="s">
        <x:v>809</x:v>
      </x:c>
      <x:c r="E46" s="122" t="s">
        <x:v>342</x:v>
      </x:c>
      <x:c r="F46" s="127">
        <x:v>44390</x:v>
      </x:c>
      <x:c r="G46" s="127">
        <x:v>44408</x:v>
      </x:c>
      <x:c r="H46" s="122">
        <x:v>893</x:v>
      </x:c>
      <x:c r="I46" s="122" t="s">
        <x:v>807</x:v>
      </x:c>
    </x:row>
    <x:row r="47" spans="2:9">
      <x:c r="B47" s="122" t="s">
        <x:v>390</x:v>
      </x:c>
      <x:c r="C47" s="122" t="s">
        <x:v>179</x:v>
      </x:c>
      <x:c r="D47" s="122" t="s">
        <x:v>809</x:v>
      </x:c>
      <x:c r="E47" s="122" t="s">
        <x:v>206</x:v>
      </x:c>
      <x:c r="F47" s="127">
        <x:v>44386.667372685202</x:v>
      </x:c>
      <x:c r="G47" s="127">
        <x:v>44404.749305555597</x:v>
      </x:c>
      <x:c r="H47" s="122" t="s">
        <x:v>796</x:v>
      </x:c>
      <x:c r="I47" s="122" t="s">
        <x:v>803</x:v>
      </x:c>
    </x:row>
    <x:row r="48" spans="2:9">
      <x:c r="B48" s="122" t="s">
        <x:v>390</x:v>
      </x:c>
      <x:c r="C48" s="122" t="s">
        <x:v>179</x:v>
      </x:c>
      <x:c r="D48" s="122" t="s">
        <x:v>809</x:v>
      </x:c>
      <x:c r="E48" s="122" t="s">
        <x:v>562</x:v>
      </x:c>
      <x:c r="F48" s="127">
        <x:v>44386</x:v>
      </x:c>
      <x:c r="G48" s="127">
        <x:v>44407</x:v>
      </x:c>
      <x:c r="H48" s="122">
        <x:v>733</x:v>
      </x:c>
      <x:c r="I48" s="122" t="s">
        <x:v>807</x:v>
      </x:c>
    </x:row>
    <x:row r="49" spans="2:9">
      <x:c r="B49" s="122" t="s">
        <x:v>390</x:v>
      </x:c>
      <x:c r="C49" s="122" t="s">
        <x:v>179</x:v>
      </x:c>
      <x:c r="D49" s="122" t="s">
        <x:v>809</x:v>
      </x:c>
      <x:c r="E49" s="122" t="s">
        <x:v>324</x:v>
      </x:c>
      <x:c r="F49" s="127">
        <x:v>44386.666319444397</x:v>
      </x:c>
      <x:c r="G49" s="127">
        <x:v>44397.679166666698</x:v>
      </x:c>
      <x:c r="H49" s="122">
        <x:v>914</x:v>
      </x:c>
      <x:c r="I49" s="122" t="s">
        <x:v>807</x:v>
      </x:c>
    </x:row>
    <x:row r="50" spans="2:9">
      <x:c r="B50" s="122" t="s">
        <x:v>391</x:v>
      </x:c>
      <x:c r="C50" s="122" t="s">
        <x:v>255</x:v>
      </x:c>
      <x:c r="D50" s="122" t="s">
        <x:v>809</x:v>
      </x:c>
      <x:c r="E50" s="122" t="s">
        <x:v>206</x:v>
      </x:c>
      <x:c r="F50" s="127">
        <x:v>44389.5453009259</x:v>
      </x:c>
      <x:c r="G50" s="127">
        <x:v>44406.706250000003</x:v>
      </x:c>
      <x:c r="H50" s="122">
        <x:v>723</x:v>
      </x:c>
      <x:c r="I50" s="122" t="s">
        <x:v>807</x:v>
      </x:c>
    </x:row>
    <x:row r="51" spans="2:9">
      <x:c r="B51" s="122" t="s">
        <x:v>391</x:v>
      </x:c>
      <x:c r="C51" s="122" t="s">
        <x:v>255</x:v>
      </x:c>
      <x:c r="D51" s="122" t="s">
        <x:v>809</x:v>
      </x:c>
      <x:c r="E51" s="122" t="s">
        <x:v>324</x:v>
      </x:c>
      <x:c r="F51" s="127">
        <x:v>44386.672569444403</x:v>
      </x:c>
      <x:c r="G51" s="127">
        <x:v>44399.644444444399</x:v>
      </x:c>
      <x:c r="H51" s="122">
        <x:v>829</x:v>
      </x:c>
      <x:c r="I51" s="122" t="s">
        <x:v>807</x:v>
      </x:c>
    </x:row>
    <x:row r="52" spans="2:9">
      <x:c r="B52" s="122" t="s">
        <x:v>387</x:v>
      </x:c>
      <x:c r="C52" s="122" t="s">
        <x:v>230</x:v>
      </x:c>
      <x:c r="D52" s="122" t="s">
        <x:v>826</x:v>
      </x:c>
      <x:c r="E52" s="122" t="s">
        <x:v>206</x:v>
      </x:c>
      <x:c r="F52" s="127">
        <x:v>44389.564872685201</x:v>
      </x:c>
      <x:c r="G52" s="127">
        <x:v>44406.742361111101</x:v>
      </x:c>
      <x:c r="H52" s="122" t="s">
        <x:v>796</x:v>
      </x:c>
      <x:c r="I52" s="122" t="s">
        <x:v>803</x:v>
      </x:c>
    </x:row>
    <x:row r="53" spans="2:9">
      <x:c r="B53" s="122" t="s">
        <x:v>394</x:v>
      </x:c>
      <x:c r="C53" s="122" t="s">
        <x:v>234</x:v>
      </x:c>
      <x:c r="D53" s="122" t="s">
        <x:v>826</x:v>
      </x:c>
      <x:c r="E53" s="122" t="s">
        <x:v>324</x:v>
      </x:c>
      <x:c r="F53" s="127">
        <x:v>44386.667372685202</x:v>
      </x:c>
      <x:c r="G53" s="127">
        <x:v>44397.6652777778</x:v>
      </x:c>
      <x:c r="H53" s="122">
        <x:v>914</x:v>
      </x:c>
      <x:c r="I53" s="122" t="s">
        <x:v>807</x:v>
      </x:c>
    </x:row>
    <x:row r="54" spans="2:9">
      <x:c r="B54" s="122" t="s">
        <x:v>394</x:v>
      </x:c>
      <x:c r="C54" s="122" t="s">
        <x:v>234</x:v>
      </x:c>
      <x:c r="D54" s="122" t="s">
        <x:v>826</x:v>
      </x:c>
      <x:c r="E54" s="122" t="s">
        <x:v>342</x:v>
      </x:c>
      <x:c r="F54" s="127">
        <x:v>44386</x:v>
      </x:c>
      <x:c r="G54" s="127">
        <x:v>44408</x:v>
      </x:c>
      <x:c r="H54" s="122">
        <x:v>925</x:v>
      </x:c>
      <x:c r="I54" s="122" t="s">
        <x:v>807</x:v>
      </x:c>
    </x:row>
    <x:row r="55" spans="2:9">
      <x:c r="B55" s="122" t="s">
        <x:v>394</x:v>
      </x:c>
      <x:c r="C55" s="122" t="s">
        <x:v>234</x:v>
      </x:c>
      <x:c r="D55" s="122" t="s">
        <x:v>826</x:v>
      </x:c>
      <x:c r="E55" s="122" t="s">
        <x:v>206</x:v>
      </x:c>
      <x:c r="F55" s="127">
        <x:v>44386.668333333299</x:v>
      </x:c>
      <x:c r="G55" s="127">
        <x:v>44404.732638888898</x:v>
      </x:c>
      <x:c r="H55" s="122">
        <x:v>833</x:v>
      </x:c>
      <x:c r="I55" s="122" t="s">
        <x:v>807</x:v>
      </x:c>
    </x:row>
    <x:row r="56" spans="2:9">
      <x:c r="B56" s="122" t="s">
        <x:v>394</x:v>
      </x:c>
      <x:c r="C56" s="122" t="s">
        <x:v>234</x:v>
      </x:c>
      <x:c r="D56" s="122" t="s">
        <x:v>826</x:v>
      </x:c>
      <x:c r="E56" s="122" t="s">
        <x:v>562</x:v>
      </x:c>
      <x:c r="F56" s="127">
        <x:v>44386</x:v>
      </x:c>
      <x:c r="G56" s="127">
        <x:v>44407</x:v>
      </x:c>
      <x:c r="H56" s="122">
        <x:v>723</x:v>
      </x:c>
      <x:c r="I56" s="122" t="s">
        <x:v>807</x:v>
      </x:c>
    </x:row>
    <x:row r="57" spans="2:9">
      <x:c r="B57" s="122" t="s">
        <x:v>395</x:v>
      </x:c>
      <x:c r="C57" s="122" t="s">
        <x:v>235</x:v>
      </x:c>
      <x:c r="D57" s="122" t="s">
        <x:v>827</x:v>
      </x:c>
      <x:c r="E57" s="122" t="s">
        <x:v>324</x:v>
      </x:c>
      <x:c r="F57" s="127">
        <x:v>44389.562870370399</x:v>
      </x:c>
      <x:c r="G57" s="127">
        <x:v>44399.644444444399</x:v>
      </x:c>
      <x:c r="H57" s="122">
        <x:v>914</x:v>
      </x:c>
      <x:c r="I57" s="122" t="s">
        <x:v>807</x:v>
      </x:c>
    </x:row>
    <x:row r="58" spans="2:9">
      <x:c r="B58" s="122" t="s">
        <x:v>395</x:v>
      </x:c>
      <x:c r="C58" s="122" t="s">
        <x:v>235</x:v>
      </x:c>
      <x:c r="D58" s="122" t="s">
        <x:v>827</x:v>
      </x:c>
      <x:c r="E58" s="122" t="s">
        <x:v>206</x:v>
      </x:c>
      <x:c r="F58" s="127">
        <x:v>44389.546226851897</x:v>
      </x:c>
      <x:c r="G58" s="127">
        <x:v>44406.691666666702</x:v>
      </x:c>
      <x:c r="H58" s="122">
        <x:v>838</x:v>
      </x:c>
      <x:c r="I58" s="122" t="s">
        <x:v>807</x:v>
      </x:c>
    </x:row>
    <x:row r="59" spans="2:9">
      <x:c r="B59" s="122" t="s">
        <x:v>415</x:v>
      </x:c>
      <x:c r="C59" s="122" t="s">
        <x:v>239</x:v>
      </x:c>
      <x:c r="D59" s="122" t="s">
        <x:v>812</x:v>
      </x:c>
      <x:c r="E59" s="122" t="s">
        <x:v>206</x:v>
      </x:c>
      <x:c r="F59" s="127">
        <x:v>44386.686157407399</x:v>
      </x:c>
      <x:c r="G59" s="127">
        <x:v>44404.761805555601</x:v>
      </x:c>
      <x:c r="H59" s="122">
        <x:v>815</x:v>
      </x:c>
      <x:c r="I59" s="122" t="s">
        <x:v>807</x:v>
      </x:c>
    </x:row>
    <x:row r="60" spans="2:9">
      <x:c r="B60" s="122" t="s">
        <x:v>415</x:v>
      </x:c>
      <x:c r="C60" s="122" t="s">
        <x:v>239</x:v>
      </x:c>
      <x:c r="D60" s="122" t="s">
        <x:v>812</x:v>
      </x:c>
      <x:c r="E60" s="122" t="s">
        <x:v>342</x:v>
      </x:c>
      <x:c r="F60" s="127">
        <x:v>44386</x:v>
      </x:c>
      <x:c r="G60" s="127">
        <x:v>44408</x:v>
      </x:c>
      <x:c r="H60" s="122" t="s">
        <x:v>796</x:v>
      </x:c>
      <x:c r="I60" s="122" t="s">
        <x:v>803</x:v>
      </x:c>
    </x:row>
    <x:row r="61" spans="2:9">
      <x:c r="B61" s="122" t="s">
        <x:v>416</x:v>
      </x:c>
      <x:c r="C61" s="122" t="s">
        <x:v>254</x:v>
      </x:c>
      <x:c r="D61" s="122" t="s">
        <x:v>812</x:v>
      </x:c>
      <x:c r="E61" s="122" t="s">
        <x:v>324</x:v>
      </x:c>
      <x:c r="F61" s="127">
        <x:v>44389.396620370397</x:v>
      </x:c>
      <x:c r="G61" s="127">
        <x:v>44399.644444444399</x:v>
      </x:c>
      <x:c r="H61" s="122">
        <x:v>893</x:v>
      </x:c>
      <x:c r="I61" s="122" t="s">
        <x:v>807</x:v>
      </x:c>
    </x:row>
    <x:row r="62" spans="2:9">
      <x:c r="B62" s="122" t="s">
        <x:v>416</x:v>
      </x:c>
      <x:c r="C62" s="122" t="s">
        <x:v>254</x:v>
      </x:c>
      <x:c r="D62" s="122" t="s">
        <x:v>812</x:v>
      </x:c>
      <x:c r="E62" s="122" t="s">
        <x:v>342</x:v>
      </x:c>
      <x:c r="F62" s="127">
        <x:v>44390</x:v>
      </x:c>
      <x:c r="G62" s="127">
        <x:v>44408</x:v>
      </x:c>
      <x:c r="H62" s="122">
        <x:v>936</x:v>
      </x:c>
      <x:c r="I62" s="122" t="s">
        <x:v>807</x:v>
      </x:c>
    </x:row>
    <x:row r="63" spans="2:9">
      <x:c r="B63" s="122" t="s">
        <x:v>414</x:v>
      </x:c>
      <x:c r="C63" s="122" t="s">
        <x:v>256</x:v>
      </x:c>
      <x:c r="D63" s="122" t="s">
        <x:v>826</x:v>
      </x:c>
      <x:c r="E63" s="122" t="s">
        <x:v>324</x:v>
      </x:c>
      <x:c r="F63" s="127">
        <x:v>44389.658472222203</x:v>
      </x:c>
      <x:c r="G63" s="127">
        <x:v>44399.644444444399</x:v>
      </x:c>
      <x:c r="H63" s="122">
        <x:v>893</x:v>
      </x:c>
      <x:c r="I63" s="122" t="s">
        <x:v>807</x:v>
      </x:c>
    </x:row>
    <x:row r="64" spans="2:9">
      <x:c r="B64" s="122" t="s">
        <x:v>414</x:v>
      </x:c>
      <x:c r="C64" s="122" t="s">
        <x:v>256</x:v>
      </x:c>
      <x:c r="D64" s="122" t="s">
        <x:v>826</x:v>
      </x:c>
      <x:c r="E64" s="122" t="s">
        <x:v>206</x:v>
      </x:c>
      <x:c r="F64" s="127">
        <x:v>44389.546122685198</x:v>
      </x:c>
      <x:c r="G64" s="127">
        <x:v>44406.667361111096</x:v>
      </x:c>
      <x:c r="H64" s="122">
        <x:v>838</x:v>
      </x:c>
      <x:c r="I64" s="122" t="s">
        <x:v>807</x:v>
      </x:c>
    </x:row>
    <x:row r="65" spans="2:9">
      <x:c r="B65" s="122" t="s">
        <x:v>413</x:v>
      </x:c>
      <x:c r="C65" s="122" t="s">
        <x:v>232</x:v>
      </x:c>
      <x:c r="D65" s="122" t="s">
        <x:v>827</x:v>
      </x:c>
      <x:c r="E65" s="122" t="s">
        <x:v>342</x:v>
      </x:c>
      <x:c r="F65" s="127">
        <x:v>44386</x:v>
      </x:c>
      <x:c r="G65" s="127">
        <x:v>44408</x:v>
      </x:c>
      <x:c r="H65" s="122">
        <x:v>857</x:v>
      </x:c>
      <x:c r="I65" s="122" t="s">
        <x:v>807</x:v>
      </x:c>
    </x:row>
    <x:row r="66" spans="2:9">
      <x:c r="B66" s="122" t="s">
        <x:v>413</x:v>
      </x:c>
      <x:c r="C66" s="122" t="s">
        <x:v>232</x:v>
      </x:c>
      <x:c r="D66" s="122" t="s">
        <x:v>827</x:v>
      </x:c>
      <x:c r="E66" s="122" t="s">
        <x:v>324</x:v>
      </x:c>
      <x:c r="F66" s="127">
        <x:v>44386.678240740701</x:v>
      </x:c>
      <x:c r="G66" s="127">
        <x:v>44399.644444444399</x:v>
      </x:c>
      <x:c r="H66" s="122">
        <x:v>533</x:v>
      </x:c>
      <x:c r="I66" s="122" t="s">
        <x:v>825</x:v>
      </x:c>
    </x:row>
    <x:row r="67" spans="2:9">
      <x:c r="B67" s="122" t="s">
        <x:v>840</x:v>
      </x:c>
      <x:c r="C67" s="122" t="s">
        <x:v>226</x:v>
      </x:c>
      <x:c r="D67" s="122" t="s">
        <x:v>827</x:v>
      </x:c>
      <x:c r="E67" s="122" t="s">
        <x:v>206</x:v>
      </x:c>
      <x:c r="F67" s="127">
        <x:v>44389.562870370399</x:v>
      </x:c>
      <x:c r="G67" s="127">
        <x:v>44406.702777777798</x:v>
      </x:c>
      <x:c r="H67" s="122">
        <x:v>800</x:v>
      </x:c>
      <x:c r="I67" s="122" t="s">
        <x:v>807</x:v>
      </x:c>
    </x:row>
    <x:row r="68" spans="2:9">
      <x:c r="B68" s="122" t="s">
        <x:v>840</x:v>
      </x:c>
      <x:c r="C68" s="122" t="s">
        <x:v>226</x:v>
      </x:c>
      <x:c r="D68" s="122" t="s">
        <x:v>827</x:v>
      </x:c>
      <x:c r="E68" s="122" t="s">
        <x:v>324</x:v>
      </x:c>
      <x:c r="F68" s="127">
        <x:v>44386.664247685199</x:v>
      </x:c>
      <x:c r="G68" s="127">
        <x:v>44399.659722222197</x:v>
      </x:c>
      <x:c r="H68" s="122">
        <x:v>950</x:v>
      </x:c>
      <x:c r="I68" s="122" t="s">
        <x:v>807</x:v>
      </x:c>
    </x:row>
    <x:row r="69" spans="2:9">
      <x:c r="B69" s="122" t="s">
        <x:v>841</x:v>
      </x:c>
      <x:c r="C69" s="122" t="s">
        <x:v>242</x:v>
      </x:c>
      <x:c r="D69" s="122" t="s">
        <x:v>826</x:v>
      </x:c>
      <x:c r="E69" s="122" t="s">
        <x:v>324</x:v>
      </x:c>
      <x:c r="F69" s="127">
        <x:v>44393.3921527778</x:v>
      </x:c>
      <x:c r="G69" s="127">
        <x:v>44399.6743055556</x:v>
      </x:c>
      <x:c r="H69" s="122">
        <x:v>825</x:v>
      </x:c>
      <x:c r="I69" s="122" t="s">
        <x:v>807</x:v>
      </x:c>
    </x:row>
    <x:row r="70" spans="2:9">
      <x:c r="B70" s="122" t="s">
        <x:v>841</x:v>
      </x:c>
      <x:c r="C70" s="122" t="s">
        <x:v>242</x:v>
      </x:c>
      <x:c r="D70" s="122" t="s">
        <x:v>826</x:v>
      </x:c>
      <x:c r="E70" s="122" t="s">
        <x:v>342</x:v>
      </x:c>
      <x:c r="F70" s="127">
        <x:v>44386</x:v>
      </x:c>
      <x:c r="G70" s="127">
        <x:v>44408</x:v>
      </x:c>
      <x:c r="H70" s="122">
        <x:v>914</x:v>
      </x:c>
      <x:c r="I70" s="122" t="s">
        <x:v>807</x:v>
      </x:c>
    </x:row>
    <x:row r="71" spans="2:9">
      <x:c r="B71" s="122" t="s">
        <x:v>848</x:v>
      </x:c>
      <x:c r="C71" s="122" t="s">
        <x:v>243</x:v>
      </x:c>
      <x:c r="D71" s="122" t="s">
        <x:v>826</x:v>
      </x:c>
      <x:c r="E71" s="122" t="s">
        <x:v>562</x:v>
      </x:c>
      <x:c r="F71" s="127">
        <x:v>44386</x:v>
      </x:c>
      <x:c r="G71" s="127">
        <x:v>44407</x:v>
      </x:c>
      <x:c r="H71" s="122">
        <x:v>815</x:v>
      </x:c>
      <x:c r="I71" s="122" t="s">
        <x:v>807</x:v>
      </x:c>
    </x:row>
    <x:row r="72" spans="2:9">
      <x:c r="B72" s="122" t="s">
        <x:v>848</x:v>
      </x:c>
      <x:c r="C72" s="122" t="s">
        <x:v>243</x:v>
      </x:c>
      <x:c r="D72" s="122" t="s">
        <x:v>826</x:v>
      </x:c>
      <x:c r="E72" s="122" t="s">
        <x:v>324</x:v>
      </x:c>
      <x:c r="F72" s="127">
        <x:v>44386.666400463</x:v>
      </x:c>
      <x:c r="G72" s="127">
        <x:v>44397.679861111101</x:v>
      </x:c>
      <x:c r="H72" s="122">
        <x:v>975</x:v>
      </x:c>
      <x:c r="I72" s="122" t="s">
        <x:v>807</x:v>
      </x:c>
    </x:row>
    <x:row r="73" spans="2:9">
      <x:c r="B73" s="122" t="s">
        <x:v>845</x:v>
      </x:c>
      <x:c r="C73" s="122" t="s">
        <x:v>228</x:v>
      </x:c>
      <x:c r="D73" s="122" t="s">
        <x:v>812</x:v>
      </x:c>
      <x:c r="E73" s="122" t="s">
        <x:v>324</x:v>
      </x:c>
      <x:c r="F73" s="127">
        <x:v>44390.614467592597</x:v>
      </x:c>
      <x:c r="G73" s="127">
        <x:v>44399.672916666699</x:v>
      </x:c>
      <x:c r="H73" s="122">
        <x:v>936</x:v>
      </x:c>
      <x:c r="I73" s="122" t="s">
        <x:v>807</x:v>
      </x:c>
    </x:row>
    <x:row r="74" spans="2:9">
      <x:c r="B74" s="122" t="s">
        <x:v>845</x:v>
      </x:c>
      <x:c r="C74" s="122" t="s">
        <x:v>228</x:v>
      </x:c>
      <x:c r="D74" s="122" t="s">
        <x:v>812</x:v>
      </x:c>
      <x:c r="E74" s="122" t="s">
        <x:v>206</x:v>
      </x:c>
      <x:c r="F74" s="127">
        <x:v>44389.565798611096</x:v>
      </x:c>
      <x:c r="G74" s="127">
        <x:v>44404.730555555601</x:v>
      </x:c>
      <x:c r="H74" s="122">
        <x:v>885</x:v>
      </x:c>
      <x:c r="I74" s="122" t="s">
        <x:v>807</x:v>
      </x:c>
    </x:row>
    <x:row r="75" spans="2:9">
      <x:c r="B75" s="122" t="s">
        <x:v>842</x:v>
      </x:c>
      <x:c r="C75" s="122" t="s">
        <x:v>244</x:v>
      </x:c>
      <x:c r="D75" s="122" t="s">
        <x:v>812</x:v>
      </x:c>
      <x:c r="E75" s="122" t="s">
        <x:v>206</x:v>
      </x:c>
      <x:c r="F75" s="127">
        <x:v>44393.484340277799</x:v>
      </x:c>
      <x:c r="G75" s="127">
        <x:v>44404.731249999997</x:v>
      </x:c>
      <x:c r="H75" s="122" t="s">
        <x:v>796</x:v>
      </x:c>
      <x:c r="I75" s="122" t="s">
        <x:v>803</x:v>
      </x:c>
    </x:row>
    <x:row r="76" spans="2:9">
      <x:c r="B76" s="122" t="s">
        <x:v>842</x:v>
      </x:c>
      <x:c r="C76" s="122" t="s">
        <x:v>244</x:v>
      </x:c>
      <x:c r="D76" s="122" t="s">
        <x:v>812</x:v>
      </x:c>
      <x:c r="E76" s="122" t="s">
        <x:v>342</x:v>
      </x:c>
      <x:c r="F76" s="127">
        <x:v>44393</x:v>
      </x:c>
      <x:c r="G76" s="127">
        <x:v>44408</x:v>
      </x:c>
      <x:c r="H76" s="122">
        <x:v>533</x:v>
      </x:c>
      <x:c r="I76" s="122" t="s">
        <x:v>825</x:v>
      </x:c>
    </x:row>
    <x:row r="77" spans="2:9">
      <x:c r="B77" s="122" t="s">
        <x:v>847</x:v>
      </x:c>
      <x:c r="C77" s="122" t="s">
        <x:v>238</x:v>
      </x:c>
      <x:c r="D77" s="122" t="s">
        <x:v>826</x:v>
      </x:c>
      <x:c r="E77" s="122" t="s">
        <x:v>342</x:v>
      </x:c>
      <x:c r="F77" s="127">
        <x:v>44386</x:v>
      </x:c>
      <x:c r="G77" s="127">
        <x:v>44408</x:v>
      </x:c>
      <x:c r="H77" s="122">
        <x:v>823</x:v>
      </x:c>
      <x:c r="I77" s="122" t="s">
        <x:v>807</x:v>
      </x:c>
    </x:row>
    <x:row r="78" spans="2:9">
      <x:c r="B78" s="122" t="s">
        <x:v>847</x:v>
      </x:c>
      <x:c r="C78" s="122" t="s">
        <x:v>238</x:v>
      </x:c>
      <x:c r="D78" s="122" t="s">
        <x:v>826</x:v>
      </x:c>
      <x:c r="E78" s="122" t="s">
        <x:v>324</x:v>
      </x:c>
      <x:c r="F78" s="127">
        <x:v>44389.5452546296</x:v>
      </x:c>
      <x:c r="G78" s="127">
        <x:v>44399.644444444399</x:v>
      </x:c>
      <x:c r="H78" s="122">
        <x:v>700</x:v>
      </x:c>
      <x:c r="I78" s="122" t="s">
        <x:v>807</x:v>
      </x:c>
    </x:row>
    <x:row r="79" spans="2:9">
      <x:c r="B79" s="122" t="s">
        <x:v>846</x:v>
      </x:c>
      <x:c r="C79" s="122" t="s">
        <x:v>229</x:v>
      </x:c>
      <x:c r="D79" s="122" t="s">
        <x:v>809</x:v>
      </x:c>
      <x:c r="E79" s="122" t="s">
        <x:v>324</x:v>
      </x:c>
      <x:c r="F79" s="127">
        <x:v>44389.5453935185</x:v>
      </x:c>
      <x:c r="G79" s="127">
        <x:v>44397.661805555603</x:v>
      </x:c>
      <x:c r="H79" s="122">
        <x:v>936</x:v>
      </x:c>
      <x:c r="I79" s="122" t="s">
        <x:v>807</x:v>
      </x:c>
    </x:row>
    <x:row r="80" spans="2:9">
      <x:c r="B80" s="122" t="s">
        <x:v>846</x:v>
      </x:c>
      <x:c r="C80" s="122" t="s">
        <x:v>229</x:v>
      </x:c>
      <x:c r="D80" s="122" t="s">
        <x:v>809</x:v>
      </x:c>
      <x:c r="E80" s="122" t="s">
        <x:v>562</x:v>
      </x:c>
      <x:c r="F80" s="127">
        <x:v>44389</x:v>
      </x:c>
      <x:c r="G80" s="127">
        <x:v>44407</x:v>
      </x:c>
      <x:c r="H80" s="122">
        <x:v>642</x:v>
      </x:c>
      <x:c r="I80" s="122" t="s">
        <x:v>825</x:v>
      </x:c>
    </x:row>
    <x:row r="81" spans="2:9">
      <x:c r="B81" s="122" t="s">
        <x:v>846</x:v>
      </x:c>
      <x:c r="C81" s="122" t="s">
        <x:v>229</x:v>
      </x:c>
      <x:c r="D81" s="122" t="s">
        <x:v>809</x:v>
      </x:c>
      <x:c r="E81" s="122" t="s">
        <x:v>206</x:v>
      </x:c>
      <x:c r="F81" s="127">
        <x:v>44389.561365740701</x:v>
      </x:c>
      <x:c r="G81" s="127">
        <x:v>44404.7055555556</x:v>
      </x:c>
      <x:c r="H81" s="122" t="s">
        <x:v>796</x:v>
      </x:c>
      <x:c r="I81" s="122" t="s">
        <x:v>803</x:v>
      </x:c>
    </x:row>
    <x:row r="82" spans="2:9">
      <x:c r="B82" s="122" t="s">
        <x:v>843</x:v>
      </x:c>
      <x:c r="C82" s="122" t="s">
        <x:v>240</x:v>
      </x:c>
      <x:c r="D82" s="122" t="s">
        <x:v>827</x:v>
      </x:c>
      <x:c r="E82" s="122" t="s">
        <x:v>206</x:v>
      </x:c>
      <x:c r="F82" s="127">
        <x:v>44386.664247685199</x:v>
      </x:c>
      <x:c r="G82" s="127">
        <x:v>44404.760416666701</x:v>
      </x:c>
      <x:c r="H82" s="122">
        <x:v>733</x:v>
      </x:c>
      <x:c r="I82" s="122" t="s">
        <x:v>807</x:v>
      </x:c>
    </x:row>
    <x:row r="83" spans="2:9">
      <x:c r="B83" s="122" t="s">
        <x:v>843</x:v>
      </x:c>
      <x:c r="C83" s="122" t="s">
        <x:v>240</x:v>
      </x:c>
      <x:c r="D83" s="122" t="s">
        <x:v>827</x:v>
      </x:c>
      <x:c r="E83" s="122" t="s">
        <x:v>324</x:v>
      </x:c>
      <x:c r="F83" s="127">
        <x:v>44392.771400463003</x:v>
      </x:c>
      <x:c r="G83" s="127">
        <x:v>44399.644444444399</x:v>
      </x:c>
      <x:c r="H83" s="122">
        <x:v>893</x:v>
      </x:c>
      <x:c r="I83" s="122" t="s">
        <x:v>807</x:v>
      </x:c>
    </x:row>
    <x:row r="84" spans="2:9">
      <x:c r="B84" s="122" t="s">
        <x:v>844</x:v>
      </x:c>
      <x:c r="C84" s="122" t="s">
        <x:v>231</x:v>
      </x:c>
      <x:c r="D84" s="122" t="s">
        <x:v>827</x:v>
      </x:c>
      <x:c r="E84" s="122" t="s">
        <x:v>324</x:v>
      </x:c>
      <x:c r="F84" s="127">
        <x:v>44386.686157407399</x:v>
      </x:c>
      <x:c r="G84" s="127">
        <x:v>44399.670833333301</x:v>
      </x:c>
      <x:c r="H84" s="122">
        <x:v>914</x:v>
      </x:c>
      <x:c r="I84" s="122" t="s">
        <x:v>807</x:v>
      </x:c>
    </x:row>
    <x:row r="85" spans="2:9">
      <x:c r="B85" s="122" t="s">
        <x:v>849</x:v>
      </x:c>
      <x:c r="C85" s="122" t="s">
        <x:v>328</x:v>
      </x:c>
      <x:c r="D85" s="122" t="s">
        <x:v>809</x:v>
      </x:c>
      <x:c r="E85" s="122" t="s">
        <x:v>206</x:v>
      </x:c>
      <x:c r="F85" s="127">
        <x:v>44390.648854166699</x:v>
      </x:c>
      <x:c r="G85" s="127">
        <x:v>44404.742361111101</x:v>
      </x:c>
      <x:c r="H85" s="122">
        <x:v>800</x:v>
      </x:c>
      <x:c r="I85" s="122" t="s">
        <x:v>807</x:v>
      </x:c>
    </x:row>
    <x:row r="86" spans="2:9">
      <x:c r="B86" s="122" t="s">
        <x:v>849</x:v>
      </x:c>
      <x:c r="C86" s="122" t="s">
        <x:v>328</x:v>
      </x:c>
      <x:c r="D86" s="122" t="s">
        <x:v>809</x:v>
      </x:c>
      <x:c r="E86" s="122" t="s">
        <x:v>324</x:v>
      </x:c>
      <x:c r="F86" s="127">
        <x:v>44386.724166666703</x:v>
      </x:c>
      <x:c r="G86" s="127">
        <x:v>44399.644444444399</x:v>
      </x:c>
      <x:c r="H86" s="122">
        <x:v>925</x:v>
      </x:c>
      <x:c r="I86" s="122" t="s">
        <x:v>807</x:v>
      </x:c>
    </x:row>
    <x:row r="87" spans="2:9">
      <x:c r="B87" s="122" t="s">
        <x:v>839</x:v>
      </x:c>
      <x:c r="C87" s="122" t="s">
        <x:v>246</x:v>
      </x:c>
      <x:c r="D87" s="122" t="s">
        <x:v>812</x:v>
      </x:c>
      <x:c r="E87" s="122" t="s">
        <x:v>324</x:v>
      </x:c>
      <x:c r="F87" s="127">
        <x:v>44390.742442129602</x:v>
      </x:c>
      <x:c r="G87" s="127">
        <x:v>44399.644444444399</x:v>
      </x:c>
      <x:c r="H87" s="122">
        <x:v>936</x:v>
      </x:c>
      <x:c r="I87" s="122" t="s">
        <x:v>807</x:v>
      </x:c>
    </x:row>
    <x:row r="88" spans="2:9">
      <x:c r="B88" s="122" t="s">
        <x:v>839</x:v>
      </x:c>
      <x:c r="C88" s="122" t="s">
        <x:v>246</x:v>
      </x:c>
      <x:c r="D88" s="122" t="s">
        <x:v>812</x:v>
      </x:c>
      <x:c r="E88" s="122" t="s">
        <x:v>206</x:v>
      </x:c>
      <x:c r="F88" s="127">
        <x:v>44390.552060185197</x:v>
      </x:c>
      <x:c r="G88" s="127">
        <x:v>44406.668055555601</x:v>
      </x:c>
      <x:c r="H88" s="122">
        <x:v>862</x:v>
      </x:c>
      <x:c r="I88" s="122" t="s">
        <x:v>807</x:v>
      </x:c>
    </x:row>
    <x:row r="89" spans="2:9">
      <x:c r="B89" s="122" t="s">
        <x:v>839</x:v>
      </x:c>
      <x:c r="C89" s="122" t="s">
        <x:v>246</x:v>
      </x:c>
      <x:c r="D89" s="122" t="s">
        <x:v>812</x:v>
      </x:c>
      <x:c r="E89" s="122" t="s">
        <x:v>342</x:v>
      </x:c>
      <x:c r="F89" s="127">
        <x:v>44390</x:v>
      </x:c>
      <x:c r="G89" s="127">
        <x:v>44408</x:v>
      </x:c>
      <x:c r="H89" s="122">
        <x:v>567</x:v>
      </x:c>
      <x:c r="I89" s="122" t="s">
        <x:v>825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>
    <x:tabColor rgb="ffff0000"/>
  </x:sheetPr>
  <x:dimension ref="B2:O89"/>
  <x:sheetViews>
    <x:sheetView topLeftCell="A1" zoomScaleNormal="75" zoomScaleSheetLayoutView="100" workbookViewId="0">
      <x:selection activeCell="L28" activeCellId="0" sqref="L28:L28"/>
    </x:sheetView>
  </x:sheetViews>
  <x:sheetFormatPr defaultColWidth="9" defaultRowHeight="16.39999999999999857891"/>
  <x:cols>
    <x:col min="1" max="1" width="2.5625" customWidth="1"/>
    <x:col min="2" max="2" width="10" bestFit="1" customWidth="1"/>
    <x:col min="4" max="4" width="13.9375" bestFit="1" customWidth="1"/>
    <x:col min="5" max="5" width="10.0625" bestFit="1" customWidth="1"/>
    <x:col min="6" max="7" width="10.5625" bestFit="1" customWidth="1"/>
    <x:col min="12" max="12" width="13.9375" bestFit="1" customWidth="1"/>
    <x:col min="14" max="15" width="10.5625" bestFit="1" customWidth="1"/>
  </x:cols>
  <x:sheetData>
    <x:row r="2" spans="2:11">
      <x:c r="B2" s="122" t="s">
        <x:v>331</x:v>
      </x:c>
      <x:c r="C2" s="122" t="s">
        <x:v>26</x:v>
      </x:c>
      <x:c r="D2" s="122" t="s">
        <x:v>138</x:v>
      </x:c>
      <x:c r="E2" s="122" t="s">
        <x:v>340</x:v>
      </x:c>
      <x:c r="F2" s="122" t="s">
        <x:v>195</x:v>
      </x:c>
      <x:c r="G2" s="122" t="s">
        <x:v>806</x:v>
      </x:c>
      <x:c r="H2" s="122" t="s">
        <x:v>205</x:v>
      </x:c>
      <x:c r="I2" s="122" t="s">
        <x:v>194</x:v>
      </x:c>
      <x:c r="K2" s="224" t="s">
        <x:v>322</x:v>
      </x:c>
    </x:row>
    <x:row r="3" spans="2:11">
      <x:c r="B3" s="122" t="s">
        <x:v>425</x:v>
      </x:c>
      <x:c r="C3" s="122" t="s">
        <x:v>196</x:v>
      </x:c>
      <x:c r="D3" s="122" t="s">
        <x:v>812</x:v>
      </x:c>
      <x:c r="E3" s="122" t="s">
        <x:v>342</x:v>
      </x:c>
      <x:c r="F3" s="127">
        <x:v>44390</x:v>
      </x:c>
      <x:c r="G3" s="127">
        <x:v>44408</x:v>
      </x:c>
      <x:c r="H3" s="122">
        <x:v>936</x:v>
      </x:c>
      <x:c r="I3" s="122" t="s">
        <x:v>807</x:v>
      </x:c>
      <x:c r="K3" t="b">
        <x:f>NOT(ISNUMBER(H3))</x:f>
        <x:v>0</x:v>
      </x:c>
    </x:row>
    <x:row r="4" spans="2:9">
      <x:c r="B4" s="122" t="s">
        <x:v>425</x:v>
      </x:c>
      <x:c r="C4" s="122" t="s">
        <x:v>196</x:v>
      </x:c>
      <x:c r="D4" s="122" t="s">
        <x:v>812</x:v>
      </x:c>
      <x:c r="E4" s="122" t="s">
        <x:v>562</x:v>
      </x:c>
      <x:c r="F4" s="127">
        <x:v>44389</x:v>
      </x:c>
      <x:c r="G4" s="127">
        <x:v>44407</x:v>
      </x:c>
      <x:c r="H4" s="122">
        <x:v>838</x:v>
      </x:c>
      <x:c r="I4" s="122" t="s">
        <x:v>807</x:v>
      </x:c>
    </x:row>
    <x:row r="5" spans="2:15">
      <x:c r="B5" s="122" t="s">
        <x:v>425</x:v>
      </x:c>
      <x:c r="C5" s="122" t="s">
        <x:v>196</x:v>
      </x:c>
      <x:c r="D5" s="122" t="s">
        <x:v>812</x:v>
      </x:c>
      <x:c r="E5" s="122" t="s">
        <x:v>324</x:v>
      </x:c>
      <x:c r="F5" s="127">
        <x:v>44389.546122685198</x:v>
      </x:c>
      <x:c r="G5" s="127">
        <x:v>44397.661805555603</x:v>
      </x:c>
      <x:c r="H5" s="122">
        <x:v>975</x:v>
      </x:c>
      <x:c r="I5" s="122" t="s">
        <x:v>807</x:v>
      </x:c>
      <x:c r="K5" t="s">
        <x:v>26</x:v>
      </x:c>
      <x:c r="L5" t="s">
        <x:v>138</x:v>
      </x:c>
      <x:c r="M5" t="s">
        <x:v>340</x:v>
      </x:c>
      <x:c r="N5" t="s">
        <x:v>195</x:v>
      </x:c>
      <x:c r="O5" t="s">
        <x:v>806</x:v>
      </x:c>
    </x:row>
    <x:row r="6" spans="2:15">
      <x:c r="B6" s="122" t="s">
        <x:v>425</x:v>
      </x:c>
      <x:c r="C6" s="122" t="s">
        <x:v>196</x:v>
      </x:c>
      <x:c r="D6" s="122" t="s">
        <x:v>812</x:v>
      </x:c>
      <x:c r="E6" s="122" t="s">
        <x:v>206</x:v>
      </x:c>
      <x:c r="F6" s="127">
        <x:v>44390.571458333303</x:v>
      </x:c>
      <x:c r="G6" s="127">
        <x:v>44404.706944444399</x:v>
      </x:c>
      <x:c r="H6" s="122">
        <x:v>379</x:v>
      </x:c>
      <x:c r="I6" s="122" t="s">
        <x:v>825</x:v>
      </x:c>
      <x:c r="K6" s="122" t="s">
        <x:v>208</x:v>
      </x:c>
      <x:c r="L6" s="122" t="s">
        <x:v>812</x:v>
      </x:c>
      <x:c r="M6" s="122" t="s">
        <x:v>206</x:v>
      </x:c>
      <x:c r="N6" s="225">
        <x:v>44393.484884259298</x:v>
      </x:c>
      <x:c r="O6" s="225">
        <x:v>44406.668055555601</x:v>
      </x:c>
    </x:row>
    <x:row r="7" spans="2:15">
      <x:c r="B7" s="122" t="s">
        <x:v>427</x:v>
      </x:c>
      <x:c r="C7" s="122" t="s">
        <x:v>207</x:v>
      </x:c>
      <x:c r="D7" s="122" t="s">
        <x:v>812</x:v>
      </x:c>
      <x:c r="E7" s="122" t="s">
        <x:v>342</x:v>
      </x:c>
      <x:c r="F7" s="127">
        <x:v>44392</x:v>
      </x:c>
      <x:c r="G7" s="127">
        <x:v>44408</x:v>
      </x:c>
      <x:c r="H7" s="122">
        <x:v>893</x:v>
      </x:c>
      <x:c r="I7" s="122" t="s">
        <x:v>807</x:v>
      </x:c>
      <x:c r="K7" s="122" t="s">
        <x:v>251</x:v>
      </x:c>
      <x:c r="L7" s="122" t="s">
        <x:v>827</x:v>
      </x:c>
      <x:c r="M7" s="122" t="s">
        <x:v>324</x:v>
      </x:c>
      <x:c r="N7" s="225">
        <x:v>44389.562384259298</x:v>
      </x:c>
      <x:c r="O7" s="225">
        <x:v>44399.672222222202</x:v>
      </x:c>
    </x:row>
    <x:row r="8" spans="2:15">
      <x:c r="B8" s="122" t="s">
        <x:v>427</x:v>
      </x:c>
      <x:c r="C8" s="122" t="s">
        <x:v>207</x:v>
      </x:c>
      <x:c r="D8" s="122" t="s">
        <x:v>812</x:v>
      </x:c>
      <x:c r="E8" s="122" t="s">
        <x:v>206</x:v>
      </x:c>
      <x:c r="F8" s="127">
        <x:v>44392.771400463003</x:v>
      </x:c>
      <x:c r="G8" s="127">
        <x:v>44406.668055555601</x:v>
      </x:c>
      <x:c r="H8" s="122">
        <x:v>800</x:v>
      </x:c>
      <x:c r="I8" s="122" t="s">
        <x:v>807</x:v>
      </x:c>
      <x:c r="K8" s="122" t="s">
        <x:v>245</x:v>
      </x:c>
      <x:c r="L8" s="122" t="s">
        <x:v>812</x:v>
      </x:c>
      <x:c r="M8" s="122" t="s">
        <x:v>206</x:v>
      </x:c>
      <x:c r="N8" s="225">
        <x:v>44390.594143518501</x:v>
      </x:c>
      <x:c r="O8" s="225">
        <x:v>44404.714583333298</x:v>
      </x:c>
    </x:row>
    <x:row r="9" spans="2:15">
      <x:c r="B9" s="122" t="s">
        <x:v>429</x:v>
      </x:c>
      <x:c r="C9" s="122" t="s">
        <x:v>208</x:v>
      </x:c>
      <x:c r="D9" s="122" t="s">
        <x:v>812</x:v>
      </x:c>
      <x:c r="E9" s="122" t="s">
        <x:v>324</x:v>
      </x:c>
      <x:c r="F9" s="127">
        <x:v>44393.390810185199</x:v>
      </x:c>
      <x:c r="G9" s="127">
        <x:v>44399.644444444399</x:v>
      </x:c>
      <x:c r="H9" s="122">
        <x:v>975</x:v>
      </x:c>
      <x:c r="I9" s="122" t="s">
        <x:v>807</x:v>
      </x:c>
      <x:c r="K9" s="122" t="s">
        <x:v>249</x:v>
      </x:c>
      <x:c r="L9" s="122" t="s">
        <x:v>826</x:v>
      </x:c>
      <x:c r="M9" s="122" t="s">
        <x:v>324</x:v>
      </x:c>
      <x:c r="N9" s="225">
        <x:v>44391.693402777797</x:v>
      </x:c>
      <x:c r="O9" s="225">
        <x:v>44397.691666666702</x:v>
      </x:c>
    </x:row>
    <x:row r="10" spans="2:15">
      <x:c r="B10" s="122" t="s">
        <x:v>429</x:v>
      </x:c>
      <x:c r="C10" s="122" t="s">
        <x:v>208</x:v>
      </x:c>
      <x:c r="D10" s="122" t="s">
        <x:v>812</x:v>
      </x:c>
      <x:c r="E10" s="122" t="s">
        <x:v>206</x:v>
      </x:c>
      <x:c r="F10" s="127">
        <x:v>44393.484884259298</x:v>
      </x:c>
      <x:c r="G10" s="127">
        <x:v>44406.668055555601</x:v>
      </x:c>
      <x:c r="H10" s="122" t="s">
        <x:v>796</x:v>
      </x:c>
      <x:c r="I10" s="122" t="s">
        <x:v>803</x:v>
      </x:c>
      <x:c r="K10" s="122" t="s">
        <x:v>179</x:v>
      </x:c>
      <x:c r="L10" s="122" t="s">
        <x:v>809</x:v>
      </x:c>
      <x:c r="M10" s="122" t="s">
        <x:v>206</x:v>
      </x:c>
      <x:c r="N10" s="225">
        <x:v>44386.667372685202</x:v>
      </x:c>
      <x:c r="O10" s="225">
        <x:v>44404.749305555597</x:v>
      </x:c>
    </x:row>
    <x:row r="11" spans="2:15">
      <x:c r="B11" s="122" t="s">
        <x:v>398</x:v>
      </x:c>
      <x:c r="C11" s="122" t="s">
        <x:v>201</x:v>
      </x:c>
      <x:c r="D11" s="122" t="s">
        <x:v>826</x:v>
      </x:c>
      <x:c r="E11" s="122" t="s">
        <x:v>324</x:v>
      </x:c>
      <x:c r="F11" s="127">
        <x:v>44389.565798611096</x:v>
      </x:c>
      <x:c r="G11" s="127">
        <x:v>44399.644444444399</x:v>
      </x:c>
      <x:c r="H11" s="122">
        <x:v>979</x:v>
      </x:c>
      <x:c r="I11" s="122" t="s">
        <x:v>807</x:v>
      </x:c>
      <x:c r="K11" s="122" t="s">
        <x:v>230</x:v>
      </x:c>
      <x:c r="L11" s="122" t="s">
        <x:v>826</x:v>
      </x:c>
      <x:c r="M11" s="122" t="s">
        <x:v>206</x:v>
      </x:c>
      <x:c r="N11" s="225">
        <x:v>44389.564872685201</x:v>
      </x:c>
      <x:c r="O11" s="225">
        <x:v>44406.742361111101</x:v>
      </x:c>
    </x:row>
    <x:row r="12" spans="2:15">
      <x:c r="B12" s="122" t="s">
        <x:v>398</x:v>
      </x:c>
      <x:c r="C12" s="122" t="s">
        <x:v>201</x:v>
      </x:c>
      <x:c r="D12" s="122" t="s">
        <x:v>826</x:v>
      </x:c>
      <x:c r="E12" s="122" t="s">
        <x:v>206</x:v>
      </x:c>
      <x:c r="F12" s="127">
        <x:v>44393.392615740697</x:v>
      </x:c>
      <x:c r="G12" s="127">
        <x:v>44406.699305555601</x:v>
      </x:c>
      <x:c r="H12" s="122">
        <x:v>862</x:v>
      </x:c>
      <x:c r="I12" s="122" t="s">
        <x:v>807</x:v>
      </x:c>
      <x:c r="K12" s="122" t="s">
        <x:v>239</x:v>
      </x:c>
      <x:c r="L12" s="122" t="s">
        <x:v>812</x:v>
      </x:c>
      <x:c r="M12" s="122" t="s">
        <x:v>342</x:v>
      </x:c>
      <x:c r="N12" s="225">
        <x:v>44386</x:v>
      </x:c>
      <x:c r="O12" s="225">
        <x:v>44408</x:v>
      </x:c>
    </x:row>
    <x:row r="13" spans="2:15">
      <x:c r="B13" s="122" t="s">
        <x:v>396</x:v>
      </x:c>
      <x:c r="C13" s="122" t="s">
        <x:v>209</x:v>
      </x:c>
      <x:c r="D13" s="122" t="s">
        <x:v>827</x:v>
      </x:c>
      <x:c r="E13" s="122" t="s">
        <x:v>324</x:v>
      </x:c>
      <x:c r="F13" s="127">
        <x:v>44389.5624537037</x:v>
      </x:c>
      <x:c r="G13" s="127">
        <x:v>44399.644444444399</x:v>
      </x:c>
      <x:c r="H13" s="122">
        <x:v>893</x:v>
      </x:c>
      <x:c r="I13" s="122" t="s">
        <x:v>807</x:v>
      </x:c>
      <x:c r="K13" s="122" t="s">
        <x:v>244</x:v>
      </x:c>
      <x:c r="L13" s="122" t="s">
        <x:v>812</x:v>
      </x:c>
      <x:c r="M13" s="122" t="s">
        <x:v>206</x:v>
      </x:c>
      <x:c r="N13" s="225">
        <x:v>44393.484340277799</x:v>
      </x:c>
      <x:c r="O13" s="225">
        <x:v>44404.731249999997</x:v>
      </x:c>
    </x:row>
    <x:row r="14" spans="2:15">
      <x:c r="B14" s="122" t="s">
        <x:v>397</x:v>
      </x:c>
      <x:c r="C14" s="122" t="s">
        <x:v>227</x:v>
      </x:c>
      <x:c r="D14" s="122" t="s">
        <x:v>827</x:v>
      </x:c>
      <x:c r="E14" s="122" t="s">
        <x:v>206</x:v>
      </x:c>
      <x:c r="F14" s="127">
        <x:v>44386.666400463</x:v>
      </x:c>
      <x:c r="G14" s="127">
        <x:v>44404.715972222199</x:v>
      </x:c>
      <x:c r="H14" s="122">
        <x:v>908</x:v>
      </x:c>
      <x:c r="I14" s="122" t="s">
        <x:v>807</x:v>
      </x:c>
      <x:c r="K14" s="122" t="s">
        <x:v>229</x:v>
      </x:c>
      <x:c r="L14" s="122" t="s">
        <x:v>809</x:v>
      </x:c>
      <x:c r="M14" s="122" t="s">
        <x:v>206</x:v>
      </x:c>
      <x:c r="N14" s="225">
        <x:v>44389.561365740701</x:v>
      </x:c>
      <x:c r="O14" s="225">
        <x:v>44404.7055555556</x:v>
      </x:c>
    </x:row>
    <x:row r="15" spans="2:9">
      <x:c r="B15" s="122" t="s">
        <x:v>399</x:v>
      </x:c>
      <x:c r="C15" s="122" t="s">
        <x:v>251</x:v>
      </x:c>
      <x:c r="D15" s="122" t="s">
        <x:v>827</x:v>
      </x:c>
      <x:c r="E15" s="122" t="s">
        <x:v>324</x:v>
      </x:c>
      <x:c r="F15" s="127">
        <x:v>44389.562384259298</x:v>
      </x:c>
      <x:c r="G15" s="127">
        <x:v>44399.672222222202</x:v>
      </x:c>
      <x:c r="H15" s="122" t="s">
        <x:v>796</x:v>
      </x:c>
      <x:c r="I15" s="122" t="s">
        <x:v>803</x:v>
      </x:c>
    </x:row>
    <x:row r="16" spans="2:9">
      <x:c r="B16" s="122" t="s">
        <x:v>400</x:v>
      </x:c>
      <x:c r="C16" s="122" t="s">
        <x:v>241</x:v>
      </x:c>
      <x:c r="D16" s="122" t="s">
        <x:v>826</x:v>
      </x:c>
      <x:c r="E16" s="122" t="s">
        <x:v>342</x:v>
      </x:c>
      <x:c r="F16" s="127">
        <x:v>44386</x:v>
      </x:c>
      <x:c r="G16" s="127">
        <x:v>44408</x:v>
      </x:c>
      <x:c r="H16" s="122">
        <x:v>925</x:v>
      </x:c>
      <x:c r="I16" s="122" t="s">
        <x:v>807</x:v>
      </x:c>
    </x:row>
    <x:row r="17" spans="2:9">
      <x:c r="B17" s="122" t="s">
        <x:v>401</x:v>
      </x:c>
      <x:c r="C17" s="122" t="s">
        <x:v>245</x:v>
      </x:c>
      <x:c r="D17" s="122" t="s">
        <x:v>812</x:v>
      </x:c>
      <x:c r="E17" s="122" t="s">
        <x:v>342</x:v>
      </x:c>
      <x:c r="F17" s="127">
        <x:v>44390</x:v>
      </x:c>
      <x:c r="G17" s="127">
        <x:v>44408</x:v>
      </x:c>
      <x:c r="H17" s="122">
        <x:v>567</x:v>
      </x:c>
      <x:c r="I17" s="122" t="s">
        <x:v>825</x:v>
      </x:c>
    </x:row>
    <x:row r="18" spans="2:9">
      <x:c r="B18" s="122" t="s">
        <x:v>401</x:v>
      </x:c>
      <x:c r="C18" s="122" t="s">
        <x:v>245</x:v>
      </x:c>
      <x:c r="D18" s="122" t="s">
        <x:v>812</x:v>
      </x:c>
      <x:c r="E18" s="122" t="s">
        <x:v>324</x:v>
      </x:c>
      <x:c r="F18" s="127">
        <x:v>44389.551261574103</x:v>
      </x:c>
      <x:c r="G18" s="127">
        <x:v>44397.663194444402</x:v>
      </x:c>
      <x:c r="H18" s="122">
        <x:v>975</x:v>
      </x:c>
      <x:c r="I18" s="122" t="s">
        <x:v>807</x:v>
      </x:c>
    </x:row>
    <x:row r="19" spans="2:9">
      <x:c r="B19" s="122" t="s">
        <x:v>401</x:v>
      </x:c>
      <x:c r="C19" s="122" t="s">
        <x:v>245</x:v>
      </x:c>
      <x:c r="D19" s="122" t="s">
        <x:v>812</x:v>
      </x:c>
      <x:c r="E19" s="122" t="s">
        <x:v>206</x:v>
      </x:c>
      <x:c r="F19" s="127">
        <x:v>44390.594143518501</x:v>
      </x:c>
      <x:c r="G19" s="127">
        <x:v>44404.714583333298</x:v>
      </x:c>
      <x:c r="H19" s="122" t="s">
        <x:v>796</x:v>
      </x:c>
      <x:c r="I19" s="122" t="s">
        <x:v>803</x:v>
      </x:c>
    </x:row>
    <x:row r="20" spans="2:9">
      <x:c r="B20" s="122" t="s">
        <x:v>406</x:v>
      </x:c>
      <x:c r="C20" s="122" t="s">
        <x:v>327</x:v>
      </x:c>
      <x:c r="D20" s="122" t="s">
        <x:v>826</x:v>
      </x:c>
      <x:c r="E20" s="122" t="s">
        <x:v>324</x:v>
      </x:c>
      <x:c r="F20" s="127">
        <x:v>44390.412962962997</x:v>
      </x:c>
      <x:c r="G20" s="127">
        <x:v>44399.644444444399</x:v>
      </x:c>
      <x:c r="H20" s="122">
        <x:v>567</x:v>
      </x:c>
      <x:c r="I20" s="122" t="s">
        <x:v>825</x:v>
      </x:c>
    </x:row>
    <x:row r="21" spans="2:9">
      <x:c r="B21" s="122" t="s">
        <x:v>406</x:v>
      </x:c>
      <x:c r="C21" s="122" t="s">
        <x:v>327</x:v>
      </x:c>
      <x:c r="D21" s="122" t="s">
        <x:v>826</x:v>
      </x:c>
      <x:c r="E21" s="122" t="s">
        <x:v>206</x:v>
      </x:c>
      <x:c r="F21" s="127">
        <x:v>44390.558379629598</x:v>
      </x:c>
      <x:c r="G21" s="127">
        <x:v>44406.697916666701</x:v>
      </x:c>
      <x:c r="H21" s="122">
        <x:v>769</x:v>
      </x:c>
      <x:c r="I21" s="122" t="s">
        <x:v>807</x:v>
      </x:c>
    </x:row>
    <x:row r="22" spans="2:9">
      <x:c r="B22" s="122" t="s">
        <x:v>406</x:v>
      </x:c>
      <x:c r="C22" s="122" t="s">
        <x:v>327</x:v>
      </x:c>
      <x:c r="D22" s="122" t="s">
        <x:v>826</x:v>
      </x:c>
      <x:c r="E22" s="122" t="s">
        <x:v>342</x:v>
      </x:c>
      <x:c r="F22" s="127">
        <x:v>44390</x:v>
      </x:c>
      <x:c r="G22" s="127">
        <x:v>44408</x:v>
      </x:c>
      <x:c r="H22" s="122">
        <x:v>936</x:v>
      </x:c>
      <x:c r="I22" s="122" t="s">
        <x:v>807</x:v>
      </x:c>
    </x:row>
    <x:row r="23" spans="2:9">
      <x:c r="B23" s="122" t="s">
        <x:v>403</x:v>
      </x:c>
      <x:c r="C23" s="122" t="s">
        <x:v>237</x:v>
      </x:c>
      <x:c r="D23" s="122" t="s">
        <x:v>827</x:v>
      </x:c>
      <x:c r="E23" s="122" t="s">
        <x:v>206</x:v>
      </x:c>
      <x:c r="F23" s="127">
        <x:v>44390.558564814797</x:v>
      </x:c>
      <x:c r="G23" s="127">
        <x:v>44404.770138888904</x:v>
      </x:c>
      <x:c r="H23" s="122">
        <x:v>838</x:v>
      </x:c>
      <x:c r="I23" s="122" t="s">
        <x:v>807</x:v>
      </x:c>
    </x:row>
    <x:row r="24" spans="2:9">
      <x:c r="B24" s="122" t="s">
        <x:v>403</x:v>
      </x:c>
      <x:c r="C24" s="122" t="s">
        <x:v>237</x:v>
      </x:c>
      <x:c r="D24" s="122" t="s">
        <x:v>827</x:v>
      </x:c>
      <x:c r="E24" s="122" t="s">
        <x:v>324</x:v>
      </x:c>
      <x:c r="F24" s="127">
        <x:v>44389.550844907397</x:v>
      </x:c>
      <x:c r="G24" s="127">
        <x:v>44397.685416666704</x:v>
      </x:c>
      <x:c r="H24" s="122">
        <x:v>957</x:v>
      </x:c>
      <x:c r="I24" s="122" t="s">
        <x:v>807</x:v>
      </x:c>
    </x:row>
    <x:row r="25" spans="2:9">
      <x:c r="B25" s="122" t="s">
        <x:v>403</x:v>
      </x:c>
      <x:c r="C25" s="122" t="s">
        <x:v>237</x:v>
      </x:c>
      <x:c r="D25" s="122" t="s">
        <x:v>827</x:v>
      </x:c>
      <x:c r="E25" s="122" t="s">
        <x:v>342</x:v>
      </x:c>
      <x:c r="F25" s="127">
        <x:v>44390</x:v>
      </x:c>
      <x:c r="G25" s="127">
        <x:v>44408</x:v>
      </x:c>
      <x:c r="H25" s="122">
        <x:v>936</x:v>
      </x:c>
      <x:c r="I25" s="122" t="s">
        <x:v>807</x:v>
      </x:c>
    </x:row>
    <x:row r="26" spans="2:9">
      <x:c r="B26" s="122" t="s">
        <x:v>407</x:v>
      </x:c>
      <x:c r="C26" s="122" t="s">
        <x:v>236</x:v>
      </x:c>
      <x:c r="D26" s="122" t="s">
        <x:v>812</x:v>
      </x:c>
      <x:c r="E26" s="122" t="s">
        <x:v>342</x:v>
      </x:c>
      <x:c r="F26" s="127">
        <x:v>44386</x:v>
      </x:c>
      <x:c r="G26" s="127">
        <x:v>44408</x:v>
      </x:c>
      <x:c r="H26" s="122">
        <x:v>975</x:v>
      </x:c>
      <x:c r="I26" s="122" t="s">
        <x:v>807</x:v>
      </x:c>
    </x:row>
    <x:row r="27" spans="2:9">
      <x:c r="B27" s="122" t="s">
        <x:v>407</x:v>
      </x:c>
      <x:c r="C27" s="122" t="s">
        <x:v>236</x:v>
      </x:c>
      <x:c r="D27" s="122" t="s">
        <x:v>812</x:v>
      </x:c>
      <x:c r="E27" s="122" t="s">
        <x:v>206</x:v>
      </x:c>
      <x:c r="F27" s="127">
        <x:v>44386.815740740698</x:v>
      </x:c>
      <x:c r="G27" s="127">
        <x:v>44406.667361111096</x:v>
      </x:c>
      <x:c r="H27" s="122">
        <x:v>800</x:v>
      </x:c>
      <x:c r="I27" s="122" t="s">
        <x:v>807</x:v>
      </x:c>
    </x:row>
    <x:row r="28" spans="2:9">
      <x:c r="B28" s="122" t="s">
        <x:v>407</x:v>
      </x:c>
      <x:c r="C28" s="122" t="s">
        <x:v>236</x:v>
      </x:c>
      <x:c r="D28" s="122" t="s">
        <x:v>812</x:v>
      </x:c>
      <x:c r="E28" s="122" t="s">
        <x:v>324</x:v>
      </x:c>
      <x:c r="F28" s="127">
        <x:v>44390.647881944402</x:v>
      </x:c>
      <x:c r="G28" s="127">
        <x:v>44399.644444444399</x:v>
      </x:c>
      <x:c r="H28" s="122">
        <x:v>1000</x:v>
      </x:c>
      <x:c r="I28" s="122" t="s">
        <x:v>807</x:v>
      </x:c>
    </x:row>
    <x:row r="29" spans="2:9">
      <x:c r="B29" s="122" t="s">
        <x:v>405</x:v>
      </x:c>
      <x:c r="C29" s="122" t="s">
        <x:v>249</x:v>
      </x:c>
      <x:c r="D29" s="122" t="s">
        <x:v>826</x:v>
      </x:c>
      <x:c r="E29" s="122" t="s">
        <x:v>562</x:v>
      </x:c>
      <x:c r="F29" s="127">
        <x:v>44391</x:v>
      </x:c>
      <x:c r="G29" s="127">
        <x:v>44407</x:v>
      </x:c>
      <x:c r="H29" s="122">
        <x:v>838</x:v>
      </x:c>
      <x:c r="I29" s="122" t="s">
        <x:v>807</x:v>
      </x:c>
    </x:row>
    <x:row r="30" spans="2:9">
      <x:c r="B30" s="122" t="s">
        <x:v>405</x:v>
      </x:c>
      <x:c r="C30" s="122" t="s">
        <x:v>249</x:v>
      </x:c>
      <x:c r="D30" s="122" t="s">
        <x:v>826</x:v>
      </x:c>
      <x:c r="E30" s="122" t="s">
        <x:v>206</x:v>
      </x:c>
      <x:c r="F30" s="127">
        <x:v>44386.665208333303</x:v>
      </x:c>
      <x:c r="G30" s="127">
        <x:v>44404.752777777801</x:v>
      </x:c>
      <x:c r="H30" s="122">
        <x:v>767</x:v>
      </x:c>
      <x:c r="I30" s="122" t="s">
        <x:v>807</x:v>
      </x:c>
    </x:row>
    <x:row r="31" spans="2:9">
      <x:c r="B31" s="122" t="s">
        <x:v>405</x:v>
      </x:c>
      <x:c r="C31" s="122" t="s">
        <x:v>249</x:v>
      </x:c>
      <x:c r="D31" s="122" t="s">
        <x:v>826</x:v>
      </x:c>
      <x:c r="E31" s="122" t="s">
        <x:v>342</x:v>
      </x:c>
      <x:c r="F31" s="127">
        <x:v>44386</x:v>
      </x:c>
      <x:c r="G31" s="127">
        <x:v>44408</x:v>
      </x:c>
      <x:c r="H31" s="122">
        <x:v>893</x:v>
      </x:c>
      <x:c r="I31" s="122" t="s">
        <x:v>807</x:v>
      </x:c>
    </x:row>
    <x:row r="32" spans="2:9">
      <x:c r="B32" s="122" t="s">
        <x:v>405</x:v>
      </x:c>
      <x:c r="C32" s="122" t="s">
        <x:v>249</x:v>
      </x:c>
      <x:c r="D32" s="122" t="s">
        <x:v>826</x:v>
      </x:c>
      <x:c r="E32" s="122" t="s">
        <x:v>324</x:v>
      </x:c>
      <x:c r="F32" s="127">
        <x:v>44391.693402777797</x:v>
      </x:c>
      <x:c r="G32" s="127">
        <x:v>44397.691666666702</x:v>
      </x:c>
      <x:c r="H32" s="122" t="s">
        <x:v>796</x:v>
      </x:c>
      <x:c r="I32" s="122" t="s">
        <x:v>803</x:v>
      </x:c>
    </x:row>
    <x:row r="33" spans="2:9">
      <x:c r="B33" s="122" t="s">
        <x:v>404</x:v>
      </x:c>
      <x:c r="C33" s="122" t="s">
        <x:v>247</x:v>
      </x:c>
      <x:c r="D33" s="122" t="s">
        <x:v>827</x:v>
      </x:c>
      <x:c r="E33" s="122" t="s">
        <x:v>206</x:v>
      </x:c>
      <x:c r="F33" s="127">
        <x:v>44392.8386805556</x:v>
      </x:c>
      <x:c r="G33" s="127">
        <x:v>44406.668055555601</x:v>
      </x:c>
      <x:c r="H33" s="122">
        <x:v>642</x:v>
      </x:c>
      <x:c r="I33" s="122" t="s">
        <x:v>825</x:v>
      </x:c>
    </x:row>
    <x:row r="34" spans="2:9">
      <x:c r="B34" s="122" t="s">
        <x:v>404</x:v>
      </x:c>
      <x:c r="C34" s="122" t="s">
        <x:v>247</x:v>
      </x:c>
      <x:c r="D34" s="122" t="s">
        <x:v>827</x:v>
      </x:c>
      <x:c r="E34" s="122" t="s">
        <x:v>324</x:v>
      </x:c>
      <x:c r="F34" s="127">
        <x:v>44389.571284722202</x:v>
      </x:c>
      <x:c r="G34" s="127">
        <x:v>44399.644444444399</x:v>
      </x:c>
      <x:c r="H34" s="122">
        <x:v>950</x:v>
      </x:c>
      <x:c r="I34" s="122" t="s">
        <x:v>807</x:v>
      </x:c>
    </x:row>
    <x:row r="35" spans="2:9">
      <x:c r="B35" s="122" t="s">
        <x:v>402</x:v>
      </x:c>
      <x:c r="C35" s="122" t="s">
        <x:v>233</x:v>
      </x:c>
      <x:c r="D35" s="122" t="s">
        <x:v>826</x:v>
      </x:c>
      <x:c r="E35" s="122" t="s">
        <x:v>342</x:v>
      </x:c>
      <x:c r="F35" s="127">
        <x:v>44389</x:v>
      </x:c>
      <x:c r="G35" s="127">
        <x:v>44408</x:v>
      </x:c>
      <x:c r="H35" s="122">
        <x:v>345</x:v>
      </x:c>
      <x:c r="I35" s="122" t="s">
        <x:v>825</x:v>
      </x:c>
    </x:row>
    <x:row r="36" spans="2:9">
      <x:c r="B36" s="122" t="s">
        <x:v>408</x:v>
      </x:c>
      <x:c r="C36" s="122" t="s">
        <x:v>217</x:v>
      </x:c>
      <x:c r="D36" s="122" t="s">
        <x:v>812</x:v>
      </x:c>
      <x:c r="E36" s="122" t="s">
        <x:v>324</x:v>
      </x:c>
      <x:c r="F36" s="127">
        <x:v>44390.552060185197</x:v>
      </x:c>
      <x:c r="G36" s="127">
        <x:v>44399.644444444399</x:v>
      </x:c>
      <x:c r="H36" s="122">
        <x:v>871</x:v>
      </x:c>
      <x:c r="I36" s="122" t="s">
        <x:v>807</x:v>
      </x:c>
    </x:row>
    <x:row r="37" spans="2:9">
      <x:c r="B37" s="122" t="s">
        <x:v>410</x:v>
      </x:c>
      <x:c r="C37" s="122" t="s">
        <x:v>248</x:v>
      </x:c>
      <x:c r="D37" s="122" t="s">
        <x:v>812</x:v>
      </x:c>
      <x:c r="E37" s="122" t="s">
        <x:v>324</x:v>
      </x:c>
      <x:c r="F37" s="127">
        <x:v>44386.810543981497</x:v>
      </x:c>
      <x:c r="G37" s="127">
        <x:v>44399.661805555603</x:v>
      </x:c>
      <x:c r="H37" s="122">
        <x:v>914</x:v>
      </x:c>
      <x:c r="I37" s="122" t="s">
        <x:v>807</x:v>
      </x:c>
    </x:row>
    <x:row r="38" spans="2:9">
      <x:c r="B38" s="122" t="s">
        <x:v>410</x:v>
      </x:c>
      <x:c r="C38" s="122" t="s">
        <x:v>248</x:v>
      </x:c>
      <x:c r="D38" s="122" t="s">
        <x:v>812</x:v>
      </x:c>
      <x:c r="E38" s="122" t="s">
        <x:v>206</x:v>
      </x:c>
      <x:c r="F38" s="127">
        <x:v>44386.720694444397</x:v>
      </x:c>
      <x:c r="G38" s="127">
        <x:v>44404.704861111102</x:v>
      </x:c>
      <x:c r="H38" s="122">
        <x:v>642</x:v>
      </x:c>
      <x:c r="I38" s="122" t="s">
        <x:v>825</x:v>
      </x:c>
    </x:row>
    <x:row r="39" spans="2:9">
      <x:c r="B39" s="122" t="s">
        <x:v>409</x:v>
      </x:c>
      <x:c r="C39" s="122" t="s">
        <x:v>250</x:v>
      </x:c>
      <x:c r="D39" s="122" t="s">
        <x:v>826</x:v>
      </x:c>
      <x:c r="E39" s="122" t="s">
        <x:v>324</x:v>
      </x:c>
      <x:c r="F39" s="127">
        <x:v>44390.594143518501</x:v>
      </x:c>
      <x:c r="G39" s="127">
        <x:v>44399.665972222203</x:v>
      </x:c>
      <x:c r="H39" s="122">
        <x:v>975</x:v>
      </x:c>
      <x:c r="I39" s="122" t="s">
        <x:v>807</x:v>
      </x:c>
    </x:row>
    <x:row r="40" spans="2:9">
      <x:c r="B40" s="122" t="s">
        <x:v>409</x:v>
      </x:c>
      <x:c r="C40" s="122" t="s">
        <x:v>250</x:v>
      </x:c>
      <x:c r="D40" s="122" t="s">
        <x:v>826</x:v>
      </x:c>
      <x:c r="E40" s="122" t="s">
        <x:v>342</x:v>
      </x:c>
      <x:c r="F40" s="127">
        <x:v>44390</x:v>
      </x:c>
      <x:c r="G40" s="127">
        <x:v>44408</x:v>
      </x:c>
      <x:c r="H40" s="122">
        <x:v>1000</x:v>
      </x:c>
      <x:c r="I40" s="122" t="s">
        <x:v>807</x:v>
      </x:c>
    </x:row>
    <x:row r="41" spans="2:9">
      <x:c r="B41" s="122" t="s">
        <x:v>409</x:v>
      </x:c>
      <x:c r="C41" s="122" t="s">
        <x:v>250</x:v>
      </x:c>
      <x:c r="D41" s="122" t="s">
        <x:v>826</x:v>
      </x:c>
      <x:c r="E41" s="122" t="s">
        <x:v>206</x:v>
      </x:c>
      <x:c r="F41" s="127">
        <x:v>44390.533530092602</x:v>
      </x:c>
      <x:c r="G41" s="127">
        <x:v>44406.699305555601</x:v>
      </x:c>
      <x:c r="H41" s="122">
        <x:v>733</x:v>
      </x:c>
      <x:c r="I41" s="122" t="s">
        <x:v>807</x:v>
      </x:c>
    </x:row>
    <x:row r="42" spans="2:9">
      <x:c r="B42" s="122" t="s">
        <x:v>389</x:v>
      </x:c>
      <x:c r="C42" s="122" t="s">
        <x:v>356</x:v>
      </x:c>
      <x:c r="D42" s="122" t="s">
        <x:v>809</x:v>
      </x:c>
      <x:c r="E42" s="122" t="s">
        <x:v>324</x:v>
      </x:c>
      <x:c r="F42" s="127">
        <x:v>44389.396620370397</x:v>
      </x:c>
      <x:c r="G42" s="127">
        <x:v>44399.644444444399</x:v>
      </x:c>
      <x:c r="H42" s="122">
        <x:v>975</x:v>
      </x:c>
      <x:c r="I42" s="122" t="s">
        <x:v>807</x:v>
      </x:c>
    </x:row>
    <x:row r="43" spans="2:9">
      <x:c r="B43" s="122" t="s">
        <x:v>388</x:v>
      </x:c>
      <x:c r="C43" s="122" t="s">
        <x:v>257</x:v>
      </x:c>
      <x:c r="D43" s="122" t="s">
        <x:v>812</x:v>
      </x:c>
      <x:c r="E43" s="122" t="s">
        <x:v>324</x:v>
      </x:c>
      <x:c r="F43" s="127">
        <x:v>44394</x:v>
      </x:c>
      <x:c r="G43" s="127">
        <x:v>44399.644444444399</x:v>
      </x:c>
      <x:c r="H43" s="122">
        <x:v>975</x:v>
      </x:c>
      <x:c r="I43" s="122" t="s">
        <x:v>807</x:v>
      </x:c>
    </x:row>
    <x:row r="44" spans="2:9">
      <x:c r="B44" s="122" t="s">
        <x:v>393</x:v>
      </x:c>
      <x:c r="C44" s="122" t="s">
        <x:v>252</x:v>
      </x:c>
      <x:c r="D44" s="122" t="s">
        <x:v>809</x:v>
      </x:c>
      <x:c r="E44" s="122" t="s">
        <x:v>324</x:v>
      </x:c>
      <x:c r="F44" s="127">
        <x:v>44392.8386805556</x:v>
      </x:c>
      <x:c r="G44" s="127">
        <x:v>44399.6694444444</x:v>
      </x:c>
      <x:c r="H44" s="122">
        <x:v>957</x:v>
      </x:c>
      <x:c r="I44" s="122" t="s">
        <x:v>807</x:v>
      </x:c>
    </x:row>
    <x:row r="45" spans="2:9">
      <x:c r="B45" s="122" t="s">
        <x:v>393</x:v>
      </x:c>
      <x:c r="C45" s="122" t="s">
        <x:v>252</x:v>
      </x:c>
      <x:c r="D45" s="122" t="s">
        <x:v>809</x:v>
      </x:c>
      <x:c r="E45" s="122" t="s">
        <x:v>206</x:v>
      </x:c>
      <x:c r="F45" s="127">
        <x:v>44389.565219907403</x:v>
      </x:c>
      <x:c r="G45" s="127">
        <x:v>44406.668749999997</x:v>
      </x:c>
      <x:c r="H45" s="122">
        <x:v>815</x:v>
      </x:c>
      <x:c r="I45" s="122" t="s">
        <x:v>807</x:v>
      </x:c>
    </x:row>
    <x:row r="46" spans="2:9">
      <x:c r="B46" s="122" t="s">
        <x:v>392</x:v>
      </x:c>
      <x:c r="C46" s="122" t="s">
        <x:v>253</x:v>
      </x:c>
      <x:c r="D46" s="122" t="s">
        <x:v>809</x:v>
      </x:c>
      <x:c r="E46" s="122" t="s">
        <x:v>342</x:v>
      </x:c>
      <x:c r="F46" s="127">
        <x:v>44390</x:v>
      </x:c>
      <x:c r="G46" s="127">
        <x:v>44408</x:v>
      </x:c>
      <x:c r="H46" s="122">
        <x:v>893</x:v>
      </x:c>
      <x:c r="I46" s="122" t="s">
        <x:v>807</x:v>
      </x:c>
    </x:row>
    <x:row r="47" spans="2:9">
      <x:c r="B47" s="122" t="s">
        <x:v>390</x:v>
      </x:c>
      <x:c r="C47" s="122" t="s">
        <x:v>179</x:v>
      </x:c>
      <x:c r="D47" s="122" t="s">
        <x:v>809</x:v>
      </x:c>
      <x:c r="E47" s="122" t="s">
        <x:v>206</x:v>
      </x:c>
      <x:c r="F47" s="127">
        <x:v>44386.667372685202</x:v>
      </x:c>
      <x:c r="G47" s="127">
        <x:v>44404.749305555597</x:v>
      </x:c>
      <x:c r="H47" s="122" t="s">
        <x:v>796</x:v>
      </x:c>
      <x:c r="I47" s="122" t="s">
        <x:v>803</x:v>
      </x:c>
    </x:row>
    <x:row r="48" spans="2:9">
      <x:c r="B48" s="122" t="s">
        <x:v>390</x:v>
      </x:c>
      <x:c r="C48" s="122" t="s">
        <x:v>179</x:v>
      </x:c>
      <x:c r="D48" s="122" t="s">
        <x:v>809</x:v>
      </x:c>
      <x:c r="E48" s="122" t="s">
        <x:v>562</x:v>
      </x:c>
      <x:c r="F48" s="127">
        <x:v>44386</x:v>
      </x:c>
      <x:c r="G48" s="127">
        <x:v>44407</x:v>
      </x:c>
      <x:c r="H48" s="122">
        <x:v>733</x:v>
      </x:c>
      <x:c r="I48" s="122" t="s">
        <x:v>807</x:v>
      </x:c>
    </x:row>
    <x:row r="49" spans="2:9">
      <x:c r="B49" s="122" t="s">
        <x:v>390</x:v>
      </x:c>
      <x:c r="C49" s="122" t="s">
        <x:v>179</x:v>
      </x:c>
      <x:c r="D49" s="122" t="s">
        <x:v>809</x:v>
      </x:c>
      <x:c r="E49" s="122" t="s">
        <x:v>324</x:v>
      </x:c>
      <x:c r="F49" s="127">
        <x:v>44386.666319444397</x:v>
      </x:c>
      <x:c r="G49" s="127">
        <x:v>44397.679166666698</x:v>
      </x:c>
      <x:c r="H49" s="122">
        <x:v>914</x:v>
      </x:c>
      <x:c r="I49" s="122" t="s">
        <x:v>807</x:v>
      </x:c>
    </x:row>
    <x:row r="50" spans="2:9">
      <x:c r="B50" s="122" t="s">
        <x:v>391</x:v>
      </x:c>
      <x:c r="C50" s="122" t="s">
        <x:v>255</x:v>
      </x:c>
      <x:c r="D50" s="122" t="s">
        <x:v>809</x:v>
      </x:c>
      <x:c r="E50" s="122" t="s">
        <x:v>206</x:v>
      </x:c>
      <x:c r="F50" s="127">
        <x:v>44389.5453009259</x:v>
      </x:c>
      <x:c r="G50" s="127">
        <x:v>44406.706250000003</x:v>
      </x:c>
      <x:c r="H50" s="122">
        <x:v>723</x:v>
      </x:c>
      <x:c r="I50" s="122" t="s">
        <x:v>807</x:v>
      </x:c>
    </x:row>
    <x:row r="51" spans="2:9">
      <x:c r="B51" s="122" t="s">
        <x:v>391</x:v>
      </x:c>
      <x:c r="C51" s="122" t="s">
        <x:v>255</x:v>
      </x:c>
      <x:c r="D51" s="122" t="s">
        <x:v>809</x:v>
      </x:c>
      <x:c r="E51" s="122" t="s">
        <x:v>324</x:v>
      </x:c>
      <x:c r="F51" s="127">
        <x:v>44386.672569444403</x:v>
      </x:c>
      <x:c r="G51" s="127">
        <x:v>44399.644444444399</x:v>
      </x:c>
      <x:c r="H51" s="122">
        <x:v>829</x:v>
      </x:c>
      <x:c r="I51" s="122" t="s">
        <x:v>807</x:v>
      </x:c>
    </x:row>
    <x:row r="52" spans="2:9">
      <x:c r="B52" s="122" t="s">
        <x:v>387</x:v>
      </x:c>
      <x:c r="C52" s="122" t="s">
        <x:v>230</x:v>
      </x:c>
      <x:c r="D52" s="122" t="s">
        <x:v>826</x:v>
      </x:c>
      <x:c r="E52" s="122" t="s">
        <x:v>206</x:v>
      </x:c>
      <x:c r="F52" s="127">
        <x:v>44389.564872685201</x:v>
      </x:c>
      <x:c r="G52" s="127">
        <x:v>44406.742361111101</x:v>
      </x:c>
      <x:c r="H52" s="122" t="s">
        <x:v>796</x:v>
      </x:c>
      <x:c r="I52" s="122" t="s">
        <x:v>803</x:v>
      </x:c>
    </x:row>
    <x:row r="53" spans="2:9">
      <x:c r="B53" s="122" t="s">
        <x:v>394</x:v>
      </x:c>
      <x:c r="C53" s="122" t="s">
        <x:v>234</x:v>
      </x:c>
      <x:c r="D53" s="122" t="s">
        <x:v>826</x:v>
      </x:c>
      <x:c r="E53" s="122" t="s">
        <x:v>324</x:v>
      </x:c>
      <x:c r="F53" s="127">
        <x:v>44386.667372685202</x:v>
      </x:c>
      <x:c r="G53" s="127">
        <x:v>44397.6652777778</x:v>
      </x:c>
      <x:c r="H53" s="122">
        <x:v>914</x:v>
      </x:c>
      <x:c r="I53" s="122" t="s">
        <x:v>807</x:v>
      </x:c>
    </x:row>
    <x:row r="54" spans="2:9">
      <x:c r="B54" s="122" t="s">
        <x:v>394</x:v>
      </x:c>
      <x:c r="C54" s="122" t="s">
        <x:v>234</x:v>
      </x:c>
      <x:c r="D54" s="122" t="s">
        <x:v>826</x:v>
      </x:c>
      <x:c r="E54" s="122" t="s">
        <x:v>342</x:v>
      </x:c>
      <x:c r="F54" s="127">
        <x:v>44386</x:v>
      </x:c>
      <x:c r="G54" s="127">
        <x:v>44408</x:v>
      </x:c>
      <x:c r="H54" s="122">
        <x:v>925</x:v>
      </x:c>
      <x:c r="I54" s="122" t="s">
        <x:v>807</x:v>
      </x:c>
    </x:row>
    <x:row r="55" spans="2:9">
      <x:c r="B55" s="122" t="s">
        <x:v>394</x:v>
      </x:c>
      <x:c r="C55" s="122" t="s">
        <x:v>234</x:v>
      </x:c>
      <x:c r="D55" s="122" t="s">
        <x:v>826</x:v>
      </x:c>
      <x:c r="E55" s="122" t="s">
        <x:v>206</x:v>
      </x:c>
      <x:c r="F55" s="127">
        <x:v>44386.668333333299</x:v>
      </x:c>
      <x:c r="G55" s="127">
        <x:v>44404.732638888898</x:v>
      </x:c>
      <x:c r="H55" s="122">
        <x:v>833</x:v>
      </x:c>
      <x:c r="I55" s="122" t="s">
        <x:v>807</x:v>
      </x:c>
    </x:row>
    <x:row r="56" spans="2:9">
      <x:c r="B56" s="122" t="s">
        <x:v>394</x:v>
      </x:c>
      <x:c r="C56" s="122" t="s">
        <x:v>234</x:v>
      </x:c>
      <x:c r="D56" s="122" t="s">
        <x:v>826</x:v>
      </x:c>
      <x:c r="E56" s="122" t="s">
        <x:v>562</x:v>
      </x:c>
      <x:c r="F56" s="127">
        <x:v>44386</x:v>
      </x:c>
      <x:c r="G56" s="127">
        <x:v>44407</x:v>
      </x:c>
      <x:c r="H56" s="122">
        <x:v>723</x:v>
      </x:c>
      <x:c r="I56" s="122" t="s">
        <x:v>807</x:v>
      </x:c>
    </x:row>
    <x:row r="57" spans="2:9">
      <x:c r="B57" s="122" t="s">
        <x:v>395</x:v>
      </x:c>
      <x:c r="C57" s="122" t="s">
        <x:v>235</x:v>
      </x:c>
      <x:c r="D57" s="122" t="s">
        <x:v>827</x:v>
      </x:c>
      <x:c r="E57" s="122" t="s">
        <x:v>324</x:v>
      </x:c>
      <x:c r="F57" s="127">
        <x:v>44389.562870370399</x:v>
      </x:c>
      <x:c r="G57" s="127">
        <x:v>44399.644444444399</x:v>
      </x:c>
      <x:c r="H57" s="122">
        <x:v>914</x:v>
      </x:c>
      <x:c r="I57" s="122" t="s">
        <x:v>807</x:v>
      </x:c>
    </x:row>
    <x:row r="58" spans="2:9">
      <x:c r="B58" s="122" t="s">
        <x:v>395</x:v>
      </x:c>
      <x:c r="C58" s="122" t="s">
        <x:v>235</x:v>
      </x:c>
      <x:c r="D58" s="122" t="s">
        <x:v>827</x:v>
      </x:c>
      <x:c r="E58" s="122" t="s">
        <x:v>206</x:v>
      </x:c>
      <x:c r="F58" s="127">
        <x:v>44389.546226851897</x:v>
      </x:c>
      <x:c r="G58" s="127">
        <x:v>44406.691666666702</x:v>
      </x:c>
      <x:c r="H58" s="122">
        <x:v>838</x:v>
      </x:c>
      <x:c r="I58" s="122" t="s">
        <x:v>807</x:v>
      </x:c>
    </x:row>
    <x:row r="59" spans="2:9">
      <x:c r="B59" s="122" t="s">
        <x:v>415</x:v>
      </x:c>
      <x:c r="C59" s="122" t="s">
        <x:v>239</x:v>
      </x:c>
      <x:c r="D59" s="122" t="s">
        <x:v>812</x:v>
      </x:c>
      <x:c r="E59" s="122" t="s">
        <x:v>206</x:v>
      </x:c>
      <x:c r="F59" s="127">
        <x:v>44386.686157407399</x:v>
      </x:c>
      <x:c r="G59" s="127">
        <x:v>44404.761805555601</x:v>
      </x:c>
      <x:c r="H59" s="122">
        <x:v>815</x:v>
      </x:c>
      <x:c r="I59" s="122" t="s">
        <x:v>807</x:v>
      </x:c>
    </x:row>
    <x:row r="60" spans="2:9">
      <x:c r="B60" s="122" t="s">
        <x:v>415</x:v>
      </x:c>
      <x:c r="C60" s="122" t="s">
        <x:v>239</x:v>
      </x:c>
      <x:c r="D60" s="122" t="s">
        <x:v>812</x:v>
      </x:c>
      <x:c r="E60" s="122" t="s">
        <x:v>342</x:v>
      </x:c>
      <x:c r="F60" s="127">
        <x:v>44386</x:v>
      </x:c>
      <x:c r="G60" s="127">
        <x:v>44408</x:v>
      </x:c>
      <x:c r="H60" s="122" t="s">
        <x:v>796</x:v>
      </x:c>
      <x:c r="I60" s="122" t="s">
        <x:v>803</x:v>
      </x:c>
    </x:row>
    <x:row r="61" spans="2:9">
      <x:c r="B61" s="122" t="s">
        <x:v>416</x:v>
      </x:c>
      <x:c r="C61" s="122" t="s">
        <x:v>254</x:v>
      </x:c>
      <x:c r="D61" s="122" t="s">
        <x:v>812</x:v>
      </x:c>
      <x:c r="E61" s="122" t="s">
        <x:v>324</x:v>
      </x:c>
      <x:c r="F61" s="127">
        <x:v>44389.396620370397</x:v>
      </x:c>
      <x:c r="G61" s="127">
        <x:v>44399.644444444399</x:v>
      </x:c>
      <x:c r="H61" s="122">
        <x:v>893</x:v>
      </x:c>
      <x:c r="I61" s="122" t="s">
        <x:v>807</x:v>
      </x:c>
    </x:row>
    <x:row r="62" spans="2:9">
      <x:c r="B62" s="122" t="s">
        <x:v>416</x:v>
      </x:c>
      <x:c r="C62" s="122" t="s">
        <x:v>254</x:v>
      </x:c>
      <x:c r="D62" s="122" t="s">
        <x:v>812</x:v>
      </x:c>
      <x:c r="E62" s="122" t="s">
        <x:v>342</x:v>
      </x:c>
      <x:c r="F62" s="127">
        <x:v>44390</x:v>
      </x:c>
      <x:c r="G62" s="127">
        <x:v>44408</x:v>
      </x:c>
      <x:c r="H62" s="122">
        <x:v>936</x:v>
      </x:c>
      <x:c r="I62" s="122" t="s">
        <x:v>807</x:v>
      </x:c>
    </x:row>
    <x:row r="63" spans="2:9">
      <x:c r="B63" s="122" t="s">
        <x:v>414</x:v>
      </x:c>
      <x:c r="C63" s="122" t="s">
        <x:v>256</x:v>
      </x:c>
      <x:c r="D63" s="122" t="s">
        <x:v>826</x:v>
      </x:c>
      <x:c r="E63" s="122" t="s">
        <x:v>324</x:v>
      </x:c>
      <x:c r="F63" s="127">
        <x:v>44389.658472222203</x:v>
      </x:c>
      <x:c r="G63" s="127">
        <x:v>44399.644444444399</x:v>
      </x:c>
      <x:c r="H63" s="122">
        <x:v>893</x:v>
      </x:c>
      <x:c r="I63" s="122" t="s">
        <x:v>807</x:v>
      </x:c>
    </x:row>
    <x:row r="64" spans="2:9">
      <x:c r="B64" s="122" t="s">
        <x:v>414</x:v>
      </x:c>
      <x:c r="C64" s="122" t="s">
        <x:v>256</x:v>
      </x:c>
      <x:c r="D64" s="122" t="s">
        <x:v>826</x:v>
      </x:c>
      <x:c r="E64" s="122" t="s">
        <x:v>206</x:v>
      </x:c>
      <x:c r="F64" s="127">
        <x:v>44389.546122685198</x:v>
      </x:c>
      <x:c r="G64" s="127">
        <x:v>44406.667361111096</x:v>
      </x:c>
      <x:c r="H64" s="122">
        <x:v>838</x:v>
      </x:c>
      <x:c r="I64" s="122" t="s">
        <x:v>807</x:v>
      </x:c>
    </x:row>
    <x:row r="65" spans="2:9">
      <x:c r="B65" s="122" t="s">
        <x:v>413</x:v>
      </x:c>
      <x:c r="C65" s="122" t="s">
        <x:v>232</x:v>
      </x:c>
      <x:c r="D65" s="122" t="s">
        <x:v>827</x:v>
      </x:c>
      <x:c r="E65" s="122" t="s">
        <x:v>342</x:v>
      </x:c>
      <x:c r="F65" s="127">
        <x:v>44386</x:v>
      </x:c>
      <x:c r="G65" s="127">
        <x:v>44408</x:v>
      </x:c>
      <x:c r="H65" s="122">
        <x:v>857</x:v>
      </x:c>
      <x:c r="I65" s="122" t="s">
        <x:v>807</x:v>
      </x:c>
    </x:row>
    <x:row r="66" spans="2:9">
      <x:c r="B66" s="122" t="s">
        <x:v>413</x:v>
      </x:c>
      <x:c r="C66" s="122" t="s">
        <x:v>232</x:v>
      </x:c>
      <x:c r="D66" s="122" t="s">
        <x:v>827</x:v>
      </x:c>
      <x:c r="E66" s="122" t="s">
        <x:v>324</x:v>
      </x:c>
      <x:c r="F66" s="127">
        <x:v>44386.678240740701</x:v>
      </x:c>
      <x:c r="G66" s="127">
        <x:v>44399.644444444399</x:v>
      </x:c>
      <x:c r="H66" s="122">
        <x:v>533</x:v>
      </x:c>
      <x:c r="I66" s="122" t="s">
        <x:v>825</x:v>
      </x:c>
    </x:row>
    <x:row r="67" spans="2:9">
      <x:c r="B67" s="122" t="s">
        <x:v>840</x:v>
      </x:c>
      <x:c r="C67" s="122" t="s">
        <x:v>226</x:v>
      </x:c>
      <x:c r="D67" s="122" t="s">
        <x:v>827</x:v>
      </x:c>
      <x:c r="E67" s="122" t="s">
        <x:v>206</x:v>
      </x:c>
      <x:c r="F67" s="127">
        <x:v>44389.562870370399</x:v>
      </x:c>
      <x:c r="G67" s="127">
        <x:v>44406.702777777798</x:v>
      </x:c>
      <x:c r="H67" s="122">
        <x:v>800</x:v>
      </x:c>
      <x:c r="I67" s="122" t="s">
        <x:v>807</x:v>
      </x:c>
    </x:row>
    <x:row r="68" spans="2:9">
      <x:c r="B68" s="122" t="s">
        <x:v>840</x:v>
      </x:c>
      <x:c r="C68" s="122" t="s">
        <x:v>226</x:v>
      </x:c>
      <x:c r="D68" s="122" t="s">
        <x:v>827</x:v>
      </x:c>
      <x:c r="E68" s="122" t="s">
        <x:v>324</x:v>
      </x:c>
      <x:c r="F68" s="127">
        <x:v>44386.664247685199</x:v>
      </x:c>
      <x:c r="G68" s="127">
        <x:v>44399.659722222197</x:v>
      </x:c>
      <x:c r="H68" s="122">
        <x:v>950</x:v>
      </x:c>
      <x:c r="I68" s="122" t="s">
        <x:v>807</x:v>
      </x:c>
    </x:row>
    <x:row r="69" spans="2:9">
      <x:c r="B69" s="122" t="s">
        <x:v>841</x:v>
      </x:c>
      <x:c r="C69" s="122" t="s">
        <x:v>242</x:v>
      </x:c>
      <x:c r="D69" s="122" t="s">
        <x:v>826</x:v>
      </x:c>
      <x:c r="E69" s="122" t="s">
        <x:v>324</x:v>
      </x:c>
      <x:c r="F69" s="127">
        <x:v>44393.3921527778</x:v>
      </x:c>
      <x:c r="G69" s="127">
        <x:v>44399.6743055556</x:v>
      </x:c>
      <x:c r="H69" s="122">
        <x:v>825</x:v>
      </x:c>
      <x:c r="I69" s="122" t="s">
        <x:v>807</x:v>
      </x:c>
    </x:row>
    <x:row r="70" spans="2:9">
      <x:c r="B70" s="122" t="s">
        <x:v>841</x:v>
      </x:c>
      <x:c r="C70" s="122" t="s">
        <x:v>242</x:v>
      </x:c>
      <x:c r="D70" s="122" t="s">
        <x:v>826</x:v>
      </x:c>
      <x:c r="E70" s="122" t="s">
        <x:v>342</x:v>
      </x:c>
      <x:c r="F70" s="127">
        <x:v>44386</x:v>
      </x:c>
      <x:c r="G70" s="127">
        <x:v>44408</x:v>
      </x:c>
      <x:c r="H70" s="122">
        <x:v>914</x:v>
      </x:c>
      <x:c r="I70" s="122" t="s">
        <x:v>807</x:v>
      </x:c>
    </x:row>
    <x:row r="71" spans="2:9">
      <x:c r="B71" s="122" t="s">
        <x:v>848</x:v>
      </x:c>
      <x:c r="C71" s="122" t="s">
        <x:v>243</x:v>
      </x:c>
      <x:c r="D71" s="122" t="s">
        <x:v>826</x:v>
      </x:c>
      <x:c r="E71" s="122" t="s">
        <x:v>562</x:v>
      </x:c>
      <x:c r="F71" s="127">
        <x:v>44386</x:v>
      </x:c>
      <x:c r="G71" s="127">
        <x:v>44407</x:v>
      </x:c>
      <x:c r="H71" s="122">
        <x:v>815</x:v>
      </x:c>
      <x:c r="I71" s="122" t="s">
        <x:v>807</x:v>
      </x:c>
    </x:row>
    <x:row r="72" spans="2:9">
      <x:c r="B72" s="122" t="s">
        <x:v>848</x:v>
      </x:c>
      <x:c r="C72" s="122" t="s">
        <x:v>243</x:v>
      </x:c>
      <x:c r="D72" s="122" t="s">
        <x:v>826</x:v>
      </x:c>
      <x:c r="E72" s="122" t="s">
        <x:v>324</x:v>
      </x:c>
      <x:c r="F72" s="127">
        <x:v>44386.666400463</x:v>
      </x:c>
      <x:c r="G72" s="127">
        <x:v>44397.679861111101</x:v>
      </x:c>
      <x:c r="H72" s="122">
        <x:v>975</x:v>
      </x:c>
      <x:c r="I72" s="122" t="s">
        <x:v>807</x:v>
      </x:c>
    </x:row>
    <x:row r="73" spans="2:9">
      <x:c r="B73" s="122" t="s">
        <x:v>845</x:v>
      </x:c>
      <x:c r="C73" s="122" t="s">
        <x:v>228</x:v>
      </x:c>
      <x:c r="D73" s="122" t="s">
        <x:v>812</x:v>
      </x:c>
      <x:c r="E73" s="122" t="s">
        <x:v>324</x:v>
      </x:c>
      <x:c r="F73" s="127">
        <x:v>44390.614467592597</x:v>
      </x:c>
      <x:c r="G73" s="127">
        <x:v>44399.672916666699</x:v>
      </x:c>
      <x:c r="H73" s="122">
        <x:v>936</x:v>
      </x:c>
      <x:c r="I73" s="122" t="s">
        <x:v>807</x:v>
      </x:c>
    </x:row>
    <x:row r="74" spans="2:9">
      <x:c r="B74" s="122" t="s">
        <x:v>845</x:v>
      </x:c>
      <x:c r="C74" s="122" t="s">
        <x:v>228</x:v>
      </x:c>
      <x:c r="D74" s="122" t="s">
        <x:v>812</x:v>
      </x:c>
      <x:c r="E74" s="122" t="s">
        <x:v>206</x:v>
      </x:c>
      <x:c r="F74" s="127">
        <x:v>44389.565798611096</x:v>
      </x:c>
      <x:c r="G74" s="127">
        <x:v>44404.730555555601</x:v>
      </x:c>
      <x:c r="H74" s="122">
        <x:v>885</x:v>
      </x:c>
      <x:c r="I74" s="122" t="s">
        <x:v>807</x:v>
      </x:c>
    </x:row>
    <x:row r="75" spans="2:9">
      <x:c r="B75" s="122" t="s">
        <x:v>842</x:v>
      </x:c>
      <x:c r="C75" s="122" t="s">
        <x:v>244</x:v>
      </x:c>
      <x:c r="D75" s="122" t="s">
        <x:v>812</x:v>
      </x:c>
      <x:c r="E75" s="122" t="s">
        <x:v>206</x:v>
      </x:c>
      <x:c r="F75" s="127">
        <x:v>44393.484340277799</x:v>
      </x:c>
      <x:c r="G75" s="127">
        <x:v>44404.731249999997</x:v>
      </x:c>
      <x:c r="H75" s="122" t="s">
        <x:v>796</x:v>
      </x:c>
      <x:c r="I75" s="122" t="s">
        <x:v>803</x:v>
      </x:c>
    </x:row>
    <x:row r="76" spans="2:9">
      <x:c r="B76" s="122" t="s">
        <x:v>842</x:v>
      </x:c>
      <x:c r="C76" s="122" t="s">
        <x:v>244</x:v>
      </x:c>
      <x:c r="D76" s="122" t="s">
        <x:v>812</x:v>
      </x:c>
      <x:c r="E76" s="122" t="s">
        <x:v>342</x:v>
      </x:c>
      <x:c r="F76" s="127">
        <x:v>44393</x:v>
      </x:c>
      <x:c r="G76" s="127">
        <x:v>44408</x:v>
      </x:c>
      <x:c r="H76" s="122">
        <x:v>533</x:v>
      </x:c>
      <x:c r="I76" s="122" t="s">
        <x:v>825</x:v>
      </x:c>
    </x:row>
    <x:row r="77" spans="2:9">
      <x:c r="B77" s="122" t="s">
        <x:v>847</x:v>
      </x:c>
      <x:c r="C77" s="122" t="s">
        <x:v>238</x:v>
      </x:c>
      <x:c r="D77" s="122" t="s">
        <x:v>826</x:v>
      </x:c>
      <x:c r="E77" s="122" t="s">
        <x:v>342</x:v>
      </x:c>
      <x:c r="F77" s="127">
        <x:v>44386</x:v>
      </x:c>
      <x:c r="G77" s="127">
        <x:v>44408</x:v>
      </x:c>
      <x:c r="H77" s="122">
        <x:v>823</x:v>
      </x:c>
      <x:c r="I77" s="122" t="s">
        <x:v>807</x:v>
      </x:c>
    </x:row>
    <x:row r="78" spans="2:9">
      <x:c r="B78" s="122" t="s">
        <x:v>847</x:v>
      </x:c>
      <x:c r="C78" s="122" t="s">
        <x:v>238</x:v>
      </x:c>
      <x:c r="D78" s="122" t="s">
        <x:v>826</x:v>
      </x:c>
      <x:c r="E78" s="122" t="s">
        <x:v>324</x:v>
      </x:c>
      <x:c r="F78" s="127">
        <x:v>44389.5452546296</x:v>
      </x:c>
      <x:c r="G78" s="127">
        <x:v>44399.644444444399</x:v>
      </x:c>
      <x:c r="H78" s="122">
        <x:v>700</x:v>
      </x:c>
      <x:c r="I78" s="122" t="s">
        <x:v>807</x:v>
      </x:c>
    </x:row>
    <x:row r="79" spans="2:9">
      <x:c r="B79" s="122" t="s">
        <x:v>846</x:v>
      </x:c>
      <x:c r="C79" s="122" t="s">
        <x:v>229</x:v>
      </x:c>
      <x:c r="D79" s="122" t="s">
        <x:v>809</x:v>
      </x:c>
      <x:c r="E79" s="122" t="s">
        <x:v>324</x:v>
      </x:c>
      <x:c r="F79" s="127">
        <x:v>44389.5453935185</x:v>
      </x:c>
      <x:c r="G79" s="127">
        <x:v>44397.661805555603</x:v>
      </x:c>
      <x:c r="H79" s="122">
        <x:v>936</x:v>
      </x:c>
      <x:c r="I79" s="122" t="s">
        <x:v>807</x:v>
      </x:c>
    </x:row>
    <x:row r="80" spans="2:9">
      <x:c r="B80" s="122" t="s">
        <x:v>846</x:v>
      </x:c>
      <x:c r="C80" s="122" t="s">
        <x:v>229</x:v>
      </x:c>
      <x:c r="D80" s="122" t="s">
        <x:v>809</x:v>
      </x:c>
      <x:c r="E80" s="122" t="s">
        <x:v>562</x:v>
      </x:c>
      <x:c r="F80" s="127">
        <x:v>44389</x:v>
      </x:c>
      <x:c r="G80" s="127">
        <x:v>44407</x:v>
      </x:c>
      <x:c r="H80" s="122">
        <x:v>642</x:v>
      </x:c>
      <x:c r="I80" s="122" t="s">
        <x:v>825</x:v>
      </x:c>
    </x:row>
    <x:row r="81" spans="2:9">
      <x:c r="B81" s="122" t="s">
        <x:v>846</x:v>
      </x:c>
      <x:c r="C81" s="122" t="s">
        <x:v>229</x:v>
      </x:c>
      <x:c r="D81" s="122" t="s">
        <x:v>809</x:v>
      </x:c>
      <x:c r="E81" s="122" t="s">
        <x:v>206</x:v>
      </x:c>
      <x:c r="F81" s="127">
        <x:v>44389.561365740701</x:v>
      </x:c>
      <x:c r="G81" s="127">
        <x:v>44404.7055555556</x:v>
      </x:c>
      <x:c r="H81" s="122" t="s">
        <x:v>796</x:v>
      </x:c>
      <x:c r="I81" s="122" t="s">
        <x:v>803</x:v>
      </x:c>
    </x:row>
    <x:row r="82" spans="2:9">
      <x:c r="B82" s="122" t="s">
        <x:v>843</x:v>
      </x:c>
      <x:c r="C82" s="122" t="s">
        <x:v>240</x:v>
      </x:c>
      <x:c r="D82" s="122" t="s">
        <x:v>827</x:v>
      </x:c>
      <x:c r="E82" s="122" t="s">
        <x:v>206</x:v>
      </x:c>
      <x:c r="F82" s="127">
        <x:v>44386.664247685199</x:v>
      </x:c>
      <x:c r="G82" s="127">
        <x:v>44404.760416666701</x:v>
      </x:c>
      <x:c r="H82" s="122">
        <x:v>733</x:v>
      </x:c>
      <x:c r="I82" s="122" t="s">
        <x:v>807</x:v>
      </x:c>
    </x:row>
    <x:row r="83" spans="2:9">
      <x:c r="B83" s="122" t="s">
        <x:v>843</x:v>
      </x:c>
      <x:c r="C83" s="122" t="s">
        <x:v>240</x:v>
      </x:c>
      <x:c r="D83" s="122" t="s">
        <x:v>827</x:v>
      </x:c>
      <x:c r="E83" s="122" t="s">
        <x:v>324</x:v>
      </x:c>
      <x:c r="F83" s="127">
        <x:v>44392.771400463003</x:v>
      </x:c>
      <x:c r="G83" s="127">
        <x:v>44399.644444444399</x:v>
      </x:c>
      <x:c r="H83" s="122">
        <x:v>893</x:v>
      </x:c>
      <x:c r="I83" s="122" t="s">
        <x:v>807</x:v>
      </x:c>
    </x:row>
    <x:row r="84" spans="2:9">
      <x:c r="B84" s="122" t="s">
        <x:v>844</x:v>
      </x:c>
      <x:c r="C84" s="122" t="s">
        <x:v>231</x:v>
      </x:c>
      <x:c r="D84" s="122" t="s">
        <x:v>827</x:v>
      </x:c>
      <x:c r="E84" s="122" t="s">
        <x:v>324</x:v>
      </x:c>
      <x:c r="F84" s="127">
        <x:v>44386.686157407399</x:v>
      </x:c>
      <x:c r="G84" s="127">
        <x:v>44399.670833333301</x:v>
      </x:c>
      <x:c r="H84" s="122">
        <x:v>914</x:v>
      </x:c>
      <x:c r="I84" s="122" t="s">
        <x:v>807</x:v>
      </x:c>
    </x:row>
    <x:row r="85" spans="2:9">
      <x:c r="B85" s="122" t="s">
        <x:v>849</x:v>
      </x:c>
      <x:c r="C85" s="122" t="s">
        <x:v>328</x:v>
      </x:c>
      <x:c r="D85" s="122" t="s">
        <x:v>809</x:v>
      </x:c>
      <x:c r="E85" s="122" t="s">
        <x:v>206</x:v>
      </x:c>
      <x:c r="F85" s="127">
        <x:v>44390.648854166699</x:v>
      </x:c>
      <x:c r="G85" s="127">
        <x:v>44404.742361111101</x:v>
      </x:c>
      <x:c r="H85" s="122">
        <x:v>800</x:v>
      </x:c>
      <x:c r="I85" s="122" t="s">
        <x:v>807</x:v>
      </x:c>
    </x:row>
    <x:row r="86" spans="2:9">
      <x:c r="B86" s="122" t="s">
        <x:v>849</x:v>
      </x:c>
      <x:c r="C86" s="122" t="s">
        <x:v>328</x:v>
      </x:c>
      <x:c r="D86" s="122" t="s">
        <x:v>809</x:v>
      </x:c>
      <x:c r="E86" s="122" t="s">
        <x:v>324</x:v>
      </x:c>
      <x:c r="F86" s="127">
        <x:v>44386.724166666703</x:v>
      </x:c>
      <x:c r="G86" s="127">
        <x:v>44399.644444444399</x:v>
      </x:c>
      <x:c r="H86" s="122">
        <x:v>925</x:v>
      </x:c>
      <x:c r="I86" s="122" t="s">
        <x:v>807</x:v>
      </x:c>
    </x:row>
    <x:row r="87" spans="2:9">
      <x:c r="B87" s="122" t="s">
        <x:v>839</x:v>
      </x:c>
      <x:c r="C87" s="122" t="s">
        <x:v>246</x:v>
      </x:c>
      <x:c r="D87" s="122" t="s">
        <x:v>812</x:v>
      </x:c>
      <x:c r="E87" s="122" t="s">
        <x:v>324</x:v>
      </x:c>
      <x:c r="F87" s="127">
        <x:v>44390.742442129602</x:v>
      </x:c>
      <x:c r="G87" s="127">
        <x:v>44399.644444444399</x:v>
      </x:c>
      <x:c r="H87" s="122">
        <x:v>936</x:v>
      </x:c>
      <x:c r="I87" s="122" t="s">
        <x:v>807</x:v>
      </x:c>
    </x:row>
    <x:row r="88" spans="2:9">
      <x:c r="B88" s="122" t="s">
        <x:v>839</x:v>
      </x:c>
      <x:c r="C88" s="122" t="s">
        <x:v>246</x:v>
      </x:c>
      <x:c r="D88" s="122" t="s">
        <x:v>812</x:v>
      </x:c>
      <x:c r="E88" s="122" t="s">
        <x:v>206</x:v>
      </x:c>
      <x:c r="F88" s="127">
        <x:v>44390.552060185197</x:v>
      </x:c>
      <x:c r="G88" s="127">
        <x:v>44406.668055555601</x:v>
      </x:c>
      <x:c r="H88" s="122">
        <x:v>862</x:v>
      </x:c>
      <x:c r="I88" s="122" t="s">
        <x:v>807</x:v>
      </x:c>
    </x:row>
    <x:row r="89" spans="2:9">
      <x:c r="B89" s="122" t="s">
        <x:v>839</x:v>
      </x:c>
      <x:c r="C89" s="122" t="s">
        <x:v>246</x:v>
      </x:c>
      <x:c r="D89" s="122" t="s">
        <x:v>812</x:v>
      </x:c>
      <x:c r="E89" s="122" t="s">
        <x:v>342</x:v>
      </x:c>
      <x:c r="F89" s="127">
        <x:v>44390</x:v>
      </x:c>
      <x:c r="G89" s="127">
        <x:v>44408</x:v>
      </x:c>
      <x:c r="H89" s="122">
        <x:v>567</x:v>
      </x:c>
      <x:c r="I89" s="122" t="s">
        <x:v>825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B2:I89"/>
  <x:sheetViews>
    <x:sheetView topLeftCell="A2" zoomScaleNormal="75" zoomScaleSheetLayoutView="100" workbookViewId="0">
      <x:selection activeCell="M19" activeCellId="0" sqref="M19:M19"/>
    </x:sheetView>
  </x:sheetViews>
  <x:sheetFormatPr defaultColWidth="9" defaultRowHeight="16.39999999999999857891"/>
  <x:cols>
    <x:col min="1" max="1" width="2.5625" customWidth="1"/>
    <x:col min="2" max="2" width="10" bestFit="1" customWidth="1"/>
    <x:col min="4" max="4" width="13.9375" bestFit="1" customWidth="1"/>
    <x:col min="5" max="5" width="10.0625" bestFit="1" customWidth="1"/>
    <x:col min="6" max="7" width="10.5625" bestFit="1" customWidth="1"/>
  </x:cols>
  <x:sheetData>
    <x:row r="2" spans="2:9">
      <x:c r="B2" s="122" t="s">
        <x:v>331</x:v>
      </x:c>
      <x:c r="C2" s="122" t="s">
        <x:v>26</x:v>
      </x:c>
      <x:c r="D2" s="122" t="s">
        <x:v>138</x:v>
      </x:c>
      <x:c r="E2" s="122" t="s">
        <x:v>340</x:v>
      </x:c>
      <x:c r="F2" s="122" t="s">
        <x:v>195</x:v>
      </x:c>
      <x:c r="G2" s="122" t="s">
        <x:v>806</x:v>
      </x:c>
      <x:c r="H2" s="122" t="s">
        <x:v>205</x:v>
      </x:c>
      <x:c r="I2" s="122" t="s">
        <x:v>194</x:v>
      </x:c>
    </x:row>
    <x:row r="3" spans="2:9">
      <x:c r="B3" s="122" t="s">
        <x:v>425</x:v>
      </x:c>
      <x:c r="C3" s="122" t="s">
        <x:v>196</x:v>
      </x:c>
      <x:c r="D3" s="122" t="s">
        <x:v>812</x:v>
      </x:c>
      <x:c r="E3" s="122" t="s">
        <x:v>342</x:v>
      </x:c>
      <x:c r="F3" s="127">
        <x:v>44390</x:v>
      </x:c>
      <x:c r="G3" s="127">
        <x:v>44408</x:v>
      </x:c>
      <x:c r="H3" s="122">
        <x:v>936</x:v>
      </x:c>
      <x:c r="I3" s="122" t="s">
        <x:v>807</x:v>
      </x:c>
    </x:row>
    <x:row r="4" spans="2:9">
      <x:c r="B4" s="122" t="s">
        <x:v>425</x:v>
      </x:c>
      <x:c r="C4" s="122" t="s">
        <x:v>196</x:v>
      </x:c>
      <x:c r="D4" s="122" t="s">
        <x:v>812</x:v>
      </x:c>
      <x:c r="E4" s="122" t="s">
        <x:v>562</x:v>
      </x:c>
      <x:c r="F4" s="127">
        <x:v>44389</x:v>
      </x:c>
      <x:c r="G4" s="127">
        <x:v>44407</x:v>
      </x:c>
      <x:c r="H4" s="122">
        <x:v>838</x:v>
      </x:c>
      <x:c r="I4" s="122" t="s">
        <x:v>807</x:v>
      </x:c>
    </x:row>
    <x:row r="5" spans="2:9">
      <x:c r="B5" s="122" t="s">
        <x:v>425</x:v>
      </x:c>
      <x:c r="C5" s="122" t="s">
        <x:v>196</x:v>
      </x:c>
      <x:c r="D5" s="122" t="s">
        <x:v>812</x:v>
      </x:c>
      <x:c r="E5" s="122" t="s">
        <x:v>324</x:v>
      </x:c>
      <x:c r="F5" s="127">
        <x:v>44389.546122685198</x:v>
      </x:c>
      <x:c r="G5" s="127">
        <x:v>44397.661805555603</x:v>
      </x:c>
      <x:c r="H5" s="122">
        <x:v>975</x:v>
      </x:c>
      <x:c r="I5" s="122" t="s">
        <x:v>807</x:v>
      </x:c>
    </x:row>
    <x:row r="6" spans="2:9">
      <x:c r="B6" s="122" t="s">
        <x:v>425</x:v>
      </x:c>
      <x:c r="C6" s="122" t="s">
        <x:v>196</x:v>
      </x:c>
      <x:c r="D6" s="122" t="s">
        <x:v>812</x:v>
      </x:c>
      <x:c r="E6" s="122" t="s">
        <x:v>206</x:v>
      </x:c>
      <x:c r="F6" s="127">
        <x:v>44390.571458333303</x:v>
      </x:c>
      <x:c r="G6" s="127">
        <x:v>44404.706944444399</x:v>
      </x:c>
      <x:c r="H6" s="122">
        <x:v>379</x:v>
      </x:c>
      <x:c r="I6" s="122" t="s">
        <x:v>825</x:v>
      </x:c>
    </x:row>
    <x:row r="7" spans="2:9">
      <x:c r="B7" s="122" t="s">
        <x:v>427</x:v>
      </x:c>
      <x:c r="C7" s="122" t="s">
        <x:v>207</x:v>
      </x:c>
      <x:c r="D7" s="122" t="s">
        <x:v>812</x:v>
      </x:c>
      <x:c r="E7" s="122" t="s">
        <x:v>342</x:v>
      </x:c>
      <x:c r="F7" s="127">
        <x:v>44392</x:v>
      </x:c>
      <x:c r="G7" s="127">
        <x:v>44408</x:v>
      </x:c>
      <x:c r="H7" s="122">
        <x:v>893</x:v>
      </x:c>
      <x:c r="I7" s="122" t="s">
        <x:v>807</x:v>
      </x:c>
    </x:row>
    <x:row r="8" spans="2:9">
      <x:c r="B8" s="122" t="s">
        <x:v>427</x:v>
      </x:c>
      <x:c r="C8" s="122" t="s">
        <x:v>207</x:v>
      </x:c>
      <x:c r="D8" s="122" t="s">
        <x:v>812</x:v>
      </x:c>
      <x:c r="E8" s="122" t="s">
        <x:v>206</x:v>
      </x:c>
      <x:c r="F8" s="127">
        <x:v>44392.771400463003</x:v>
      </x:c>
      <x:c r="G8" s="127">
        <x:v>44406.668055555601</x:v>
      </x:c>
      <x:c r="H8" s="122">
        <x:v>800</x:v>
      </x:c>
      <x:c r="I8" s="122" t="s">
        <x:v>807</x:v>
      </x:c>
    </x:row>
    <x:row r="9" spans="2:9">
      <x:c r="B9" s="122" t="s">
        <x:v>429</x:v>
      </x:c>
      <x:c r="C9" s="122" t="s">
        <x:v>208</x:v>
      </x:c>
      <x:c r="D9" s="122" t="s">
        <x:v>812</x:v>
      </x:c>
      <x:c r="E9" s="122" t="s">
        <x:v>324</x:v>
      </x:c>
      <x:c r="F9" s="127">
        <x:v>44393.390810185199</x:v>
      </x:c>
      <x:c r="G9" s="127">
        <x:v>44399.644444444399</x:v>
      </x:c>
      <x:c r="H9" s="122">
        <x:v>975</x:v>
      </x:c>
      <x:c r="I9" s="122" t="s">
        <x:v>807</x:v>
      </x:c>
    </x:row>
    <x:row r="10" spans="2:9">
      <x:c r="B10" s="122" t="s">
        <x:v>429</x:v>
      </x:c>
      <x:c r="C10" s="122" t="s">
        <x:v>208</x:v>
      </x:c>
      <x:c r="D10" s="122" t="s">
        <x:v>812</x:v>
      </x:c>
      <x:c r="E10" s="122" t="s">
        <x:v>206</x:v>
      </x:c>
      <x:c r="F10" s="127">
        <x:v>44393.484884259298</x:v>
      </x:c>
      <x:c r="G10" s="127">
        <x:v>44406.668055555601</x:v>
      </x:c>
      <x:c r="H10" s="122" t="s">
        <x:v>796</x:v>
      </x:c>
      <x:c r="I10" s="122" t="s">
        <x:v>803</x:v>
      </x:c>
    </x:row>
    <x:row r="11" spans="2:9">
      <x:c r="B11" s="122" t="s">
        <x:v>398</x:v>
      </x:c>
      <x:c r="C11" s="122" t="s">
        <x:v>201</x:v>
      </x:c>
      <x:c r="D11" s="122" t="s">
        <x:v>826</x:v>
      </x:c>
      <x:c r="E11" s="122" t="s">
        <x:v>324</x:v>
      </x:c>
      <x:c r="F11" s="127">
        <x:v>44389.565798611096</x:v>
      </x:c>
      <x:c r="G11" s="127">
        <x:v>44399.644444444399</x:v>
      </x:c>
      <x:c r="H11" s="122">
        <x:v>979</x:v>
      </x:c>
      <x:c r="I11" s="122" t="s">
        <x:v>807</x:v>
      </x:c>
    </x:row>
    <x:row r="12" spans="2:9">
      <x:c r="B12" s="122" t="s">
        <x:v>398</x:v>
      </x:c>
      <x:c r="C12" s="122" t="s">
        <x:v>201</x:v>
      </x:c>
      <x:c r="D12" s="122" t="s">
        <x:v>826</x:v>
      </x:c>
      <x:c r="E12" s="122" t="s">
        <x:v>206</x:v>
      </x:c>
      <x:c r="F12" s="127">
        <x:v>44393.392615740697</x:v>
      </x:c>
      <x:c r="G12" s="127">
        <x:v>44406.699305555601</x:v>
      </x:c>
      <x:c r="H12" s="122">
        <x:v>862</x:v>
      </x:c>
      <x:c r="I12" s="122" t="s">
        <x:v>807</x:v>
      </x:c>
    </x:row>
    <x:row r="13" spans="2:9">
      <x:c r="B13" s="122" t="s">
        <x:v>396</x:v>
      </x:c>
      <x:c r="C13" s="122" t="s">
        <x:v>209</x:v>
      </x:c>
      <x:c r="D13" s="122" t="s">
        <x:v>827</x:v>
      </x:c>
      <x:c r="E13" s="122" t="s">
        <x:v>324</x:v>
      </x:c>
      <x:c r="F13" s="127">
        <x:v>44389.5624537037</x:v>
      </x:c>
      <x:c r="G13" s="127">
        <x:v>44399.644444444399</x:v>
      </x:c>
      <x:c r="H13" s="122">
        <x:v>893</x:v>
      </x:c>
      <x:c r="I13" s="122" t="s">
        <x:v>807</x:v>
      </x:c>
    </x:row>
    <x:row r="14" spans="2:9">
      <x:c r="B14" s="122" t="s">
        <x:v>397</x:v>
      </x:c>
      <x:c r="C14" s="122" t="s">
        <x:v>227</x:v>
      </x:c>
      <x:c r="D14" s="122" t="s">
        <x:v>827</x:v>
      </x:c>
      <x:c r="E14" s="122" t="s">
        <x:v>206</x:v>
      </x:c>
      <x:c r="F14" s="127">
        <x:v>44386.666400463</x:v>
      </x:c>
      <x:c r="G14" s="127">
        <x:v>44404.715972222199</x:v>
      </x:c>
      <x:c r="H14" s="122">
        <x:v>908</x:v>
      </x:c>
      <x:c r="I14" s="122" t="s">
        <x:v>807</x:v>
      </x:c>
    </x:row>
    <x:row r="15" spans="2:9">
      <x:c r="B15" s="122" t="s">
        <x:v>399</x:v>
      </x:c>
      <x:c r="C15" s="122" t="s">
        <x:v>251</x:v>
      </x:c>
      <x:c r="D15" s="122" t="s">
        <x:v>827</x:v>
      </x:c>
      <x:c r="E15" s="122" t="s">
        <x:v>324</x:v>
      </x:c>
      <x:c r="F15" s="127">
        <x:v>44389.562384259298</x:v>
      </x:c>
      <x:c r="G15" s="127">
        <x:v>44399.672222222202</x:v>
      </x:c>
      <x:c r="H15" s="122" t="s">
        <x:v>796</x:v>
      </x:c>
      <x:c r="I15" s="122" t="s">
        <x:v>803</x:v>
      </x:c>
    </x:row>
    <x:row r="16" spans="2:9">
      <x:c r="B16" s="122" t="s">
        <x:v>400</x:v>
      </x:c>
      <x:c r="C16" s="122" t="s">
        <x:v>241</x:v>
      </x:c>
      <x:c r="D16" s="122" t="s">
        <x:v>826</x:v>
      </x:c>
      <x:c r="E16" s="122" t="s">
        <x:v>342</x:v>
      </x:c>
      <x:c r="F16" s="127">
        <x:v>44386</x:v>
      </x:c>
      <x:c r="G16" s="127">
        <x:v>44408</x:v>
      </x:c>
      <x:c r="H16" s="122">
        <x:v>925</x:v>
      </x:c>
      <x:c r="I16" s="122" t="s">
        <x:v>807</x:v>
      </x:c>
    </x:row>
    <x:row r="17" spans="2:9">
      <x:c r="B17" s="122" t="s">
        <x:v>401</x:v>
      </x:c>
      <x:c r="C17" s="122" t="s">
        <x:v>245</x:v>
      </x:c>
      <x:c r="D17" s="122" t="s">
        <x:v>812</x:v>
      </x:c>
      <x:c r="E17" s="122" t="s">
        <x:v>342</x:v>
      </x:c>
      <x:c r="F17" s="127">
        <x:v>44390</x:v>
      </x:c>
      <x:c r="G17" s="127">
        <x:v>44408</x:v>
      </x:c>
      <x:c r="H17" s="122">
        <x:v>567</x:v>
      </x:c>
      <x:c r="I17" s="122" t="s">
        <x:v>825</x:v>
      </x:c>
    </x:row>
    <x:row r="18" spans="2:9">
      <x:c r="B18" s="122" t="s">
        <x:v>401</x:v>
      </x:c>
      <x:c r="C18" s="122" t="s">
        <x:v>245</x:v>
      </x:c>
      <x:c r="D18" s="122" t="s">
        <x:v>812</x:v>
      </x:c>
      <x:c r="E18" s="122" t="s">
        <x:v>324</x:v>
      </x:c>
      <x:c r="F18" s="127">
        <x:v>44389.551261574103</x:v>
      </x:c>
      <x:c r="G18" s="127">
        <x:v>44397.663194444402</x:v>
      </x:c>
      <x:c r="H18" s="122">
        <x:v>975</x:v>
      </x:c>
      <x:c r="I18" s="122" t="s">
        <x:v>807</x:v>
      </x:c>
    </x:row>
    <x:row r="19" spans="2:9">
      <x:c r="B19" s="122" t="s">
        <x:v>401</x:v>
      </x:c>
      <x:c r="C19" s="122" t="s">
        <x:v>245</x:v>
      </x:c>
      <x:c r="D19" s="122" t="s">
        <x:v>812</x:v>
      </x:c>
      <x:c r="E19" s="122" t="s">
        <x:v>206</x:v>
      </x:c>
      <x:c r="F19" s="127">
        <x:v>44390.594143518501</x:v>
      </x:c>
      <x:c r="G19" s="127">
        <x:v>44404.714583333298</x:v>
      </x:c>
      <x:c r="H19" s="122" t="s">
        <x:v>796</x:v>
      </x:c>
      <x:c r="I19" s="122" t="s">
        <x:v>803</x:v>
      </x:c>
    </x:row>
    <x:row r="20" spans="2:9">
      <x:c r="B20" s="122" t="s">
        <x:v>406</x:v>
      </x:c>
      <x:c r="C20" s="122" t="s">
        <x:v>327</x:v>
      </x:c>
      <x:c r="D20" s="122" t="s">
        <x:v>826</x:v>
      </x:c>
      <x:c r="E20" s="122" t="s">
        <x:v>324</x:v>
      </x:c>
      <x:c r="F20" s="127">
        <x:v>44390.412962962997</x:v>
      </x:c>
      <x:c r="G20" s="127">
        <x:v>44399.644444444399</x:v>
      </x:c>
      <x:c r="H20" s="122">
        <x:v>567</x:v>
      </x:c>
      <x:c r="I20" s="122" t="s">
        <x:v>825</x:v>
      </x:c>
    </x:row>
    <x:row r="21" spans="2:9">
      <x:c r="B21" s="122" t="s">
        <x:v>406</x:v>
      </x:c>
      <x:c r="C21" s="122" t="s">
        <x:v>327</x:v>
      </x:c>
      <x:c r="D21" s="122" t="s">
        <x:v>826</x:v>
      </x:c>
      <x:c r="E21" s="122" t="s">
        <x:v>206</x:v>
      </x:c>
      <x:c r="F21" s="127">
        <x:v>44390.558379629598</x:v>
      </x:c>
      <x:c r="G21" s="127">
        <x:v>44406.697916666701</x:v>
      </x:c>
      <x:c r="H21" s="122">
        <x:v>769</x:v>
      </x:c>
      <x:c r="I21" s="122" t="s">
        <x:v>807</x:v>
      </x:c>
    </x:row>
    <x:row r="22" spans="2:9">
      <x:c r="B22" s="122" t="s">
        <x:v>406</x:v>
      </x:c>
      <x:c r="C22" s="122" t="s">
        <x:v>327</x:v>
      </x:c>
      <x:c r="D22" s="122" t="s">
        <x:v>826</x:v>
      </x:c>
      <x:c r="E22" s="122" t="s">
        <x:v>342</x:v>
      </x:c>
      <x:c r="F22" s="127">
        <x:v>44390</x:v>
      </x:c>
      <x:c r="G22" s="127">
        <x:v>44408</x:v>
      </x:c>
      <x:c r="H22" s="122">
        <x:v>936</x:v>
      </x:c>
      <x:c r="I22" s="122" t="s">
        <x:v>807</x:v>
      </x:c>
    </x:row>
    <x:row r="23" spans="2:9">
      <x:c r="B23" s="122" t="s">
        <x:v>403</x:v>
      </x:c>
      <x:c r="C23" s="122" t="s">
        <x:v>237</x:v>
      </x:c>
      <x:c r="D23" s="122" t="s">
        <x:v>827</x:v>
      </x:c>
      <x:c r="E23" s="122" t="s">
        <x:v>206</x:v>
      </x:c>
      <x:c r="F23" s="127">
        <x:v>44390.558564814797</x:v>
      </x:c>
      <x:c r="G23" s="127">
        <x:v>44404.770138888904</x:v>
      </x:c>
      <x:c r="H23" s="122">
        <x:v>838</x:v>
      </x:c>
      <x:c r="I23" s="122" t="s">
        <x:v>807</x:v>
      </x:c>
    </x:row>
    <x:row r="24" spans="2:9">
      <x:c r="B24" s="122" t="s">
        <x:v>403</x:v>
      </x:c>
      <x:c r="C24" s="122" t="s">
        <x:v>237</x:v>
      </x:c>
      <x:c r="D24" s="122" t="s">
        <x:v>827</x:v>
      </x:c>
      <x:c r="E24" s="122" t="s">
        <x:v>324</x:v>
      </x:c>
      <x:c r="F24" s="127">
        <x:v>44389.550844907397</x:v>
      </x:c>
      <x:c r="G24" s="127">
        <x:v>44397.685416666704</x:v>
      </x:c>
      <x:c r="H24" s="122">
        <x:v>957</x:v>
      </x:c>
      <x:c r="I24" s="122" t="s">
        <x:v>807</x:v>
      </x:c>
    </x:row>
    <x:row r="25" spans="2:9">
      <x:c r="B25" s="122" t="s">
        <x:v>403</x:v>
      </x:c>
      <x:c r="C25" s="122" t="s">
        <x:v>237</x:v>
      </x:c>
      <x:c r="D25" s="122" t="s">
        <x:v>827</x:v>
      </x:c>
      <x:c r="E25" s="122" t="s">
        <x:v>342</x:v>
      </x:c>
      <x:c r="F25" s="127">
        <x:v>44390</x:v>
      </x:c>
      <x:c r="G25" s="127">
        <x:v>44408</x:v>
      </x:c>
      <x:c r="H25" s="122">
        <x:v>936</x:v>
      </x:c>
      <x:c r="I25" s="122" t="s">
        <x:v>807</x:v>
      </x:c>
    </x:row>
    <x:row r="26" spans="2:9">
      <x:c r="B26" s="122" t="s">
        <x:v>407</x:v>
      </x:c>
      <x:c r="C26" s="122" t="s">
        <x:v>236</x:v>
      </x:c>
      <x:c r="D26" s="122" t="s">
        <x:v>812</x:v>
      </x:c>
      <x:c r="E26" s="122" t="s">
        <x:v>342</x:v>
      </x:c>
      <x:c r="F26" s="127">
        <x:v>44386</x:v>
      </x:c>
      <x:c r="G26" s="127">
        <x:v>44408</x:v>
      </x:c>
      <x:c r="H26" s="122">
        <x:v>975</x:v>
      </x:c>
      <x:c r="I26" s="122" t="s">
        <x:v>807</x:v>
      </x:c>
    </x:row>
    <x:row r="27" spans="2:9">
      <x:c r="B27" s="122" t="s">
        <x:v>407</x:v>
      </x:c>
      <x:c r="C27" s="122" t="s">
        <x:v>236</x:v>
      </x:c>
      <x:c r="D27" s="122" t="s">
        <x:v>812</x:v>
      </x:c>
      <x:c r="E27" s="122" t="s">
        <x:v>206</x:v>
      </x:c>
      <x:c r="F27" s="127">
        <x:v>44386.815740740698</x:v>
      </x:c>
      <x:c r="G27" s="127">
        <x:v>44406.667361111096</x:v>
      </x:c>
      <x:c r="H27" s="122">
        <x:v>800</x:v>
      </x:c>
      <x:c r="I27" s="122" t="s">
        <x:v>807</x:v>
      </x:c>
    </x:row>
    <x:row r="28" spans="2:9">
      <x:c r="B28" s="122" t="s">
        <x:v>407</x:v>
      </x:c>
      <x:c r="C28" s="122" t="s">
        <x:v>236</x:v>
      </x:c>
      <x:c r="D28" s="122" t="s">
        <x:v>812</x:v>
      </x:c>
      <x:c r="E28" s="122" t="s">
        <x:v>324</x:v>
      </x:c>
      <x:c r="F28" s="127">
        <x:v>44390.647881944402</x:v>
      </x:c>
      <x:c r="G28" s="127">
        <x:v>44399.644444444399</x:v>
      </x:c>
      <x:c r="H28" s="122">
        <x:v>1000</x:v>
      </x:c>
      <x:c r="I28" s="122" t="s">
        <x:v>807</x:v>
      </x:c>
    </x:row>
    <x:row r="29" spans="2:9">
      <x:c r="B29" s="122" t="s">
        <x:v>405</x:v>
      </x:c>
      <x:c r="C29" s="122" t="s">
        <x:v>249</x:v>
      </x:c>
      <x:c r="D29" s="122" t="s">
        <x:v>826</x:v>
      </x:c>
      <x:c r="E29" s="122" t="s">
        <x:v>562</x:v>
      </x:c>
      <x:c r="F29" s="127">
        <x:v>44391</x:v>
      </x:c>
      <x:c r="G29" s="127">
        <x:v>44407</x:v>
      </x:c>
      <x:c r="H29" s="122">
        <x:v>838</x:v>
      </x:c>
      <x:c r="I29" s="122" t="s">
        <x:v>807</x:v>
      </x:c>
    </x:row>
    <x:row r="30" spans="2:9">
      <x:c r="B30" s="122" t="s">
        <x:v>405</x:v>
      </x:c>
      <x:c r="C30" s="122" t="s">
        <x:v>249</x:v>
      </x:c>
      <x:c r="D30" s="122" t="s">
        <x:v>826</x:v>
      </x:c>
      <x:c r="E30" s="122" t="s">
        <x:v>206</x:v>
      </x:c>
      <x:c r="F30" s="127">
        <x:v>44386.665208333303</x:v>
      </x:c>
      <x:c r="G30" s="127">
        <x:v>44404.752777777801</x:v>
      </x:c>
      <x:c r="H30" s="122">
        <x:v>767</x:v>
      </x:c>
      <x:c r="I30" s="122" t="s">
        <x:v>807</x:v>
      </x:c>
    </x:row>
    <x:row r="31" spans="2:9">
      <x:c r="B31" s="122" t="s">
        <x:v>405</x:v>
      </x:c>
      <x:c r="C31" s="122" t="s">
        <x:v>249</x:v>
      </x:c>
      <x:c r="D31" s="122" t="s">
        <x:v>826</x:v>
      </x:c>
      <x:c r="E31" s="122" t="s">
        <x:v>342</x:v>
      </x:c>
      <x:c r="F31" s="127">
        <x:v>44386</x:v>
      </x:c>
      <x:c r="G31" s="127">
        <x:v>44408</x:v>
      </x:c>
      <x:c r="H31" s="122">
        <x:v>893</x:v>
      </x:c>
      <x:c r="I31" s="122" t="s">
        <x:v>807</x:v>
      </x:c>
    </x:row>
    <x:row r="32" spans="2:9">
      <x:c r="B32" s="122" t="s">
        <x:v>405</x:v>
      </x:c>
      <x:c r="C32" s="122" t="s">
        <x:v>249</x:v>
      </x:c>
      <x:c r="D32" s="122" t="s">
        <x:v>826</x:v>
      </x:c>
      <x:c r="E32" s="122" t="s">
        <x:v>324</x:v>
      </x:c>
      <x:c r="F32" s="127">
        <x:v>44391.693402777797</x:v>
      </x:c>
      <x:c r="G32" s="127">
        <x:v>44397.691666666702</x:v>
      </x:c>
      <x:c r="H32" s="122" t="s">
        <x:v>796</x:v>
      </x:c>
      <x:c r="I32" s="122" t="s">
        <x:v>803</x:v>
      </x:c>
    </x:row>
    <x:row r="33" spans="2:9">
      <x:c r="B33" s="122" t="s">
        <x:v>404</x:v>
      </x:c>
      <x:c r="C33" s="122" t="s">
        <x:v>247</x:v>
      </x:c>
      <x:c r="D33" s="122" t="s">
        <x:v>827</x:v>
      </x:c>
      <x:c r="E33" s="122" t="s">
        <x:v>206</x:v>
      </x:c>
      <x:c r="F33" s="127">
        <x:v>44392.8386805556</x:v>
      </x:c>
      <x:c r="G33" s="127">
        <x:v>44406.668055555601</x:v>
      </x:c>
      <x:c r="H33" s="122">
        <x:v>642</x:v>
      </x:c>
      <x:c r="I33" s="122" t="s">
        <x:v>825</x:v>
      </x:c>
    </x:row>
    <x:row r="34" spans="2:9">
      <x:c r="B34" s="122" t="s">
        <x:v>404</x:v>
      </x:c>
      <x:c r="C34" s="122" t="s">
        <x:v>247</x:v>
      </x:c>
      <x:c r="D34" s="122" t="s">
        <x:v>827</x:v>
      </x:c>
      <x:c r="E34" s="122" t="s">
        <x:v>324</x:v>
      </x:c>
      <x:c r="F34" s="127">
        <x:v>44389.571284722202</x:v>
      </x:c>
      <x:c r="G34" s="127">
        <x:v>44399.644444444399</x:v>
      </x:c>
      <x:c r="H34" s="122">
        <x:v>950</x:v>
      </x:c>
      <x:c r="I34" s="122" t="s">
        <x:v>807</x:v>
      </x:c>
    </x:row>
    <x:row r="35" spans="2:9">
      <x:c r="B35" s="122" t="s">
        <x:v>402</x:v>
      </x:c>
      <x:c r="C35" s="122" t="s">
        <x:v>233</x:v>
      </x:c>
      <x:c r="D35" s="122" t="s">
        <x:v>826</x:v>
      </x:c>
      <x:c r="E35" s="122" t="s">
        <x:v>342</x:v>
      </x:c>
      <x:c r="F35" s="127">
        <x:v>44389</x:v>
      </x:c>
      <x:c r="G35" s="127">
        <x:v>44408</x:v>
      </x:c>
      <x:c r="H35" s="122">
        <x:v>345</x:v>
      </x:c>
      <x:c r="I35" s="122" t="s">
        <x:v>825</x:v>
      </x:c>
    </x:row>
    <x:row r="36" spans="2:9">
      <x:c r="B36" s="122" t="s">
        <x:v>408</x:v>
      </x:c>
      <x:c r="C36" s="122" t="s">
        <x:v>217</x:v>
      </x:c>
      <x:c r="D36" s="122" t="s">
        <x:v>812</x:v>
      </x:c>
      <x:c r="E36" s="122" t="s">
        <x:v>324</x:v>
      </x:c>
      <x:c r="F36" s="127">
        <x:v>44390.552060185197</x:v>
      </x:c>
      <x:c r="G36" s="127">
        <x:v>44399.644444444399</x:v>
      </x:c>
      <x:c r="H36" s="122">
        <x:v>871</x:v>
      </x:c>
      <x:c r="I36" s="122" t="s">
        <x:v>807</x:v>
      </x:c>
    </x:row>
    <x:row r="37" spans="2:9">
      <x:c r="B37" s="122" t="s">
        <x:v>410</x:v>
      </x:c>
      <x:c r="C37" s="122" t="s">
        <x:v>248</x:v>
      </x:c>
      <x:c r="D37" s="122" t="s">
        <x:v>812</x:v>
      </x:c>
      <x:c r="E37" s="122" t="s">
        <x:v>324</x:v>
      </x:c>
      <x:c r="F37" s="127">
        <x:v>44386.810543981497</x:v>
      </x:c>
      <x:c r="G37" s="127">
        <x:v>44399.661805555603</x:v>
      </x:c>
      <x:c r="H37" s="122">
        <x:v>914</x:v>
      </x:c>
      <x:c r="I37" s="122" t="s">
        <x:v>807</x:v>
      </x:c>
    </x:row>
    <x:row r="38" spans="2:9">
      <x:c r="B38" s="122" t="s">
        <x:v>410</x:v>
      </x:c>
      <x:c r="C38" s="122" t="s">
        <x:v>248</x:v>
      </x:c>
      <x:c r="D38" s="122" t="s">
        <x:v>812</x:v>
      </x:c>
      <x:c r="E38" s="122" t="s">
        <x:v>206</x:v>
      </x:c>
      <x:c r="F38" s="127">
        <x:v>44386.720694444397</x:v>
      </x:c>
      <x:c r="G38" s="127">
        <x:v>44404.704861111102</x:v>
      </x:c>
      <x:c r="H38" s="122">
        <x:v>642</x:v>
      </x:c>
      <x:c r="I38" s="122" t="s">
        <x:v>825</x:v>
      </x:c>
    </x:row>
    <x:row r="39" spans="2:9">
      <x:c r="B39" s="122" t="s">
        <x:v>409</x:v>
      </x:c>
      <x:c r="C39" s="122" t="s">
        <x:v>250</x:v>
      </x:c>
      <x:c r="D39" s="122" t="s">
        <x:v>826</x:v>
      </x:c>
      <x:c r="E39" s="122" t="s">
        <x:v>324</x:v>
      </x:c>
      <x:c r="F39" s="127">
        <x:v>44390.594143518501</x:v>
      </x:c>
      <x:c r="G39" s="127">
        <x:v>44399.665972222203</x:v>
      </x:c>
      <x:c r="H39" s="122">
        <x:v>975</x:v>
      </x:c>
      <x:c r="I39" s="122" t="s">
        <x:v>807</x:v>
      </x:c>
    </x:row>
    <x:row r="40" spans="2:9">
      <x:c r="B40" s="122" t="s">
        <x:v>409</x:v>
      </x:c>
      <x:c r="C40" s="122" t="s">
        <x:v>250</x:v>
      </x:c>
      <x:c r="D40" s="122" t="s">
        <x:v>826</x:v>
      </x:c>
      <x:c r="E40" s="122" t="s">
        <x:v>342</x:v>
      </x:c>
      <x:c r="F40" s="127">
        <x:v>44390</x:v>
      </x:c>
      <x:c r="G40" s="127">
        <x:v>44408</x:v>
      </x:c>
      <x:c r="H40" s="122">
        <x:v>1000</x:v>
      </x:c>
      <x:c r="I40" s="122" t="s">
        <x:v>807</x:v>
      </x:c>
    </x:row>
    <x:row r="41" spans="2:9">
      <x:c r="B41" s="122" t="s">
        <x:v>409</x:v>
      </x:c>
      <x:c r="C41" s="122" t="s">
        <x:v>250</x:v>
      </x:c>
      <x:c r="D41" s="122" t="s">
        <x:v>826</x:v>
      </x:c>
      <x:c r="E41" s="122" t="s">
        <x:v>206</x:v>
      </x:c>
      <x:c r="F41" s="127">
        <x:v>44390.533530092602</x:v>
      </x:c>
      <x:c r="G41" s="127">
        <x:v>44406.699305555601</x:v>
      </x:c>
      <x:c r="H41" s="122">
        <x:v>733</x:v>
      </x:c>
      <x:c r="I41" s="122" t="s">
        <x:v>807</x:v>
      </x:c>
    </x:row>
    <x:row r="42" spans="2:9">
      <x:c r="B42" s="122" t="s">
        <x:v>389</x:v>
      </x:c>
      <x:c r="C42" s="122" t="s">
        <x:v>356</x:v>
      </x:c>
      <x:c r="D42" s="122" t="s">
        <x:v>809</x:v>
      </x:c>
      <x:c r="E42" s="122" t="s">
        <x:v>324</x:v>
      </x:c>
      <x:c r="F42" s="127">
        <x:v>44389.396620370397</x:v>
      </x:c>
      <x:c r="G42" s="127">
        <x:v>44399.644444444399</x:v>
      </x:c>
      <x:c r="H42" s="122">
        <x:v>975</x:v>
      </x:c>
      <x:c r="I42" s="122" t="s">
        <x:v>807</x:v>
      </x:c>
    </x:row>
    <x:row r="43" spans="2:9">
      <x:c r="B43" s="122" t="s">
        <x:v>388</x:v>
      </x:c>
      <x:c r="C43" s="122" t="s">
        <x:v>257</x:v>
      </x:c>
      <x:c r="D43" s="122" t="s">
        <x:v>812</x:v>
      </x:c>
      <x:c r="E43" s="122" t="s">
        <x:v>324</x:v>
      </x:c>
      <x:c r="F43" s="127">
        <x:v>44394</x:v>
      </x:c>
      <x:c r="G43" s="127">
        <x:v>44399.644444444399</x:v>
      </x:c>
      <x:c r="H43" s="122">
        <x:v>975</x:v>
      </x:c>
      <x:c r="I43" s="122" t="s">
        <x:v>807</x:v>
      </x:c>
    </x:row>
    <x:row r="44" spans="2:9">
      <x:c r="B44" s="122" t="s">
        <x:v>393</x:v>
      </x:c>
      <x:c r="C44" s="122" t="s">
        <x:v>252</x:v>
      </x:c>
      <x:c r="D44" s="122" t="s">
        <x:v>809</x:v>
      </x:c>
      <x:c r="E44" s="122" t="s">
        <x:v>324</x:v>
      </x:c>
      <x:c r="F44" s="127">
        <x:v>44392.8386805556</x:v>
      </x:c>
      <x:c r="G44" s="127">
        <x:v>44399.6694444444</x:v>
      </x:c>
      <x:c r="H44" s="122">
        <x:v>957</x:v>
      </x:c>
      <x:c r="I44" s="122" t="s">
        <x:v>807</x:v>
      </x:c>
    </x:row>
    <x:row r="45" spans="2:9">
      <x:c r="B45" s="122" t="s">
        <x:v>393</x:v>
      </x:c>
      <x:c r="C45" s="122" t="s">
        <x:v>252</x:v>
      </x:c>
      <x:c r="D45" s="122" t="s">
        <x:v>809</x:v>
      </x:c>
      <x:c r="E45" s="122" t="s">
        <x:v>206</x:v>
      </x:c>
      <x:c r="F45" s="127">
        <x:v>44389.565219907403</x:v>
      </x:c>
      <x:c r="G45" s="127">
        <x:v>44406.668749999997</x:v>
      </x:c>
      <x:c r="H45" s="122">
        <x:v>815</x:v>
      </x:c>
      <x:c r="I45" s="122" t="s">
        <x:v>807</x:v>
      </x:c>
    </x:row>
    <x:row r="46" spans="2:9">
      <x:c r="B46" s="122" t="s">
        <x:v>392</x:v>
      </x:c>
      <x:c r="C46" s="122" t="s">
        <x:v>253</x:v>
      </x:c>
      <x:c r="D46" s="122" t="s">
        <x:v>809</x:v>
      </x:c>
      <x:c r="E46" s="122" t="s">
        <x:v>342</x:v>
      </x:c>
      <x:c r="F46" s="127">
        <x:v>44390</x:v>
      </x:c>
      <x:c r="G46" s="127">
        <x:v>44408</x:v>
      </x:c>
      <x:c r="H46" s="122">
        <x:v>893</x:v>
      </x:c>
      <x:c r="I46" s="122" t="s">
        <x:v>807</x:v>
      </x:c>
    </x:row>
    <x:row r="47" spans="2:9">
      <x:c r="B47" s="122" t="s">
        <x:v>390</x:v>
      </x:c>
      <x:c r="C47" s="122" t="s">
        <x:v>179</x:v>
      </x:c>
      <x:c r="D47" s="122" t="s">
        <x:v>809</x:v>
      </x:c>
      <x:c r="E47" s="122" t="s">
        <x:v>206</x:v>
      </x:c>
      <x:c r="F47" s="127">
        <x:v>44386.667372685202</x:v>
      </x:c>
      <x:c r="G47" s="127">
        <x:v>44404.749305555597</x:v>
      </x:c>
      <x:c r="H47" s="122" t="s">
        <x:v>796</x:v>
      </x:c>
      <x:c r="I47" s="122" t="s">
        <x:v>803</x:v>
      </x:c>
    </x:row>
    <x:row r="48" spans="2:9">
      <x:c r="B48" s="122" t="s">
        <x:v>390</x:v>
      </x:c>
      <x:c r="C48" s="122" t="s">
        <x:v>179</x:v>
      </x:c>
      <x:c r="D48" s="122" t="s">
        <x:v>809</x:v>
      </x:c>
      <x:c r="E48" s="122" t="s">
        <x:v>562</x:v>
      </x:c>
      <x:c r="F48" s="127">
        <x:v>44386</x:v>
      </x:c>
      <x:c r="G48" s="127">
        <x:v>44407</x:v>
      </x:c>
      <x:c r="H48" s="122">
        <x:v>733</x:v>
      </x:c>
      <x:c r="I48" s="122" t="s">
        <x:v>807</x:v>
      </x:c>
    </x:row>
    <x:row r="49" spans="2:9">
      <x:c r="B49" s="122" t="s">
        <x:v>390</x:v>
      </x:c>
      <x:c r="C49" s="122" t="s">
        <x:v>179</x:v>
      </x:c>
      <x:c r="D49" s="122" t="s">
        <x:v>809</x:v>
      </x:c>
      <x:c r="E49" s="122" t="s">
        <x:v>324</x:v>
      </x:c>
      <x:c r="F49" s="127">
        <x:v>44386.666319444397</x:v>
      </x:c>
      <x:c r="G49" s="127">
        <x:v>44397.679166666698</x:v>
      </x:c>
      <x:c r="H49" s="122">
        <x:v>914</x:v>
      </x:c>
      <x:c r="I49" s="122" t="s">
        <x:v>807</x:v>
      </x:c>
    </x:row>
    <x:row r="50" spans="2:9">
      <x:c r="B50" s="122" t="s">
        <x:v>391</x:v>
      </x:c>
      <x:c r="C50" s="122" t="s">
        <x:v>255</x:v>
      </x:c>
      <x:c r="D50" s="122" t="s">
        <x:v>809</x:v>
      </x:c>
      <x:c r="E50" s="122" t="s">
        <x:v>206</x:v>
      </x:c>
      <x:c r="F50" s="127">
        <x:v>44389.5453009259</x:v>
      </x:c>
      <x:c r="G50" s="127">
        <x:v>44406.706250000003</x:v>
      </x:c>
      <x:c r="H50" s="122">
        <x:v>723</x:v>
      </x:c>
      <x:c r="I50" s="122" t="s">
        <x:v>807</x:v>
      </x:c>
    </x:row>
    <x:row r="51" spans="2:9">
      <x:c r="B51" s="122" t="s">
        <x:v>391</x:v>
      </x:c>
      <x:c r="C51" s="122" t="s">
        <x:v>255</x:v>
      </x:c>
      <x:c r="D51" s="122" t="s">
        <x:v>809</x:v>
      </x:c>
      <x:c r="E51" s="122" t="s">
        <x:v>324</x:v>
      </x:c>
      <x:c r="F51" s="127">
        <x:v>44386.672569444403</x:v>
      </x:c>
      <x:c r="G51" s="127">
        <x:v>44399.644444444399</x:v>
      </x:c>
      <x:c r="H51" s="122">
        <x:v>829</x:v>
      </x:c>
      <x:c r="I51" s="122" t="s">
        <x:v>807</x:v>
      </x:c>
    </x:row>
    <x:row r="52" spans="2:9">
      <x:c r="B52" s="122" t="s">
        <x:v>387</x:v>
      </x:c>
      <x:c r="C52" s="122" t="s">
        <x:v>230</x:v>
      </x:c>
      <x:c r="D52" s="122" t="s">
        <x:v>826</x:v>
      </x:c>
      <x:c r="E52" s="122" t="s">
        <x:v>206</x:v>
      </x:c>
      <x:c r="F52" s="127">
        <x:v>44389.564872685201</x:v>
      </x:c>
      <x:c r="G52" s="127">
        <x:v>44406.742361111101</x:v>
      </x:c>
      <x:c r="H52" s="122" t="s">
        <x:v>796</x:v>
      </x:c>
      <x:c r="I52" s="122" t="s">
        <x:v>803</x:v>
      </x:c>
    </x:row>
    <x:row r="53" spans="2:9">
      <x:c r="B53" s="122" t="s">
        <x:v>394</x:v>
      </x:c>
      <x:c r="C53" s="122" t="s">
        <x:v>234</x:v>
      </x:c>
      <x:c r="D53" s="122" t="s">
        <x:v>826</x:v>
      </x:c>
      <x:c r="E53" s="122" t="s">
        <x:v>324</x:v>
      </x:c>
      <x:c r="F53" s="127">
        <x:v>44386.667372685202</x:v>
      </x:c>
      <x:c r="G53" s="127">
        <x:v>44397.6652777778</x:v>
      </x:c>
      <x:c r="H53" s="122">
        <x:v>914</x:v>
      </x:c>
      <x:c r="I53" s="122" t="s">
        <x:v>807</x:v>
      </x:c>
    </x:row>
    <x:row r="54" spans="2:9">
      <x:c r="B54" s="122" t="s">
        <x:v>394</x:v>
      </x:c>
      <x:c r="C54" s="122" t="s">
        <x:v>234</x:v>
      </x:c>
      <x:c r="D54" s="122" t="s">
        <x:v>826</x:v>
      </x:c>
      <x:c r="E54" s="122" t="s">
        <x:v>342</x:v>
      </x:c>
      <x:c r="F54" s="127">
        <x:v>44386</x:v>
      </x:c>
      <x:c r="G54" s="127">
        <x:v>44408</x:v>
      </x:c>
      <x:c r="H54" s="122">
        <x:v>925</x:v>
      </x:c>
      <x:c r="I54" s="122" t="s">
        <x:v>807</x:v>
      </x:c>
    </x:row>
    <x:row r="55" spans="2:9">
      <x:c r="B55" s="122" t="s">
        <x:v>394</x:v>
      </x:c>
      <x:c r="C55" s="122" t="s">
        <x:v>234</x:v>
      </x:c>
      <x:c r="D55" s="122" t="s">
        <x:v>826</x:v>
      </x:c>
      <x:c r="E55" s="122" t="s">
        <x:v>206</x:v>
      </x:c>
      <x:c r="F55" s="127">
        <x:v>44386.668333333299</x:v>
      </x:c>
      <x:c r="G55" s="127">
        <x:v>44404.732638888898</x:v>
      </x:c>
      <x:c r="H55" s="122">
        <x:v>833</x:v>
      </x:c>
      <x:c r="I55" s="122" t="s">
        <x:v>807</x:v>
      </x:c>
    </x:row>
    <x:row r="56" spans="2:9">
      <x:c r="B56" s="122" t="s">
        <x:v>394</x:v>
      </x:c>
      <x:c r="C56" s="122" t="s">
        <x:v>234</x:v>
      </x:c>
      <x:c r="D56" s="122" t="s">
        <x:v>826</x:v>
      </x:c>
      <x:c r="E56" s="122" t="s">
        <x:v>562</x:v>
      </x:c>
      <x:c r="F56" s="127">
        <x:v>44386</x:v>
      </x:c>
      <x:c r="G56" s="127">
        <x:v>44407</x:v>
      </x:c>
      <x:c r="H56" s="122">
        <x:v>723</x:v>
      </x:c>
      <x:c r="I56" s="122" t="s">
        <x:v>807</x:v>
      </x:c>
    </x:row>
    <x:row r="57" spans="2:9">
      <x:c r="B57" s="122" t="s">
        <x:v>395</x:v>
      </x:c>
      <x:c r="C57" s="122" t="s">
        <x:v>235</x:v>
      </x:c>
      <x:c r="D57" s="122" t="s">
        <x:v>827</x:v>
      </x:c>
      <x:c r="E57" s="122" t="s">
        <x:v>324</x:v>
      </x:c>
      <x:c r="F57" s="127">
        <x:v>44389.562870370399</x:v>
      </x:c>
      <x:c r="G57" s="127">
        <x:v>44399.644444444399</x:v>
      </x:c>
      <x:c r="H57" s="122">
        <x:v>914</x:v>
      </x:c>
      <x:c r="I57" s="122" t="s">
        <x:v>807</x:v>
      </x:c>
    </x:row>
    <x:row r="58" spans="2:9">
      <x:c r="B58" s="122" t="s">
        <x:v>395</x:v>
      </x:c>
      <x:c r="C58" s="122" t="s">
        <x:v>235</x:v>
      </x:c>
      <x:c r="D58" s="122" t="s">
        <x:v>827</x:v>
      </x:c>
      <x:c r="E58" s="122" t="s">
        <x:v>206</x:v>
      </x:c>
      <x:c r="F58" s="127">
        <x:v>44389.546226851897</x:v>
      </x:c>
      <x:c r="G58" s="127">
        <x:v>44406.691666666702</x:v>
      </x:c>
      <x:c r="H58" s="122">
        <x:v>838</x:v>
      </x:c>
      <x:c r="I58" s="122" t="s">
        <x:v>807</x:v>
      </x:c>
    </x:row>
    <x:row r="59" spans="2:9">
      <x:c r="B59" s="122" t="s">
        <x:v>415</x:v>
      </x:c>
      <x:c r="C59" s="122" t="s">
        <x:v>239</x:v>
      </x:c>
      <x:c r="D59" s="122" t="s">
        <x:v>812</x:v>
      </x:c>
      <x:c r="E59" s="122" t="s">
        <x:v>206</x:v>
      </x:c>
      <x:c r="F59" s="127">
        <x:v>44386.686157407399</x:v>
      </x:c>
      <x:c r="G59" s="127">
        <x:v>44404.761805555601</x:v>
      </x:c>
      <x:c r="H59" s="122">
        <x:v>815</x:v>
      </x:c>
      <x:c r="I59" s="122" t="s">
        <x:v>807</x:v>
      </x:c>
    </x:row>
    <x:row r="60" spans="2:9">
      <x:c r="B60" s="122" t="s">
        <x:v>415</x:v>
      </x:c>
      <x:c r="C60" s="122" t="s">
        <x:v>239</x:v>
      </x:c>
      <x:c r="D60" s="122" t="s">
        <x:v>812</x:v>
      </x:c>
      <x:c r="E60" s="122" t="s">
        <x:v>342</x:v>
      </x:c>
      <x:c r="F60" s="127">
        <x:v>44386</x:v>
      </x:c>
      <x:c r="G60" s="127">
        <x:v>44408</x:v>
      </x:c>
      <x:c r="H60" s="122" t="s">
        <x:v>796</x:v>
      </x:c>
      <x:c r="I60" s="122" t="s">
        <x:v>803</x:v>
      </x:c>
    </x:row>
    <x:row r="61" spans="2:9">
      <x:c r="B61" s="122" t="s">
        <x:v>416</x:v>
      </x:c>
      <x:c r="C61" s="122" t="s">
        <x:v>254</x:v>
      </x:c>
      <x:c r="D61" s="122" t="s">
        <x:v>812</x:v>
      </x:c>
      <x:c r="E61" s="122" t="s">
        <x:v>324</x:v>
      </x:c>
      <x:c r="F61" s="127">
        <x:v>44389.396620370397</x:v>
      </x:c>
      <x:c r="G61" s="127">
        <x:v>44399.644444444399</x:v>
      </x:c>
      <x:c r="H61" s="122">
        <x:v>893</x:v>
      </x:c>
      <x:c r="I61" s="122" t="s">
        <x:v>807</x:v>
      </x:c>
    </x:row>
    <x:row r="62" spans="2:9">
      <x:c r="B62" s="122" t="s">
        <x:v>416</x:v>
      </x:c>
      <x:c r="C62" s="122" t="s">
        <x:v>254</x:v>
      </x:c>
      <x:c r="D62" s="122" t="s">
        <x:v>812</x:v>
      </x:c>
      <x:c r="E62" s="122" t="s">
        <x:v>342</x:v>
      </x:c>
      <x:c r="F62" s="127">
        <x:v>44390</x:v>
      </x:c>
      <x:c r="G62" s="127">
        <x:v>44408</x:v>
      </x:c>
      <x:c r="H62" s="122">
        <x:v>936</x:v>
      </x:c>
      <x:c r="I62" s="122" t="s">
        <x:v>807</x:v>
      </x:c>
    </x:row>
    <x:row r="63" spans="2:9">
      <x:c r="B63" s="122" t="s">
        <x:v>414</x:v>
      </x:c>
      <x:c r="C63" s="122" t="s">
        <x:v>256</x:v>
      </x:c>
      <x:c r="D63" s="122" t="s">
        <x:v>826</x:v>
      </x:c>
      <x:c r="E63" s="122" t="s">
        <x:v>324</x:v>
      </x:c>
      <x:c r="F63" s="127">
        <x:v>44389.658472222203</x:v>
      </x:c>
      <x:c r="G63" s="127">
        <x:v>44399.644444444399</x:v>
      </x:c>
      <x:c r="H63" s="122">
        <x:v>893</x:v>
      </x:c>
      <x:c r="I63" s="122" t="s">
        <x:v>807</x:v>
      </x:c>
    </x:row>
    <x:row r="64" spans="2:9">
      <x:c r="B64" s="122" t="s">
        <x:v>414</x:v>
      </x:c>
      <x:c r="C64" s="122" t="s">
        <x:v>256</x:v>
      </x:c>
      <x:c r="D64" s="122" t="s">
        <x:v>826</x:v>
      </x:c>
      <x:c r="E64" s="122" t="s">
        <x:v>206</x:v>
      </x:c>
      <x:c r="F64" s="127">
        <x:v>44389.546122685198</x:v>
      </x:c>
      <x:c r="G64" s="127">
        <x:v>44406.667361111096</x:v>
      </x:c>
      <x:c r="H64" s="122">
        <x:v>838</x:v>
      </x:c>
      <x:c r="I64" s="122" t="s">
        <x:v>807</x:v>
      </x:c>
    </x:row>
    <x:row r="65" spans="2:9">
      <x:c r="B65" s="122" t="s">
        <x:v>413</x:v>
      </x:c>
      <x:c r="C65" s="122" t="s">
        <x:v>232</x:v>
      </x:c>
      <x:c r="D65" s="122" t="s">
        <x:v>827</x:v>
      </x:c>
      <x:c r="E65" s="122" t="s">
        <x:v>342</x:v>
      </x:c>
      <x:c r="F65" s="127">
        <x:v>44386</x:v>
      </x:c>
      <x:c r="G65" s="127">
        <x:v>44408</x:v>
      </x:c>
      <x:c r="H65" s="122">
        <x:v>857</x:v>
      </x:c>
      <x:c r="I65" s="122" t="s">
        <x:v>807</x:v>
      </x:c>
    </x:row>
    <x:row r="66" spans="2:9">
      <x:c r="B66" s="122" t="s">
        <x:v>413</x:v>
      </x:c>
      <x:c r="C66" s="122" t="s">
        <x:v>232</x:v>
      </x:c>
      <x:c r="D66" s="122" t="s">
        <x:v>827</x:v>
      </x:c>
      <x:c r="E66" s="122" t="s">
        <x:v>324</x:v>
      </x:c>
      <x:c r="F66" s="127">
        <x:v>44386.678240740701</x:v>
      </x:c>
      <x:c r="G66" s="127">
        <x:v>44399.644444444399</x:v>
      </x:c>
      <x:c r="H66" s="122">
        <x:v>533</x:v>
      </x:c>
      <x:c r="I66" s="122" t="s">
        <x:v>825</x:v>
      </x:c>
    </x:row>
    <x:row r="67" spans="2:9">
      <x:c r="B67" s="122" t="s">
        <x:v>840</x:v>
      </x:c>
      <x:c r="C67" s="122" t="s">
        <x:v>226</x:v>
      </x:c>
      <x:c r="D67" s="122" t="s">
        <x:v>827</x:v>
      </x:c>
      <x:c r="E67" s="122" t="s">
        <x:v>206</x:v>
      </x:c>
      <x:c r="F67" s="127">
        <x:v>44389.562870370399</x:v>
      </x:c>
      <x:c r="G67" s="127">
        <x:v>44406.702777777798</x:v>
      </x:c>
      <x:c r="H67" s="122">
        <x:v>800</x:v>
      </x:c>
      <x:c r="I67" s="122" t="s">
        <x:v>807</x:v>
      </x:c>
    </x:row>
    <x:row r="68" spans="2:9">
      <x:c r="B68" s="122" t="s">
        <x:v>840</x:v>
      </x:c>
      <x:c r="C68" s="122" t="s">
        <x:v>226</x:v>
      </x:c>
      <x:c r="D68" s="122" t="s">
        <x:v>827</x:v>
      </x:c>
      <x:c r="E68" s="122" t="s">
        <x:v>324</x:v>
      </x:c>
      <x:c r="F68" s="127">
        <x:v>44386.664247685199</x:v>
      </x:c>
      <x:c r="G68" s="127">
        <x:v>44399.659722222197</x:v>
      </x:c>
      <x:c r="H68" s="122">
        <x:v>950</x:v>
      </x:c>
      <x:c r="I68" s="122" t="s">
        <x:v>807</x:v>
      </x:c>
    </x:row>
    <x:row r="69" spans="2:9">
      <x:c r="B69" s="122" t="s">
        <x:v>841</x:v>
      </x:c>
      <x:c r="C69" s="122" t="s">
        <x:v>242</x:v>
      </x:c>
      <x:c r="D69" s="122" t="s">
        <x:v>826</x:v>
      </x:c>
      <x:c r="E69" s="122" t="s">
        <x:v>324</x:v>
      </x:c>
      <x:c r="F69" s="127">
        <x:v>44393.3921527778</x:v>
      </x:c>
      <x:c r="G69" s="127">
        <x:v>44399.6743055556</x:v>
      </x:c>
      <x:c r="H69" s="122">
        <x:v>825</x:v>
      </x:c>
      <x:c r="I69" s="122" t="s">
        <x:v>807</x:v>
      </x:c>
    </x:row>
    <x:row r="70" spans="2:9">
      <x:c r="B70" s="122" t="s">
        <x:v>841</x:v>
      </x:c>
      <x:c r="C70" s="122" t="s">
        <x:v>242</x:v>
      </x:c>
      <x:c r="D70" s="122" t="s">
        <x:v>826</x:v>
      </x:c>
      <x:c r="E70" s="122" t="s">
        <x:v>342</x:v>
      </x:c>
      <x:c r="F70" s="127">
        <x:v>44386</x:v>
      </x:c>
      <x:c r="G70" s="127">
        <x:v>44408</x:v>
      </x:c>
      <x:c r="H70" s="122">
        <x:v>914</x:v>
      </x:c>
      <x:c r="I70" s="122" t="s">
        <x:v>807</x:v>
      </x:c>
    </x:row>
    <x:row r="71" spans="2:9">
      <x:c r="B71" s="122" t="s">
        <x:v>848</x:v>
      </x:c>
      <x:c r="C71" s="122" t="s">
        <x:v>243</x:v>
      </x:c>
      <x:c r="D71" s="122" t="s">
        <x:v>826</x:v>
      </x:c>
      <x:c r="E71" s="122" t="s">
        <x:v>562</x:v>
      </x:c>
      <x:c r="F71" s="127">
        <x:v>44386</x:v>
      </x:c>
      <x:c r="G71" s="127">
        <x:v>44407</x:v>
      </x:c>
      <x:c r="H71" s="122">
        <x:v>815</x:v>
      </x:c>
      <x:c r="I71" s="122" t="s">
        <x:v>807</x:v>
      </x:c>
    </x:row>
    <x:row r="72" spans="2:9">
      <x:c r="B72" s="122" t="s">
        <x:v>848</x:v>
      </x:c>
      <x:c r="C72" s="122" t="s">
        <x:v>243</x:v>
      </x:c>
      <x:c r="D72" s="122" t="s">
        <x:v>826</x:v>
      </x:c>
      <x:c r="E72" s="122" t="s">
        <x:v>324</x:v>
      </x:c>
      <x:c r="F72" s="127">
        <x:v>44386.666400463</x:v>
      </x:c>
      <x:c r="G72" s="127">
        <x:v>44397.679861111101</x:v>
      </x:c>
      <x:c r="H72" s="122">
        <x:v>975</x:v>
      </x:c>
      <x:c r="I72" s="122" t="s">
        <x:v>807</x:v>
      </x:c>
    </x:row>
    <x:row r="73" spans="2:9">
      <x:c r="B73" s="122" t="s">
        <x:v>845</x:v>
      </x:c>
      <x:c r="C73" s="122" t="s">
        <x:v>228</x:v>
      </x:c>
      <x:c r="D73" s="122" t="s">
        <x:v>812</x:v>
      </x:c>
      <x:c r="E73" s="122" t="s">
        <x:v>324</x:v>
      </x:c>
      <x:c r="F73" s="127">
        <x:v>44390.614467592597</x:v>
      </x:c>
      <x:c r="G73" s="127">
        <x:v>44399.672916666699</x:v>
      </x:c>
      <x:c r="H73" s="122">
        <x:v>936</x:v>
      </x:c>
      <x:c r="I73" s="122" t="s">
        <x:v>807</x:v>
      </x:c>
    </x:row>
    <x:row r="74" spans="2:9">
      <x:c r="B74" s="122" t="s">
        <x:v>845</x:v>
      </x:c>
      <x:c r="C74" s="122" t="s">
        <x:v>228</x:v>
      </x:c>
      <x:c r="D74" s="122" t="s">
        <x:v>812</x:v>
      </x:c>
      <x:c r="E74" s="122" t="s">
        <x:v>206</x:v>
      </x:c>
      <x:c r="F74" s="127">
        <x:v>44389.565798611096</x:v>
      </x:c>
      <x:c r="G74" s="127">
        <x:v>44404.730555555601</x:v>
      </x:c>
      <x:c r="H74" s="122">
        <x:v>885</x:v>
      </x:c>
      <x:c r="I74" s="122" t="s">
        <x:v>807</x:v>
      </x:c>
    </x:row>
    <x:row r="75" spans="2:9">
      <x:c r="B75" s="122" t="s">
        <x:v>842</x:v>
      </x:c>
      <x:c r="C75" s="122" t="s">
        <x:v>244</x:v>
      </x:c>
      <x:c r="D75" s="122" t="s">
        <x:v>812</x:v>
      </x:c>
      <x:c r="E75" s="122" t="s">
        <x:v>206</x:v>
      </x:c>
      <x:c r="F75" s="127">
        <x:v>44393.484340277799</x:v>
      </x:c>
      <x:c r="G75" s="127">
        <x:v>44404.731249999997</x:v>
      </x:c>
      <x:c r="H75" s="122" t="s">
        <x:v>796</x:v>
      </x:c>
      <x:c r="I75" s="122" t="s">
        <x:v>803</x:v>
      </x:c>
    </x:row>
    <x:row r="76" spans="2:9">
      <x:c r="B76" s="122" t="s">
        <x:v>842</x:v>
      </x:c>
      <x:c r="C76" s="122" t="s">
        <x:v>244</x:v>
      </x:c>
      <x:c r="D76" s="122" t="s">
        <x:v>812</x:v>
      </x:c>
      <x:c r="E76" s="122" t="s">
        <x:v>342</x:v>
      </x:c>
      <x:c r="F76" s="127">
        <x:v>44393</x:v>
      </x:c>
      <x:c r="G76" s="127">
        <x:v>44408</x:v>
      </x:c>
      <x:c r="H76" s="122">
        <x:v>533</x:v>
      </x:c>
      <x:c r="I76" s="122" t="s">
        <x:v>825</x:v>
      </x:c>
    </x:row>
    <x:row r="77" spans="2:9">
      <x:c r="B77" s="122" t="s">
        <x:v>847</x:v>
      </x:c>
      <x:c r="C77" s="122" t="s">
        <x:v>238</x:v>
      </x:c>
      <x:c r="D77" s="122" t="s">
        <x:v>826</x:v>
      </x:c>
      <x:c r="E77" s="122" t="s">
        <x:v>342</x:v>
      </x:c>
      <x:c r="F77" s="127">
        <x:v>44386</x:v>
      </x:c>
      <x:c r="G77" s="127">
        <x:v>44408</x:v>
      </x:c>
      <x:c r="H77" s="122">
        <x:v>823</x:v>
      </x:c>
      <x:c r="I77" s="122" t="s">
        <x:v>807</x:v>
      </x:c>
    </x:row>
    <x:row r="78" spans="2:9">
      <x:c r="B78" s="122" t="s">
        <x:v>847</x:v>
      </x:c>
      <x:c r="C78" s="122" t="s">
        <x:v>238</x:v>
      </x:c>
      <x:c r="D78" s="122" t="s">
        <x:v>826</x:v>
      </x:c>
      <x:c r="E78" s="122" t="s">
        <x:v>324</x:v>
      </x:c>
      <x:c r="F78" s="127">
        <x:v>44389.5452546296</x:v>
      </x:c>
      <x:c r="G78" s="127">
        <x:v>44399.644444444399</x:v>
      </x:c>
      <x:c r="H78" s="122">
        <x:v>700</x:v>
      </x:c>
      <x:c r="I78" s="122" t="s">
        <x:v>807</x:v>
      </x:c>
    </x:row>
    <x:row r="79" spans="2:9">
      <x:c r="B79" s="122" t="s">
        <x:v>846</x:v>
      </x:c>
      <x:c r="C79" s="122" t="s">
        <x:v>229</x:v>
      </x:c>
      <x:c r="D79" s="122" t="s">
        <x:v>809</x:v>
      </x:c>
      <x:c r="E79" s="122" t="s">
        <x:v>324</x:v>
      </x:c>
      <x:c r="F79" s="127">
        <x:v>44389.5453935185</x:v>
      </x:c>
      <x:c r="G79" s="127">
        <x:v>44397.661805555603</x:v>
      </x:c>
      <x:c r="H79" s="122">
        <x:v>936</x:v>
      </x:c>
      <x:c r="I79" s="122" t="s">
        <x:v>807</x:v>
      </x:c>
    </x:row>
    <x:row r="80" spans="2:9">
      <x:c r="B80" s="122" t="s">
        <x:v>846</x:v>
      </x:c>
      <x:c r="C80" s="122" t="s">
        <x:v>229</x:v>
      </x:c>
      <x:c r="D80" s="122" t="s">
        <x:v>809</x:v>
      </x:c>
      <x:c r="E80" s="122" t="s">
        <x:v>562</x:v>
      </x:c>
      <x:c r="F80" s="127">
        <x:v>44389</x:v>
      </x:c>
      <x:c r="G80" s="127">
        <x:v>44407</x:v>
      </x:c>
      <x:c r="H80" s="122">
        <x:v>642</x:v>
      </x:c>
      <x:c r="I80" s="122" t="s">
        <x:v>825</x:v>
      </x:c>
    </x:row>
    <x:row r="81" spans="2:9">
      <x:c r="B81" s="122" t="s">
        <x:v>846</x:v>
      </x:c>
      <x:c r="C81" s="122" t="s">
        <x:v>229</x:v>
      </x:c>
      <x:c r="D81" s="122" t="s">
        <x:v>809</x:v>
      </x:c>
      <x:c r="E81" s="122" t="s">
        <x:v>206</x:v>
      </x:c>
      <x:c r="F81" s="127">
        <x:v>44389.561365740701</x:v>
      </x:c>
      <x:c r="G81" s="127">
        <x:v>44404.7055555556</x:v>
      </x:c>
      <x:c r="H81" s="122" t="s">
        <x:v>796</x:v>
      </x:c>
      <x:c r="I81" s="122" t="s">
        <x:v>803</x:v>
      </x:c>
    </x:row>
    <x:row r="82" spans="2:9">
      <x:c r="B82" s="122" t="s">
        <x:v>843</x:v>
      </x:c>
      <x:c r="C82" s="122" t="s">
        <x:v>240</x:v>
      </x:c>
      <x:c r="D82" s="122" t="s">
        <x:v>827</x:v>
      </x:c>
      <x:c r="E82" s="122" t="s">
        <x:v>206</x:v>
      </x:c>
      <x:c r="F82" s="127">
        <x:v>44386.664247685199</x:v>
      </x:c>
      <x:c r="G82" s="127">
        <x:v>44404.760416666701</x:v>
      </x:c>
      <x:c r="H82" s="122">
        <x:v>733</x:v>
      </x:c>
      <x:c r="I82" s="122" t="s">
        <x:v>807</x:v>
      </x:c>
    </x:row>
    <x:row r="83" spans="2:9">
      <x:c r="B83" s="122" t="s">
        <x:v>843</x:v>
      </x:c>
      <x:c r="C83" s="122" t="s">
        <x:v>240</x:v>
      </x:c>
      <x:c r="D83" s="122" t="s">
        <x:v>827</x:v>
      </x:c>
      <x:c r="E83" s="122" t="s">
        <x:v>324</x:v>
      </x:c>
      <x:c r="F83" s="127">
        <x:v>44392.771400463003</x:v>
      </x:c>
      <x:c r="G83" s="127">
        <x:v>44399.644444444399</x:v>
      </x:c>
      <x:c r="H83" s="122">
        <x:v>893</x:v>
      </x:c>
      <x:c r="I83" s="122" t="s">
        <x:v>807</x:v>
      </x:c>
    </x:row>
    <x:row r="84" spans="2:9">
      <x:c r="B84" s="122" t="s">
        <x:v>844</x:v>
      </x:c>
      <x:c r="C84" s="122" t="s">
        <x:v>231</x:v>
      </x:c>
      <x:c r="D84" s="122" t="s">
        <x:v>827</x:v>
      </x:c>
      <x:c r="E84" s="122" t="s">
        <x:v>324</x:v>
      </x:c>
      <x:c r="F84" s="127">
        <x:v>44386.686157407399</x:v>
      </x:c>
      <x:c r="G84" s="127">
        <x:v>44399.670833333301</x:v>
      </x:c>
      <x:c r="H84" s="122">
        <x:v>914</x:v>
      </x:c>
      <x:c r="I84" s="122" t="s">
        <x:v>807</x:v>
      </x:c>
    </x:row>
    <x:row r="85" spans="2:9">
      <x:c r="B85" s="122" t="s">
        <x:v>849</x:v>
      </x:c>
      <x:c r="C85" s="122" t="s">
        <x:v>328</x:v>
      </x:c>
      <x:c r="D85" s="122" t="s">
        <x:v>809</x:v>
      </x:c>
      <x:c r="E85" s="122" t="s">
        <x:v>206</x:v>
      </x:c>
      <x:c r="F85" s="127">
        <x:v>44390.648854166699</x:v>
      </x:c>
      <x:c r="G85" s="127">
        <x:v>44404.742361111101</x:v>
      </x:c>
      <x:c r="H85" s="122">
        <x:v>800</x:v>
      </x:c>
      <x:c r="I85" s="122" t="s">
        <x:v>807</x:v>
      </x:c>
    </x:row>
    <x:row r="86" spans="2:9">
      <x:c r="B86" s="122" t="s">
        <x:v>849</x:v>
      </x:c>
      <x:c r="C86" s="122" t="s">
        <x:v>328</x:v>
      </x:c>
      <x:c r="D86" s="122" t="s">
        <x:v>809</x:v>
      </x:c>
      <x:c r="E86" s="122" t="s">
        <x:v>324</x:v>
      </x:c>
      <x:c r="F86" s="127">
        <x:v>44386.724166666703</x:v>
      </x:c>
      <x:c r="G86" s="127">
        <x:v>44399.644444444399</x:v>
      </x:c>
      <x:c r="H86" s="122">
        <x:v>925</x:v>
      </x:c>
      <x:c r="I86" s="122" t="s">
        <x:v>807</x:v>
      </x:c>
    </x:row>
    <x:row r="87" spans="2:9">
      <x:c r="B87" s="122" t="s">
        <x:v>839</x:v>
      </x:c>
      <x:c r="C87" s="122" t="s">
        <x:v>246</x:v>
      </x:c>
      <x:c r="D87" s="122" t="s">
        <x:v>812</x:v>
      </x:c>
      <x:c r="E87" s="122" t="s">
        <x:v>324</x:v>
      </x:c>
      <x:c r="F87" s="127">
        <x:v>44390.742442129602</x:v>
      </x:c>
      <x:c r="G87" s="127">
        <x:v>44399.644444444399</x:v>
      </x:c>
      <x:c r="H87" s="122">
        <x:v>936</x:v>
      </x:c>
      <x:c r="I87" s="122" t="s">
        <x:v>807</x:v>
      </x:c>
    </x:row>
    <x:row r="88" spans="2:9">
      <x:c r="B88" s="122" t="s">
        <x:v>839</x:v>
      </x:c>
      <x:c r="C88" s="122" t="s">
        <x:v>246</x:v>
      </x:c>
      <x:c r="D88" s="122" t="s">
        <x:v>812</x:v>
      </x:c>
      <x:c r="E88" s="122" t="s">
        <x:v>206</x:v>
      </x:c>
      <x:c r="F88" s="127">
        <x:v>44390.552060185197</x:v>
      </x:c>
      <x:c r="G88" s="127">
        <x:v>44406.668055555601</x:v>
      </x:c>
      <x:c r="H88" s="122">
        <x:v>862</x:v>
      </x:c>
      <x:c r="I88" s="122" t="s">
        <x:v>807</x:v>
      </x:c>
    </x:row>
    <x:row r="89" spans="2:9">
      <x:c r="B89" s="122" t="s">
        <x:v>839</x:v>
      </x:c>
      <x:c r="C89" s="122" t="s">
        <x:v>246</x:v>
      </x:c>
      <x:c r="D89" s="122" t="s">
        <x:v>812</x:v>
      </x:c>
      <x:c r="E89" s="122" t="s">
        <x:v>342</x:v>
      </x:c>
      <x:c r="F89" s="127">
        <x:v>44390</x:v>
      </x:c>
      <x:c r="G89" s="127">
        <x:v>44408</x:v>
      </x:c>
      <x:c r="H89" s="122">
        <x:v>567</x:v>
      </x:c>
      <x:c r="I89" s="122" t="s">
        <x:v>825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>
    <x:tabColor rgb="ffff0000"/>
  </x:sheetPr>
  <x:dimension ref="B2:N89"/>
  <x:sheetViews>
    <x:sheetView topLeftCell="A1" zoomScaleNormal="75" zoomScaleSheetLayoutView="100" workbookViewId="0">
      <x:selection activeCell="M28" activeCellId="0" sqref="M28:M28"/>
    </x:sheetView>
  </x:sheetViews>
  <x:sheetFormatPr defaultColWidth="9" defaultRowHeight="16.39999999999999857891"/>
  <x:cols>
    <x:col min="1" max="1" width="2.5625" customWidth="1"/>
    <x:col min="2" max="2" width="10" bestFit="1" customWidth="1"/>
    <x:col min="4" max="4" width="13.9375" bestFit="1" customWidth="1"/>
    <x:col min="5" max="5" width="10.0625" bestFit="1" customWidth="1"/>
    <x:col min="6" max="7" width="10.5625" bestFit="1" customWidth="1"/>
  </x:cols>
  <x:sheetData>
    <x:row r="2" spans="2:11">
      <x:c r="B2" s="122" t="s">
        <x:v>331</x:v>
      </x:c>
      <x:c r="C2" s="122" t="s">
        <x:v>26</x:v>
      </x:c>
      <x:c r="D2" s="122" t="s">
        <x:v>138</x:v>
      </x:c>
      <x:c r="E2" s="122" t="s">
        <x:v>340</x:v>
      </x:c>
      <x:c r="F2" s="122" t="s">
        <x:v>195</x:v>
      </x:c>
      <x:c r="G2" s="122" t="s">
        <x:v>806</x:v>
      </x:c>
      <x:c r="H2" s="122" t="s">
        <x:v>205</x:v>
      </x:c>
      <x:c r="I2" s="122" t="s">
        <x:v>194</x:v>
      </x:c>
      <x:c r="K2" s="224" t="s">
        <x:v>322</x:v>
      </x:c>
    </x:row>
    <x:row r="3" spans="2:11">
      <x:c r="B3" s="122" t="s">
        <x:v>425</x:v>
      </x:c>
      <x:c r="C3" s="122" t="s">
        <x:v>196</x:v>
      </x:c>
      <x:c r="D3" s="122" t="s">
        <x:v>812</x:v>
      </x:c>
      <x:c r="E3" s="122" t="s">
        <x:v>342</x:v>
      </x:c>
      <x:c r="F3" s="127">
        <x:v>44390</x:v>
      </x:c>
      <x:c r="G3" s="127">
        <x:v>44408</x:v>
      </x:c>
      <x:c r="H3" s="122">
        <x:v>936</x:v>
      </x:c>
      <x:c r="I3" s="122" t="s">
        <x:v>807</x:v>
      </x:c>
      <x:c r="K3" t="b">
        <x:f>AND(E3="워드",H3&gt;=900)</x:f>
        <x:v>1</x:v>
      </x:c>
    </x:row>
    <x:row r="4" spans="2:9">
      <x:c r="B4" s="122" t="s">
        <x:v>425</x:v>
      </x:c>
      <x:c r="C4" s="122" t="s">
        <x:v>196</x:v>
      </x:c>
      <x:c r="D4" s="122" t="s">
        <x:v>812</x:v>
      </x:c>
      <x:c r="E4" s="122" t="s">
        <x:v>562</x:v>
      </x:c>
      <x:c r="F4" s="127">
        <x:v>44389</x:v>
      </x:c>
      <x:c r="G4" s="127">
        <x:v>44407</x:v>
      </x:c>
      <x:c r="H4" s="122">
        <x:v>838</x:v>
      </x:c>
      <x:c r="I4" s="122" t="s">
        <x:v>807</x:v>
      </x:c>
    </x:row>
    <x:row r="5" spans="2:14">
      <x:c r="B5" s="122" t="s">
        <x:v>425</x:v>
      </x:c>
      <x:c r="C5" s="122" t="s">
        <x:v>196</x:v>
      </x:c>
      <x:c r="D5" s="122" t="s">
        <x:v>812</x:v>
      </x:c>
      <x:c r="E5" s="122" t="s">
        <x:v>324</x:v>
      </x:c>
      <x:c r="F5" s="127">
        <x:v>44389.546122685198</x:v>
      </x:c>
      <x:c r="G5" s="127">
        <x:v>44397.661805555603</x:v>
      </x:c>
      <x:c r="H5" s="122">
        <x:v>975</x:v>
      </x:c>
      <x:c r="I5" s="122" t="s">
        <x:v>807</x:v>
      </x:c>
      <x:c r="K5" t="s">
        <x:v>26</x:v>
      </x:c>
      <x:c r="L5" t="s">
        <x:v>340</x:v>
      </x:c>
      <x:c r="M5" t="s">
        <x:v>205</x:v>
      </x:c>
      <x:c r="N5" t="s">
        <x:v>194</x:v>
      </x:c>
    </x:row>
    <x:row r="6" spans="2:14">
      <x:c r="B6" s="122" t="s">
        <x:v>425</x:v>
      </x:c>
      <x:c r="C6" s="122" t="s">
        <x:v>196</x:v>
      </x:c>
      <x:c r="D6" s="122" t="s">
        <x:v>812</x:v>
      </x:c>
      <x:c r="E6" s="122" t="s">
        <x:v>206</x:v>
      </x:c>
      <x:c r="F6" s="127">
        <x:v>44390.571458333303</x:v>
      </x:c>
      <x:c r="G6" s="127">
        <x:v>44404.706944444399</x:v>
      </x:c>
      <x:c r="H6" s="122">
        <x:v>379</x:v>
      </x:c>
      <x:c r="I6" s="122" t="s">
        <x:v>825</x:v>
      </x:c>
      <x:c r="K6" s="122" t="s">
        <x:v>196</x:v>
      </x:c>
      <x:c r="L6" s="122" t="s">
        <x:v>342</x:v>
      </x:c>
      <x:c r="M6" s="122">
        <x:v>936</x:v>
      </x:c>
      <x:c r="N6" s="122" t="s">
        <x:v>807</x:v>
      </x:c>
    </x:row>
    <x:row r="7" spans="2:14">
      <x:c r="B7" s="122" t="s">
        <x:v>427</x:v>
      </x:c>
      <x:c r="C7" s="122" t="s">
        <x:v>207</x:v>
      </x:c>
      <x:c r="D7" s="122" t="s">
        <x:v>812</x:v>
      </x:c>
      <x:c r="E7" s="122" t="s">
        <x:v>342</x:v>
      </x:c>
      <x:c r="F7" s="127">
        <x:v>44392</x:v>
      </x:c>
      <x:c r="G7" s="127">
        <x:v>44408</x:v>
      </x:c>
      <x:c r="H7" s="122">
        <x:v>893</x:v>
      </x:c>
      <x:c r="I7" s="122" t="s">
        <x:v>807</x:v>
      </x:c>
      <x:c r="K7" s="122" t="s">
        <x:v>241</x:v>
      </x:c>
      <x:c r="L7" s="122" t="s">
        <x:v>342</x:v>
      </x:c>
      <x:c r="M7" s="122">
        <x:v>925</x:v>
      </x:c>
      <x:c r="N7" s="122" t="s">
        <x:v>807</x:v>
      </x:c>
    </x:row>
    <x:row r="8" spans="2:14">
      <x:c r="B8" s="122" t="s">
        <x:v>427</x:v>
      </x:c>
      <x:c r="C8" s="122" t="s">
        <x:v>207</x:v>
      </x:c>
      <x:c r="D8" s="122" t="s">
        <x:v>812</x:v>
      </x:c>
      <x:c r="E8" s="122" t="s">
        <x:v>206</x:v>
      </x:c>
      <x:c r="F8" s="127">
        <x:v>44392.771400463003</x:v>
      </x:c>
      <x:c r="G8" s="127">
        <x:v>44406.668055555601</x:v>
      </x:c>
      <x:c r="H8" s="122">
        <x:v>800</x:v>
      </x:c>
      <x:c r="I8" s="122" t="s">
        <x:v>807</x:v>
      </x:c>
      <x:c r="K8" s="122" t="s">
        <x:v>327</x:v>
      </x:c>
      <x:c r="L8" s="122" t="s">
        <x:v>342</x:v>
      </x:c>
      <x:c r="M8" s="122">
        <x:v>936</x:v>
      </x:c>
      <x:c r="N8" s="122" t="s">
        <x:v>807</x:v>
      </x:c>
    </x:row>
    <x:row r="9" spans="2:14">
      <x:c r="B9" s="122" t="s">
        <x:v>429</x:v>
      </x:c>
      <x:c r="C9" s="122" t="s">
        <x:v>208</x:v>
      </x:c>
      <x:c r="D9" s="122" t="s">
        <x:v>812</x:v>
      </x:c>
      <x:c r="E9" s="122" t="s">
        <x:v>324</x:v>
      </x:c>
      <x:c r="F9" s="127">
        <x:v>44393.390810185199</x:v>
      </x:c>
      <x:c r="G9" s="127">
        <x:v>44399.644444444399</x:v>
      </x:c>
      <x:c r="H9" s="122">
        <x:v>975</x:v>
      </x:c>
      <x:c r="I9" s="122" t="s">
        <x:v>807</x:v>
      </x:c>
      <x:c r="K9" s="122" t="s">
        <x:v>237</x:v>
      </x:c>
      <x:c r="L9" s="122" t="s">
        <x:v>342</x:v>
      </x:c>
      <x:c r="M9" s="122">
        <x:v>936</x:v>
      </x:c>
      <x:c r="N9" s="122" t="s">
        <x:v>807</x:v>
      </x:c>
    </x:row>
    <x:row r="10" spans="2:14">
      <x:c r="B10" s="122" t="s">
        <x:v>429</x:v>
      </x:c>
      <x:c r="C10" s="122" t="s">
        <x:v>208</x:v>
      </x:c>
      <x:c r="D10" s="122" t="s">
        <x:v>812</x:v>
      </x:c>
      <x:c r="E10" s="122" t="s">
        <x:v>206</x:v>
      </x:c>
      <x:c r="F10" s="127">
        <x:v>44393.484884259298</x:v>
      </x:c>
      <x:c r="G10" s="127">
        <x:v>44406.668055555601</x:v>
      </x:c>
      <x:c r="H10" s="122" t="s">
        <x:v>796</x:v>
      </x:c>
      <x:c r="I10" s="122" t="s">
        <x:v>803</x:v>
      </x:c>
      <x:c r="K10" s="122" t="s">
        <x:v>236</x:v>
      </x:c>
      <x:c r="L10" s="122" t="s">
        <x:v>342</x:v>
      </x:c>
      <x:c r="M10" s="122">
        <x:v>975</x:v>
      </x:c>
      <x:c r="N10" s="122" t="s">
        <x:v>807</x:v>
      </x:c>
    </x:row>
    <x:row r="11" spans="2:14">
      <x:c r="B11" s="122" t="s">
        <x:v>398</x:v>
      </x:c>
      <x:c r="C11" s="122" t="s">
        <x:v>201</x:v>
      </x:c>
      <x:c r="D11" s="122" t="s">
        <x:v>826</x:v>
      </x:c>
      <x:c r="E11" s="122" t="s">
        <x:v>324</x:v>
      </x:c>
      <x:c r="F11" s="127">
        <x:v>44389.565798611096</x:v>
      </x:c>
      <x:c r="G11" s="127">
        <x:v>44399.644444444399</x:v>
      </x:c>
      <x:c r="H11" s="122">
        <x:v>979</x:v>
      </x:c>
      <x:c r="I11" s="122" t="s">
        <x:v>807</x:v>
      </x:c>
      <x:c r="K11" s="122" t="s">
        <x:v>250</x:v>
      </x:c>
      <x:c r="L11" s="122" t="s">
        <x:v>342</x:v>
      </x:c>
      <x:c r="M11" s="122">
        <x:v>1000</x:v>
      </x:c>
      <x:c r="N11" s="122" t="s">
        <x:v>807</x:v>
      </x:c>
    </x:row>
    <x:row r="12" spans="2:14">
      <x:c r="B12" s="122" t="s">
        <x:v>398</x:v>
      </x:c>
      <x:c r="C12" s="122" t="s">
        <x:v>201</x:v>
      </x:c>
      <x:c r="D12" s="122" t="s">
        <x:v>826</x:v>
      </x:c>
      <x:c r="E12" s="122" t="s">
        <x:v>206</x:v>
      </x:c>
      <x:c r="F12" s="127">
        <x:v>44393.392615740697</x:v>
      </x:c>
      <x:c r="G12" s="127">
        <x:v>44406.699305555601</x:v>
      </x:c>
      <x:c r="H12" s="122">
        <x:v>862</x:v>
      </x:c>
      <x:c r="I12" s="122" t="s">
        <x:v>807</x:v>
      </x:c>
      <x:c r="K12" s="122" t="s">
        <x:v>234</x:v>
      </x:c>
      <x:c r="L12" s="122" t="s">
        <x:v>342</x:v>
      </x:c>
      <x:c r="M12" s="122">
        <x:v>925</x:v>
      </x:c>
      <x:c r="N12" s="122" t="s">
        <x:v>807</x:v>
      </x:c>
    </x:row>
    <x:row r="13" spans="2:14">
      <x:c r="B13" s="122" t="s">
        <x:v>396</x:v>
      </x:c>
      <x:c r="C13" s="122" t="s">
        <x:v>209</x:v>
      </x:c>
      <x:c r="D13" s="122" t="s">
        <x:v>827</x:v>
      </x:c>
      <x:c r="E13" s="122" t="s">
        <x:v>324</x:v>
      </x:c>
      <x:c r="F13" s="127">
        <x:v>44389.5624537037</x:v>
      </x:c>
      <x:c r="G13" s="127">
        <x:v>44399.644444444399</x:v>
      </x:c>
      <x:c r="H13" s="122">
        <x:v>893</x:v>
      </x:c>
      <x:c r="I13" s="122" t="s">
        <x:v>807</x:v>
      </x:c>
      <x:c r="K13" s="122" t="s">
        <x:v>239</x:v>
      </x:c>
      <x:c r="L13" s="122" t="s">
        <x:v>342</x:v>
      </x:c>
      <x:c r="M13" s="122" t="s">
        <x:v>796</x:v>
      </x:c>
      <x:c r="N13" s="122" t="s">
        <x:v>803</x:v>
      </x:c>
    </x:row>
    <x:row r="14" spans="2:14">
      <x:c r="B14" s="122" t="s">
        <x:v>397</x:v>
      </x:c>
      <x:c r="C14" s="122" t="s">
        <x:v>227</x:v>
      </x:c>
      <x:c r="D14" s="122" t="s">
        <x:v>827</x:v>
      </x:c>
      <x:c r="E14" s="122" t="s">
        <x:v>206</x:v>
      </x:c>
      <x:c r="F14" s="127">
        <x:v>44386.666400463</x:v>
      </x:c>
      <x:c r="G14" s="127">
        <x:v>44404.715972222199</x:v>
      </x:c>
      <x:c r="H14" s="122">
        <x:v>908</x:v>
      </x:c>
      <x:c r="I14" s="122" t="s">
        <x:v>807</x:v>
      </x:c>
      <x:c r="K14" s="122" t="s">
        <x:v>254</x:v>
      </x:c>
      <x:c r="L14" s="122" t="s">
        <x:v>342</x:v>
      </x:c>
      <x:c r="M14" s="122">
        <x:v>936</x:v>
      </x:c>
      <x:c r="N14" s="122" t="s">
        <x:v>807</x:v>
      </x:c>
    </x:row>
    <x:row r="15" spans="2:14">
      <x:c r="B15" s="122" t="s">
        <x:v>399</x:v>
      </x:c>
      <x:c r="C15" s="122" t="s">
        <x:v>251</x:v>
      </x:c>
      <x:c r="D15" s="122" t="s">
        <x:v>827</x:v>
      </x:c>
      <x:c r="E15" s="122" t="s">
        <x:v>324</x:v>
      </x:c>
      <x:c r="F15" s="127">
        <x:v>44389.562384259298</x:v>
      </x:c>
      <x:c r="G15" s="127">
        <x:v>44399.672222222202</x:v>
      </x:c>
      <x:c r="H15" s="122" t="s">
        <x:v>796</x:v>
      </x:c>
      <x:c r="I15" s="122" t="s">
        <x:v>803</x:v>
      </x:c>
      <x:c r="K15" s="122" t="s">
        <x:v>242</x:v>
      </x:c>
      <x:c r="L15" s="122" t="s">
        <x:v>342</x:v>
      </x:c>
      <x:c r="M15" s="122">
        <x:v>914</x:v>
      </x:c>
      <x:c r="N15" s="122" t="s">
        <x:v>807</x:v>
      </x:c>
    </x:row>
    <x:row r="16" spans="2:9">
      <x:c r="B16" s="122" t="s">
        <x:v>400</x:v>
      </x:c>
      <x:c r="C16" s="122" t="s">
        <x:v>241</x:v>
      </x:c>
      <x:c r="D16" s="122" t="s">
        <x:v>826</x:v>
      </x:c>
      <x:c r="E16" s="122" t="s">
        <x:v>342</x:v>
      </x:c>
      <x:c r="F16" s="127">
        <x:v>44386</x:v>
      </x:c>
      <x:c r="G16" s="127">
        <x:v>44408</x:v>
      </x:c>
      <x:c r="H16" s="122">
        <x:v>925</x:v>
      </x:c>
      <x:c r="I16" s="122" t="s">
        <x:v>807</x:v>
      </x:c>
    </x:row>
    <x:row r="17" spans="2:9">
      <x:c r="B17" s="122" t="s">
        <x:v>401</x:v>
      </x:c>
      <x:c r="C17" s="122" t="s">
        <x:v>245</x:v>
      </x:c>
      <x:c r="D17" s="122" t="s">
        <x:v>812</x:v>
      </x:c>
      <x:c r="E17" s="122" t="s">
        <x:v>342</x:v>
      </x:c>
      <x:c r="F17" s="127">
        <x:v>44390</x:v>
      </x:c>
      <x:c r="G17" s="127">
        <x:v>44408</x:v>
      </x:c>
      <x:c r="H17" s="122">
        <x:v>567</x:v>
      </x:c>
      <x:c r="I17" s="122" t="s">
        <x:v>825</x:v>
      </x:c>
    </x:row>
    <x:row r="18" spans="2:9">
      <x:c r="B18" s="122" t="s">
        <x:v>401</x:v>
      </x:c>
      <x:c r="C18" s="122" t="s">
        <x:v>245</x:v>
      </x:c>
      <x:c r="D18" s="122" t="s">
        <x:v>812</x:v>
      </x:c>
      <x:c r="E18" s="122" t="s">
        <x:v>324</x:v>
      </x:c>
      <x:c r="F18" s="127">
        <x:v>44389.551261574103</x:v>
      </x:c>
      <x:c r="G18" s="127">
        <x:v>44397.663194444402</x:v>
      </x:c>
      <x:c r="H18" s="122">
        <x:v>975</x:v>
      </x:c>
      <x:c r="I18" s="122" t="s">
        <x:v>807</x:v>
      </x:c>
    </x:row>
    <x:row r="19" spans="2:9">
      <x:c r="B19" s="122" t="s">
        <x:v>401</x:v>
      </x:c>
      <x:c r="C19" s="122" t="s">
        <x:v>245</x:v>
      </x:c>
      <x:c r="D19" s="122" t="s">
        <x:v>812</x:v>
      </x:c>
      <x:c r="E19" s="122" t="s">
        <x:v>206</x:v>
      </x:c>
      <x:c r="F19" s="127">
        <x:v>44390.594143518501</x:v>
      </x:c>
      <x:c r="G19" s="127">
        <x:v>44404.714583333298</x:v>
      </x:c>
      <x:c r="H19" s="122" t="s">
        <x:v>796</x:v>
      </x:c>
      <x:c r="I19" s="122" t="s">
        <x:v>803</x:v>
      </x:c>
    </x:row>
    <x:row r="20" spans="2:9">
      <x:c r="B20" s="122" t="s">
        <x:v>406</x:v>
      </x:c>
      <x:c r="C20" s="122" t="s">
        <x:v>327</x:v>
      </x:c>
      <x:c r="D20" s="122" t="s">
        <x:v>826</x:v>
      </x:c>
      <x:c r="E20" s="122" t="s">
        <x:v>324</x:v>
      </x:c>
      <x:c r="F20" s="127">
        <x:v>44390.412962962997</x:v>
      </x:c>
      <x:c r="G20" s="127">
        <x:v>44399.644444444399</x:v>
      </x:c>
      <x:c r="H20" s="122">
        <x:v>567</x:v>
      </x:c>
      <x:c r="I20" s="122" t="s">
        <x:v>825</x:v>
      </x:c>
    </x:row>
    <x:row r="21" spans="2:9">
      <x:c r="B21" s="122" t="s">
        <x:v>406</x:v>
      </x:c>
      <x:c r="C21" s="122" t="s">
        <x:v>327</x:v>
      </x:c>
      <x:c r="D21" s="122" t="s">
        <x:v>826</x:v>
      </x:c>
      <x:c r="E21" s="122" t="s">
        <x:v>206</x:v>
      </x:c>
      <x:c r="F21" s="127">
        <x:v>44390.558379629598</x:v>
      </x:c>
      <x:c r="G21" s="127">
        <x:v>44406.697916666701</x:v>
      </x:c>
      <x:c r="H21" s="122">
        <x:v>769</x:v>
      </x:c>
      <x:c r="I21" s="122" t="s">
        <x:v>807</x:v>
      </x:c>
    </x:row>
    <x:row r="22" spans="2:9">
      <x:c r="B22" s="122" t="s">
        <x:v>406</x:v>
      </x:c>
      <x:c r="C22" s="122" t="s">
        <x:v>327</x:v>
      </x:c>
      <x:c r="D22" s="122" t="s">
        <x:v>826</x:v>
      </x:c>
      <x:c r="E22" s="122" t="s">
        <x:v>342</x:v>
      </x:c>
      <x:c r="F22" s="127">
        <x:v>44390</x:v>
      </x:c>
      <x:c r="G22" s="127">
        <x:v>44408</x:v>
      </x:c>
      <x:c r="H22" s="122">
        <x:v>936</x:v>
      </x:c>
      <x:c r="I22" s="122" t="s">
        <x:v>807</x:v>
      </x:c>
    </x:row>
    <x:row r="23" spans="2:9">
      <x:c r="B23" s="122" t="s">
        <x:v>403</x:v>
      </x:c>
      <x:c r="C23" s="122" t="s">
        <x:v>237</x:v>
      </x:c>
      <x:c r="D23" s="122" t="s">
        <x:v>827</x:v>
      </x:c>
      <x:c r="E23" s="122" t="s">
        <x:v>206</x:v>
      </x:c>
      <x:c r="F23" s="127">
        <x:v>44390.558564814797</x:v>
      </x:c>
      <x:c r="G23" s="127">
        <x:v>44404.770138888904</x:v>
      </x:c>
      <x:c r="H23" s="122">
        <x:v>838</x:v>
      </x:c>
      <x:c r="I23" s="122" t="s">
        <x:v>807</x:v>
      </x:c>
    </x:row>
    <x:row r="24" spans="2:9">
      <x:c r="B24" s="122" t="s">
        <x:v>403</x:v>
      </x:c>
      <x:c r="C24" s="122" t="s">
        <x:v>237</x:v>
      </x:c>
      <x:c r="D24" s="122" t="s">
        <x:v>827</x:v>
      </x:c>
      <x:c r="E24" s="122" t="s">
        <x:v>324</x:v>
      </x:c>
      <x:c r="F24" s="127">
        <x:v>44389.550844907397</x:v>
      </x:c>
      <x:c r="G24" s="127">
        <x:v>44397.685416666704</x:v>
      </x:c>
      <x:c r="H24" s="122">
        <x:v>957</x:v>
      </x:c>
      <x:c r="I24" s="122" t="s">
        <x:v>807</x:v>
      </x:c>
    </x:row>
    <x:row r="25" spans="2:9">
      <x:c r="B25" s="122" t="s">
        <x:v>403</x:v>
      </x:c>
      <x:c r="C25" s="122" t="s">
        <x:v>237</x:v>
      </x:c>
      <x:c r="D25" s="122" t="s">
        <x:v>827</x:v>
      </x:c>
      <x:c r="E25" s="122" t="s">
        <x:v>342</x:v>
      </x:c>
      <x:c r="F25" s="127">
        <x:v>44390</x:v>
      </x:c>
      <x:c r="G25" s="127">
        <x:v>44408</x:v>
      </x:c>
      <x:c r="H25" s="122">
        <x:v>936</x:v>
      </x:c>
      <x:c r="I25" s="122" t="s">
        <x:v>807</x:v>
      </x:c>
    </x:row>
    <x:row r="26" spans="2:9">
      <x:c r="B26" s="122" t="s">
        <x:v>407</x:v>
      </x:c>
      <x:c r="C26" s="122" t="s">
        <x:v>236</x:v>
      </x:c>
      <x:c r="D26" s="122" t="s">
        <x:v>812</x:v>
      </x:c>
      <x:c r="E26" s="122" t="s">
        <x:v>342</x:v>
      </x:c>
      <x:c r="F26" s="127">
        <x:v>44386</x:v>
      </x:c>
      <x:c r="G26" s="127">
        <x:v>44408</x:v>
      </x:c>
      <x:c r="H26" s="122">
        <x:v>975</x:v>
      </x:c>
      <x:c r="I26" s="122" t="s">
        <x:v>807</x:v>
      </x:c>
    </x:row>
    <x:row r="27" spans="2:9">
      <x:c r="B27" s="122" t="s">
        <x:v>407</x:v>
      </x:c>
      <x:c r="C27" s="122" t="s">
        <x:v>236</x:v>
      </x:c>
      <x:c r="D27" s="122" t="s">
        <x:v>812</x:v>
      </x:c>
      <x:c r="E27" s="122" t="s">
        <x:v>206</x:v>
      </x:c>
      <x:c r="F27" s="127">
        <x:v>44386.815740740698</x:v>
      </x:c>
      <x:c r="G27" s="127">
        <x:v>44406.667361111096</x:v>
      </x:c>
      <x:c r="H27" s="122">
        <x:v>800</x:v>
      </x:c>
      <x:c r="I27" s="122" t="s">
        <x:v>807</x:v>
      </x:c>
    </x:row>
    <x:row r="28" spans="2:9">
      <x:c r="B28" s="122" t="s">
        <x:v>407</x:v>
      </x:c>
      <x:c r="C28" s="122" t="s">
        <x:v>236</x:v>
      </x:c>
      <x:c r="D28" s="122" t="s">
        <x:v>812</x:v>
      </x:c>
      <x:c r="E28" s="122" t="s">
        <x:v>324</x:v>
      </x:c>
      <x:c r="F28" s="127">
        <x:v>44390.647881944402</x:v>
      </x:c>
      <x:c r="G28" s="127">
        <x:v>44399.644444444399</x:v>
      </x:c>
      <x:c r="H28" s="122">
        <x:v>1000</x:v>
      </x:c>
      <x:c r="I28" s="122" t="s">
        <x:v>807</x:v>
      </x:c>
    </x:row>
    <x:row r="29" spans="2:9">
      <x:c r="B29" s="122" t="s">
        <x:v>405</x:v>
      </x:c>
      <x:c r="C29" s="122" t="s">
        <x:v>249</x:v>
      </x:c>
      <x:c r="D29" s="122" t="s">
        <x:v>826</x:v>
      </x:c>
      <x:c r="E29" s="122" t="s">
        <x:v>562</x:v>
      </x:c>
      <x:c r="F29" s="127">
        <x:v>44391</x:v>
      </x:c>
      <x:c r="G29" s="127">
        <x:v>44407</x:v>
      </x:c>
      <x:c r="H29" s="122">
        <x:v>838</x:v>
      </x:c>
      <x:c r="I29" s="122" t="s">
        <x:v>807</x:v>
      </x:c>
    </x:row>
    <x:row r="30" spans="2:9">
      <x:c r="B30" s="122" t="s">
        <x:v>405</x:v>
      </x:c>
      <x:c r="C30" s="122" t="s">
        <x:v>249</x:v>
      </x:c>
      <x:c r="D30" s="122" t="s">
        <x:v>826</x:v>
      </x:c>
      <x:c r="E30" s="122" t="s">
        <x:v>206</x:v>
      </x:c>
      <x:c r="F30" s="127">
        <x:v>44386.665208333303</x:v>
      </x:c>
      <x:c r="G30" s="127">
        <x:v>44404.752777777801</x:v>
      </x:c>
      <x:c r="H30" s="122">
        <x:v>767</x:v>
      </x:c>
      <x:c r="I30" s="122" t="s">
        <x:v>807</x:v>
      </x:c>
    </x:row>
    <x:row r="31" spans="2:9">
      <x:c r="B31" s="122" t="s">
        <x:v>405</x:v>
      </x:c>
      <x:c r="C31" s="122" t="s">
        <x:v>249</x:v>
      </x:c>
      <x:c r="D31" s="122" t="s">
        <x:v>826</x:v>
      </x:c>
      <x:c r="E31" s="122" t="s">
        <x:v>342</x:v>
      </x:c>
      <x:c r="F31" s="127">
        <x:v>44386</x:v>
      </x:c>
      <x:c r="G31" s="127">
        <x:v>44408</x:v>
      </x:c>
      <x:c r="H31" s="122">
        <x:v>893</x:v>
      </x:c>
      <x:c r="I31" s="122" t="s">
        <x:v>807</x:v>
      </x:c>
    </x:row>
    <x:row r="32" spans="2:9">
      <x:c r="B32" s="122" t="s">
        <x:v>405</x:v>
      </x:c>
      <x:c r="C32" s="122" t="s">
        <x:v>249</x:v>
      </x:c>
      <x:c r="D32" s="122" t="s">
        <x:v>826</x:v>
      </x:c>
      <x:c r="E32" s="122" t="s">
        <x:v>324</x:v>
      </x:c>
      <x:c r="F32" s="127">
        <x:v>44391.693402777797</x:v>
      </x:c>
      <x:c r="G32" s="127">
        <x:v>44397.691666666702</x:v>
      </x:c>
      <x:c r="H32" s="122" t="s">
        <x:v>796</x:v>
      </x:c>
      <x:c r="I32" s="122" t="s">
        <x:v>803</x:v>
      </x:c>
    </x:row>
    <x:row r="33" spans="2:9">
      <x:c r="B33" s="122" t="s">
        <x:v>404</x:v>
      </x:c>
      <x:c r="C33" s="122" t="s">
        <x:v>247</x:v>
      </x:c>
      <x:c r="D33" s="122" t="s">
        <x:v>827</x:v>
      </x:c>
      <x:c r="E33" s="122" t="s">
        <x:v>206</x:v>
      </x:c>
      <x:c r="F33" s="127">
        <x:v>44392.8386805556</x:v>
      </x:c>
      <x:c r="G33" s="127">
        <x:v>44406.668055555601</x:v>
      </x:c>
      <x:c r="H33" s="122">
        <x:v>642</x:v>
      </x:c>
      <x:c r="I33" s="122" t="s">
        <x:v>825</x:v>
      </x:c>
    </x:row>
    <x:row r="34" spans="2:9">
      <x:c r="B34" s="122" t="s">
        <x:v>404</x:v>
      </x:c>
      <x:c r="C34" s="122" t="s">
        <x:v>247</x:v>
      </x:c>
      <x:c r="D34" s="122" t="s">
        <x:v>827</x:v>
      </x:c>
      <x:c r="E34" s="122" t="s">
        <x:v>324</x:v>
      </x:c>
      <x:c r="F34" s="127">
        <x:v>44389.571284722202</x:v>
      </x:c>
      <x:c r="G34" s="127">
        <x:v>44399.644444444399</x:v>
      </x:c>
      <x:c r="H34" s="122">
        <x:v>950</x:v>
      </x:c>
      <x:c r="I34" s="122" t="s">
        <x:v>807</x:v>
      </x:c>
    </x:row>
    <x:row r="35" spans="2:9">
      <x:c r="B35" s="122" t="s">
        <x:v>402</x:v>
      </x:c>
      <x:c r="C35" s="122" t="s">
        <x:v>233</x:v>
      </x:c>
      <x:c r="D35" s="122" t="s">
        <x:v>826</x:v>
      </x:c>
      <x:c r="E35" s="122" t="s">
        <x:v>342</x:v>
      </x:c>
      <x:c r="F35" s="127">
        <x:v>44389</x:v>
      </x:c>
      <x:c r="G35" s="127">
        <x:v>44408</x:v>
      </x:c>
      <x:c r="H35" s="122">
        <x:v>345</x:v>
      </x:c>
      <x:c r="I35" s="122" t="s">
        <x:v>825</x:v>
      </x:c>
    </x:row>
    <x:row r="36" spans="2:9">
      <x:c r="B36" s="122" t="s">
        <x:v>408</x:v>
      </x:c>
      <x:c r="C36" s="122" t="s">
        <x:v>217</x:v>
      </x:c>
      <x:c r="D36" s="122" t="s">
        <x:v>812</x:v>
      </x:c>
      <x:c r="E36" s="122" t="s">
        <x:v>324</x:v>
      </x:c>
      <x:c r="F36" s="127">
        <x:v>44390.552060185197</x:v>
      </x:c>
      <x:c r="G36" s="127">
        <x:v>44399.644444444399</x:v>
      </x:c>
      <x:c r="H36" s="122">
        <x:v>871</x:v>
      </x:c>
      <x:c r="I36" s="122" t="s">
        <x:v>807</x:v>
      </x:c>
    </x:row>
    <x:row r="37" spans="2:9">
      <x:c r="B37" s="122" t="s">
        <x:v>410</x:v>
      </x:c>
      <x:c r="C37" s="122" t="s">
        <x:v>248</x:v>
      </x:c>
      <x:c r="D37" s="122" t="s">
        <x:v>812</x:v>
      </x:c>
      <x:c r="E37" s="122" t="s">
        <x:v>324</x:v>
      </x:c>
      <x:c r="F37" s="127">
        <x:v>44386.810543981497</x:v>
      </x:c>
      <x:c r="G37" s="127">
        <x:v>44399.661805555603</x:v>
      </x:c>
      <x:c r="H37" s="122">
        <x:v>914</x:v>
      </x:c>
      <x:c r="I37" s="122" t="s">
        <x:v>807</x:v>
      </x:c>
    </x:row>
    <x:row r="38" spans="2:9">
      <x:c r="B38" s="122" t="s">
        <x:v>410</x:v>
      </x:c>
      <x:c r="C38" s="122" t="s">
        <x:v>248</x:v>
      </x:c>
      <x:c r="D38" s="122" t="s">
        <x:v>812</x:v>
      </x:c>
      <x:c r="E38" s="122" t="s">
        <x:v>206</x:v>
      </x:c>
      <x:c r="F38" s="127">
        <x:v>44386.720694444397</x:v>
      </x:c>
      <x:c r="G38" s="127">
        <x:v>44404.704861111102</x:v>
      </x:c>
      <x:c r="H38" s="122">
        <x:v>642</x:v>
      </x:c>
      <x:c r="I38" s="122" t="s">
        <x:v>825</x:v>
      </x:c>
    </x:row>
    <x:row r="39" spans="2:9">
      <x:c r="B39" s="122" t="s">
        <x:v>409</x:v>
      </x:c>
      <x:c r="C39" s="122" t="s">
        <x:v>250</x:v>
      </x:c>
      <x:c r="D39" s="122" t="s">
        <x:v>826</x:v>
      </x:c>
      <x:c r="E39" s="122" t="s">
        <x:v>324</x:v>
      </x:c>
      <x:c r="F39" s="127">
        <x:v>44390.594143518501</x:v>
      </x:c>
      <x:c r="G39" s="127">
        <x:v>44399.665972222203</x:v>
      </x:c>
      <x:c r="H39" s="122">
        <x:v>975</x:v>
      </x:c>
      <x:c r="I39" s="122" t="s">
        <x:v>807</x:v>
      </x:c>
    </x:row>
    <x:row r="40" spans="2:9">
      <x:c r="B40" s="122" t="s">
        <x:v>409</x:v>
      </x:c>
      <x:c r="C40" s="122" t="s">
        <x:v>250</x:v>
      </x:c>
      <x:c r="D40" s="122" t="s">
        <x:v>826</x:v>
      </x:c>
      <x:c r="E40" s="122" t="s">
        <x:v>342</x:v>
      </x:c>
      <x:c r="F40" s="127">
        <x:v>44390</x:v>
      </x:c>
      <x:c r="G40" s="127">
        <x:v>44408</x:v>
      </x:c>
      <x:c r="H40" s="122">
        <x:v>1000</x:v>
      </x:c>
      <x:c r="I40" s="122" t="s">
        <x:v>807</x:v>
      </x:c>
    </x:row>
    <x:row r="41" spans="2:9">
      <x:c r="B41" s="122" t="s">
        <x:v>409</x:v>
      </x:c>
      <x:c r="C41" s="122" t="s">
        <x:v>250</x:v>
      </x:c>
      <x:c r="D41" s="122" t="s">
        <x:v>826</x:v>
      </x:c>
      <x:c r="E41" s="122" t="s">
        <x:v>206</x:v>
      </x:c>
      <x:c r="F41" s="127">
        <x:v>44390.533530092602</x:v>
      </x:c>
      <x:c r="G41" s="127">
        <x:v>44406.699305555601</x:v>
      </x:c>
      <x:c r="H41" s="122">
        <x:v>733</x:v>
      </x:c>
      <x:c r="I41" s="122" t="s">
        <x:v>807</x:v>
      </x:c>
    </x:row>
    <x:row r="42" spans="2:9">
      <x:c r="B42" s="122" t="s">
        <x:v>389</x:v>
      </x:c>
      <x:c r="C42" s="122" t="s">
        <x:v>356</x:v>
      </x:c>
      <x:c r="D42" s="122" t="s">
        <x:v>809</x:v>
      </x:c>
      <x:c r="E42" s="122" t="s">
        <x:v>324</x:v>
      </x:c>
      <x:c r="F42" s="127">
        <x:v>44389.396620370397</x:v>
      </x:c>
      <x:c r="G42" s="127">
        <x:v>44399.644444444399</x:v>
      </x:c>
      <x:c r="H42" s="122">
        <x:v>975</x:v>
      </x:c>
      <x:c r="I42" s="122" t="s">
        <x:v>807</x:v>
      </x:c>
    </x:row>
    <x:row r="43" spans="2:9">
      <x:c r="B43" s="122" t="s">
        <x:v>388</x:v>
      </x:c>
      <x:c r="C43" s="122" t="s">
        <x:v>257</x:v>
      </x:c>
      <x:c r="D43" s="122" t="s">
        <x:v>812</x:v>
      </x:c>
      <x:c r="E43" s="122" t="s">
        <x:v>324</x:v>
      </x:c>
      <x:c r="F43" s="127">
        <x:v>44394</x:v>
      </x:c>
      <x:c r="G43" s="127">
        <x:v>44399.644444444399</x:v>
      </x:c>
      <x:c r="H43" s="122">
        <x:v>975</x:v>
      </x:c>
      <x:c r="I43" s="122" t="s">
        <x:v>807</x:v>
      </x:c>
    </x:row>
    <x:row r="44" spans="2:9">
      <x:c r="B44" s="122" t="s">
        <x:v>393</x:v>
      </x:c>
      <x:c r="C44" s="122" t="s">
        <x:v>252</x:v>
      </x:c>
      <x:c r="D44" s="122" t="s">
        <x:v>809</x:v>
      </x:c>
      <x:c r="E44" s="122" t="s">
        <x:v>324</x:v>
      </x:c>
      <x:c r="F44" s="127">
        <x:v>44392.8386805556</x:v>
      </x:c>
      <x:c r="G44" s="127">
        <x:v>44399.6694444444</x:v>
      </x:c>
      <x:c r="H44" s="122">
        <x:v>957</x:v>
      </x:c>
      <x:c r="I44" s="122" t="s">
        <x:v>807</x:v>
      </x:c>
    </x:row>
    <x:row r="45" spans="2:9">
      <x:c r="B45" s="122" t="s">
        <x:v>393</x:v>
      </x:c>
      <x:c r="C45" s="122" t="s">
        <x:v>252</x:v>
      </x:c>
      <x:c r="D45" s="122" t="s">
        <x:v>809</x:v>
      </x:c>
      <x:c r="E45" s="122" t="s">
        <x:v>206</x:v>
      </x:c>
      <x:c r="F45" s="127">
        <x:v>44389.565219907403</x:v>
      </x:c>
      <x:c r="G45" s="127">
        <x:v>44406.668749999997</x:v>
      </x:c>
      <x:c r="H45" s="122">
        <x:v>815</x:v>
      </x:c>
      <x:c r="I45" s="122" t="s">
        <x:v>807</x:v>
      </x:c>
    </x:row>
    <x:row r="46" spans="2:9">
      <x:c r="B46" s="122" t="s">
        <x:v>392</x:v>
      </x:c>
      <x:c r="C46" s="122" t="s">
        <x:v>253</x:v>
      </x:c>
      <x:c r="D46" s="122" t="s">
        <x:v>809</x:v>
      </x:c>
      <x:c r="E46" s="122" t="s">
        <x:v>342</x:v>
      </x:c>
      <x:c r="F46" s="127">
        <x:v>44390</x:v>
      </x:c>
      <x:c r="G46" s="127">
        <x:v>44408</x:v>
      </x:c>
      <x:c r="H46" s="122">
        <x:v>893</x:v>
      </x:c>
      <x:c r="I46" s="122" t="s">
        <x:v>807</x:v>
      </x:c>
    </x:row>
    <x:row r="47" spans="2:9">
      <x:c r="B47" s="122" t="s">
        <x:v>390</x:v>
      </x:c>
      <x:c r="C47" s="122" t="s">
        <x:v>179</x:v>
      </x:c>
      <x:c r="D47" s="122" t="s">
        <x:v>809</x:v>
      </x:c>
      <x:c r="E47" s="122" t="s">
        <x:v>206</x:v>
      </x:c>
      <x:c r="F47" s="127">
        <x:v>44386.667372685202</x:v>
      </x:c>
      <x:c r="G47" s="127">
        <x:v>44404.749305555597</x:v>
      </x:c>
      <x:c r="H47" s="122" t="s">
        <x:v>796</x:v>
      </x:c>
      <x:c r="I47" s="122" t="s">
        <x:v>803</x:v>
      </x:c>
    </x:row>
    <x:row r="48" spans="2:9">
      <x:c r="B48" s="122" t="s">
        <x:v>390</x:v>
      </x:c>
      <x:c r="C48" s="122" t="s">
        <x:v>179</x:v>
      </x:c>
      <x:c r="D48" s="122" t="s">
        <x:v>809</x:v>
      </x:c>
      <x:c r="E48" s="122" t="s">
        <x:v>562</x:v>
      </x:c>
      <x:c r="F48" s="127">
        <x:v>44386</x:v>
      </x:c>
      <x:c r="G48" s="127">
        <x:v>44407</x:v>
      </x:c>
      <x:c r="H48" s="122">
        <x:v>733</x:v>
      </x:c>
      <x:c r="I48" s="122" t="s">
        <x:v>807</x:v>
      </x:c>
    </x:row>
    <x:row r="49" spans="2:9">
      <x:c r="B49" s="122" t="s">
        <x:v>390</x:v>
      </x:c>
      <x:c r="C49" s="122" t="s">
        <x:v>179</x:v>
      </x:c>
      <x:c r="D49" s="122" t="s">
        <x:v>809</x:v>
      </x:c>
      <x:c r="E49" s="122" t="s">
        <x:v>324</x:v>
      </x:c>
      <x:c r="F49" s="127">
        <x:v>44386.666319444397</x:v>
      </x:c>
      <x:c r="G49" s="127">
        <x:v>44397.679166666698</x:v>
      </x:c>
      <x:c r="H49" s="122">
        <x:v>914</x:v>
      </x:c>
      <x:c r="I49" s="122" t="s">
        <x:v>807</x:v>
      </x:c>
    </x:row>
    <x:row r="50" spans="2:9">
      <x:c r="B50" s="122" t="s">
        <x:v>391</x:v>
      </x:c>
      <x:c r="C50" s="122" t="s">
        <x:v>255</x:v>
      </x:c>
      <x:c r="D50" s="122" t="s">
        <x:v>809</x:v>
      </x:c>
      <x:c r="E50" s="122" t="s">
        <x:v>206</x:v>
      </x:c>
      <x:c r="F50" s="127">
        <x:v>44389.5453009259</x:v>
      </x:c>
      <x:c r="G50" s="127">
        <x:v>44406.706250000003</x:v>
      </x:c>
      <x:c r="H50" s="122">
        <x:v>723</x:v>
      </x:c>
      <x:c r="I50" s="122" t="s">
        <x:v>807</x:v>
      </x:c>
    </x:row>
    <x:row r="51" spans="2:9">
      <x:c r="B51" s="122" t="s">
        <x:v>391</x:v>
      </x:c>
      <x:c r="C51" s="122" t="s">
        <x:v>255</x:v>
      </x:c>
      <x:c r="D51" s="122" t="s">
        <x:v>809</x:v>
      </x:c>
      <x:c r="E51" s="122" t="s">
        <x:v>324</x:v>
      </x:c>
      <x:c r="F51" s="127">
        <x:v>44386.672569444403</x:v>
      </x:c>
      <x:c r="G51" s="127">
        <x:v>44399.644444444399</x:v>
      </x:c>
      <x:c r="H51" s="122">
        <x:v>829</x:v>
      </x:c>
      <x:c r="I51" s="122" t="s">
        <x:v>807</x:v>
      </x:c>
    </x:row>
    <x:row r="52" spans="2:9">
      <x:c r="B52" s="122" t="s">
        <x:v>387</x:v>
      </x:c>
      <x:c r="C52" s="122" t="s">
        <x:v>230</x:v>
      </x:c>
      <x:c r="D52" s="122" t="s">
        <x:v>826</x:v>
      </x:c>
      <x:c r="E52" s="122" t="s">
        <x:v>206</x:v>
      </x:c>
      <x:c r="F52" s="127">
        <x:v>44389.564872685201</x:v>
      </x:c>
      <x:c r="G52" s="127">
        <x:v>44406.742361111101</x:v>
      </x:c>
      <x:c r="H52" s="122" t="s">
        <x:v>796</x:v>
      </x:c>
      <x:c r="I52" s="122" t="s">
        <x:v>803</x:v>
      </x:c>
    </x:row>
    <x:row r="53" spans="2:9">
      <x:c r="B53" s="122" t="s">
        <x:v>394</x:v>
      </x:c>
      <x:c r="C53" s="122" t="s">
        <x:v>234</x:v>
      </x:c>
      <x:c r="D53" s="122" t="s">
        <x:v>826</x:v>
      </x:c>
      <x:c r="E53" s="122" t="s">
        <x:v>324</x:v>
      </x:c>
      <x:c r="F53" s="127">
        <x:v>44386.667372685202</x:v>
      </x:c>
      <x:c r="G53" s="127">
        <x:v>44397.6652777778</x:v>
      </x:c>
      <x:c r="H53" s="122">
        <x:v>914</x:v>
      </x:c>
      <x:c r="I53" s="122" t="s">
        <x:v>807</x:v>
      </x:c>
    </x:row>
    <x:row r="54" spans="2:9">
      <x:c r="B54" s="122" t="s">
        <x:v>394</x:v>
      </x:c>
      <x:c r="C54" s="122" t="s">
        <x:v>234</x:v>
      </x:c>
      <x:c r="D54" s="122" t="s">
        <x:v>826</x:v>
      </x:c>
      <x:c r="E54" s="122" t="s">
        <x:v>342</x:v>
      </x:c>
      <x:c r="F54" s="127">
        <x:v>44386</x:v>
      </x:c>
      <x:c r="G54" s="127">
        <x:v>44408</x:v>
      </x:c>
      <x:c r="H54" s="122">
        <x:v>925</x:v>
      </x:c>
      <x:c r="I54" s="122" t="s">
        <x:v>807</x:v>
      </x:c>
    </x:row>
    <x:row r="55" spans="2:9">
      <x:c r="B55" s="122" t="s">
        <x:v>394</x:v>
      </x:c>
      <x:c r="C55" s="122" t="s">
        <x:v>234</x:v>
      </x:c>
      <x:c r="D55" s="122" t="s">
        <x:v>826</x:v>
      </x:c>
      <x:c r="E55" s="122" t="s">
        <x:v>206</x:v>
      </x:c>
      <x:c r="F55" s="127">
        <x:v>44386.668333333299</x:v>
      </x:c>
      <x:c r="G55" s="127">
        <x:v>44404.732638888898</x:v>
      </x:c>
      <x:c r="H55" s="122">
        <x:v>833</x:v>
      </x:c>
      <x:c r="I55" s="122" t="s">
        <x:v>807</x:v>
      </x:c>
    </x:row>
    <x:row r="56" spans="2:9">
      <x:c r="B56" s="122" t="s">
        <x:v>394</x:v>
      </x:c>
      <x:c r="C56" s="122" t="s">
        <x:v>234</x:v>
      </x:c>
      <x:c r="D56" s="122" t="s">
        <x:v>826</x:v>
      </x:c>
      <x:c r="E56" s="122" t="s">
        <x:v>562</x:v>
      </x:c>
      <x:c r="F56" s="127">
        <x:v>44386</x:v>
      </x:c>
      <x:c r="G56" s="127">
        <x:v>44407</x:v>
      </x:c>
      <x:c r="H56" s="122">
        <x:v>723</x:v>
      </x:c>
      <x:c r="I56" s="122" t="s">
        <x:v>807</x:v>
      </x:c>
    </x:row>
    <x:row r="57" spans="2:9">
      <x:c r="B57" s="122" t="s">
        <x:v>395</x:v>
      </x:c>
      <x:c r="C57" s="122" t="s">
        <x:v>235</x:v>
      </x:c>
      <x:c r="D57" s="122" t="s">
        <x:v>827</x:v>
      </x:c>
      <x:c r="E57" s="122" t="s">
        <x:v>324</x:v>
      </x:c>
      <x:c r="F57" s="127">
        <x:v>44389.562870370399</x:v>
      </x:c>
      <x:c r="G57" s="127">
        <x:v>44399.644444444399</x:v>
      </x:c>
      <x:c r="H57" s="122">
        <x:v>914</x:v>
      </x:c>
      <x:c r="I57" s="122" t="s">
        <x:v>807</x:v>
      </x:c>
    </x:row>
    <x:row r="58" spans="2:9">
      <x:c r="B58" s="122" t="s">
        <x:v>395</x:v>
      </x:c>
      <x:c r="C58" s="122" t="s">
        <x:v>235</x:v>
      </x:c>
      <x:c r="D58" s="122" t="s">
        <x:v>827</x:v>
      </x:c>
      <x:c r="E58" s="122" t="s">
        <x:v>206</x:v>
      </x:c>
      <x:c r="F58" s="127">
        <x:v>44389.546226851897</x:v>
      </x:c>
      <x:c r="G58" s="127">
        <x:v>44406.691666666702</x:v>
      </x:c>
      <x:c r="H58" s="122">
        <x:v>838</x:v>
      </x:c>
      <x:c r="I58" s="122" t="s">
        <x:v>807</x:v>
      </x:c>
    </x:row>
    <x:row r="59" spans="2:9">
      <x:c r="B59" s="122" t="s">
        <x:v>415</x:v>
      </x:c>
      <x:c r="C59" s="122" t="s">
        <x:v>239</x:v>
      </x:c>
      <x:c r="D59" s="122" t="s">
        <x:v>812</x:v>
      </x:c>
      <x:c r="E59" s="122" t="s">
        <x:v>206</x:v>
      </x:c>
      <x:c r="F59" s="127">
        <x:v>44386.686157407399</x:v>
      </x:c>
      <x:c r="G59" s="127">
        <x:v>44404.761805555601</x:v>
      </x:c>
      <x:c r="H59" s="122">
        <x:v>815</x:v>
      </x:c>
      <x:c r="I59" s="122" t="s">
        <x:v>807</x:v>
      </x:c>
    </x:row>
    <x:row r="60" spans="2:9">
      <x:c r="B60" s="122" t="s">
        <x:v>415</x:v>
      </x:c>
      <x:c r="C60" s="122" t="s">
        <x:v>239</x:v>
      </x:c>
      <x:c r="D60" s="122" t="s">
        <x:v>812</x:v>
      </x:c>
      <x:c r="E60" s="122" t="s">
        <x:v>342</x:v>
      </x:c>
      <x:c r="F60" s="127">
        <x:v>44386</x:v>
      </x:c>
      <x:c r="G60" s="127">
        <x:v>44408</x:v>
      </x:c>
      <x:c r="H60" s="122" t="s">
        <x:v>796</x:v>
      </x:c>
      <x:c r="I60" s="122" t="s">
        <x:v>803</x:v>
      </x:c>
    </x:row>
    <x:row r="61" spans="2:9">
      <x:c r="B61" s="122" t="s">
        <x:v>416</x:v>
      </x:c>
      <x:c r="C61" s="122" t="s">
        <x:v>254</x:v>
      </x:c>
      <x:c r="D61" s="122" t="s">
        <x:v>812</x:v>
      </x:c>
      <x:c r="E61" s="122" t="s">
        <x:v>324</x:v>
      </x:c>
      <x:c r="F61" s="127">
        <x:v>44389.396620370397</x:v>
      </x:c>
      <x:c r="G61" s="127">
        <x:v>44399.644444444399</x:v>
      </x:c>
      <x:c r="H61" s="122">
        <x:v>893</x:v>
      </x:c>
      <x:c r="I61" s="122" t="s">
        <x:v>807</x:v>
      </x:c>
    </x:row>
    <x:row r="62" spans="2:9">
      <x:c r="B62" s="122" t="s">
        <x:v>416</x:v>
      </x:c>
      <x:c r="C62" s="122" t="s">
        <x:v>254</x:v>
      </x:c>
      <x:c r="D62" s="122" t="s">
        <x:v>812</x:v>
      </x:c>
      <x:c r="E62" s="122" t="s">
        <x:v>342</x:v>
      </x:c>
      <x:c r="F62" s="127">
        <x:v>44390</x:v>
      </x:c>
      <x:c r="G62" s="127">
        <x:v>44408</x:v>
      </x:c>
      <x:c r="H62" s="122">
        <x:v>936</x:v>
      </x:c>
      <x:c r="I62" s="122" t="s">
        <x:v>807</x:v>
      </x:c>
    </x:row>
    <x:row r="63" spans="2:9">
      <x:c r="B63" s="122" t="s">
        <x:v>414</x:v>
      </x:c>
      <x:c r="C63" s="122" t="s">
        <x:v>256</x:v>
      </x:c>
      <x:c r="D63" s="122" t="s">
        <x:v>826</x:v>
      </x:c>
      <x:c r="E63" s="122" t="s">
        <x:v>324</x:v>
      </x:c>
      <x:c r="F63" s="127">
        <x:v>44389.658472222203</x:v>
      </x:c>
      <x:c r="G63" s="127">
        <x:v>44399.644444444399</x:v>
      </x:c>
      <x:c r="H63" s="122">
        <x:v>893</x:v>
      </x:c>
      <x:c r="I63" s="122" t="s">
        <x:v>807</x:v>
      </x:c>
    </x:row>
    <x:row r="64" spans="2:9">
      <x:c r="B64" s="122" t="s">
        <x:v>414</x:v>
      </x:c>
      <x:c r="C64" s="122" t="s">
        <x:v>256</x:v>
      </x:c>
      <x:c r="D64" s="122" t="s">
        <x:v>826</x:v>
      </x:c>
      <x:c r="E64" s="122" t="s">
        <x:v>206</x:v>
      </x:c>
      <x:c r="F64" s="127">
        <x:v>44389.546122685198</x:v>
      </x:c>
      <x:c r="G64" s="127">
        <x:v>44406.667361111096</x:v>
      </x:c>
      <x:c r="H64" s="122">
        <x:v>838</x:v>
      </x:c>
      <x:c r="I64" s="122" t="s">
        <x:v>807</x:v>
      </x:c>
    </x:row>
    <x:row r="65" spans="2:9">
      <x:c r="B65" s="122" t="s">
        <x:v>413</x:v>
      </x:c>
      <x:c r="C65" s="122" t="s">
        <x:v>232</x:v>
      </x:c>
      <x:c r="D65" s="122" t="s">
        <x:v>827</x:v>
      </x:c>
      <x:c r="E65" s="122" t="s">
        <x:v>342</x:v>
      </x:c>
      <x:c r="F65" s="127">
        <x:v>44386</x:v>
      </x:c>
      <x:c r="G65" s="127">
        <x:v>44408</x:v>
      </x:c>
      <x:c r="H65" s="122">
        <x:v>857</x:v>
      </x:c>
      <x:c r="I65" s="122" t="s">
        <x:v>807</x:v>
      </x:c>
    </x:row>
    <x:row r="66" spans="2:9">
      <x:c r="B66" s="122" t="s">
        <x:v>413</x:v>
      </x:c>
      <x:c r="C66" s="122" t="s">
        <x:v>232</x:v>
      </x:c>
      <x:c r="D66" s="122" t="s">
        <x:v>827</x:v>
      </x:c>
      <x:c r="E66" s="122" t="s">
        <x:v>324</x:v>
      </x:c>
      <x:c r="F66" s="127">
        <x:v>44386.678240740701</x:v>
      </x:c>
      <x:c r="G66" s="127">
        <x:v>44399.644444444399</x:v>
      </x:c>
      <x:c r="H66" s="122">
        <x:v>533</x:v>
      </x:c>
      <x:c r="I66" s="122" t="s">
        <x:v>825</x:v>
      </x:c>
    </x:row>
    <x:row r="67" spans="2:9">
      <x:c r="B67" s="122" t="s">
        <x:v>840</x:v>
      </x:c>
      <x:c r="C67" s="122" t="s">
        <x:v>226</x:v>
      </x:c>
      <x:c r="D67" s="122" t="s">
        <x:v>827</x:v>
      </x:c>
      <x:c r="E67" s="122" t="s">
        <x:v>206</x:v>
      </x:c>
      <x:c r="F67" s="127">
        <x:v>44389.562870370399</x:v>
      </x:c>
      <x:c r="G67" s="127">
        <x:v>44406.702777777798</x:v>
      </x:c>
      <x:c r="H67" s="122">
        <x:v>800</x:v>
      </x:c>
      <x:c r="I67" s="122" t="s">
        <x:v>807</x:v>
      </x:c>
    </x:row>
    <x:row r="68" spans="2:9">
      <x:c r="B68" s="122" t="s">
        <x:v>840</x:v>
      </x:c>
      <x:c r="C68" s="122" t="s">
        <x:v>226</x:v>
      </x:c>
      <x:c r="D68" s="122" t="s">
        <x:v>827</x:v>
      </x:c>
      <x:c r="E68" s="122" t="s">
        <x:v>324</x:v>
      </x:c>
      <x:c r="F68" s="127">
        <x:v>44386.664247685199</x:v>
      </x:c>
      <x:c r="G68" s="127">
        <x:v>44399.659722222197</x:v>
      </x:c>
      <x:c r="H68" s="122">
        <x:v>950</x:v>
      </x:c>
      <x:c r="I68" s="122" t="s">
        <x:v>807</x:v>
      </x:c>
    </x:row>
    <x:row r="69" spans="2:9">
      <x:c r="B69" s="122" t="s">
        <x:v>841</x:v>
      </x:c>
      <x:c r="C69" s="122" t="s">
        <x:v>242</x:v>
      </x:c>
      <x:c r="D69" s="122" t="s">
        <x:v>826</x:v>
      </x:c>
      <x:c r="E69" s="122" t="s">
        <x:v>324</x:v>
      </x:c>
      <x:c r="F69" s="127">
        <x:v>44393.3921527778</x:v>
      </x:c>
      <x:c r="G69" s="127">
        <x:v>44399.6743055556</x:v>
      </x:c>
      <x:c r="H69" s="122">
        <x:v>825</x:v>
      </x:c>
      <x:c r="I69" s="122" t="s">
        <x:v>807</x:v>
      </x:c>
    </x:row>
    <x:row r="70" spans="2:9">
      <x:c r="B70" s="122" t="s">
        <x:v>841</x:v>
      </x:c>
      <x:c r="C70" s="122" t="s">
        <x:v>242</x:v>
      </x:c>
      <x:c r="D70" s="122" t="s">
        <x:v>826</x:v>
      </x:c>
      <x:c r="E70" s="122" t="s">
        <x:v>342</x:v>
      </x:c>
      <x:c r="F70" s="127">
        <x:v>44386</x:v>
      </x:c>
      <x:c r="G70" s="127">
        <x:v>44408</x:v>
      </x:c>
      <x:c r="H70" s="122">
        <x:v>914</x:v>
      </x:c>
      <x:c r="I70" s="122" t="s">
        <x:v>807</x:v>
      </x:c>
    </x:row>
    <x:row r="71" spans="2:9">
      <x:c r="B71" s="122" t="s">
        <x:v>848</x:v>
      </x:c>
      <x:c r="C71" s="122" t="s">
        <x:v>243</x:v>
      </x:c>
      <x:c r="D71" s="122" t="s">
        <x:v>826</x:v>
      </x:c>
      <x:c r="E71" s="122" t="s">
        <x:v>562</x:v>
      </x:c>
      <x:c r="F71" s="127">
        <x:v>44386</x:v>
      </x:c>
      <x:c r="G71" s="127">
        <x:v>44407</x:v>
      </x:c>
      <x:c r="H71" s="122">
        <x:v>815</x:v>
      </x:c>
      <x:c r="I71" s="122" t="s">
        <x:v>807</x:v>
      </x:c>
    </x:row>
    <x:row r="72" spans="2:9">
      <x:c r="B72" s="122" t="s">
        <x:v>848</x:v>
      </x:c>
      <x:c r="C72" s="122" t="s">
        <x:v>243</x:v>
      </x:c>
      <x:c r="D72" s="122" t="s">
        <x:v>826</x:v>
      </x:c>
      <x:c r="E72" s="122" t="s">
        <x:v>324</x:v>
      </x:c>
      <x:c r="F72" s="127">
        <x:v>44386.666400463</x:v>
      </x:c>
      <x:c r="G72" s="127">
        <x:v>44397.679861111101</x:v>
      </x:c>
      <x:c r="H72" s="122">
        <x:v>975</x:v>
      </x:c>
      <x:c r="I72" s="122" t="s">
        <x:v>807</x:v>
      </x:c>
    </x:row>
    <x:row r="73" spans="2:9">
      <x:c r="B73" s="122" t="s">
        <x:v>845</x:v>
      </x:c>
      <x:c r="C73" s="122" t="s">
        <x:v>228</x:v>
      </x:c>
      <x:c r="D73" s="122" t="s">
        <x:v>812</x:v>
      </x:c>
      <x:c r="E73" s="122" t="s">
        <x:v>324</x:v>
      </x:c>
      <x:c r="F73" s="127">
        <x:v>44390.614467592597</x:v>
      </x:c>
      <x:c r="G73" s="127">
        <x:v>44399.672916666699</x:v>
      </x:c>
      <x:c r="H73" s="122">
        <x:v>936</x:v>
      </x:c>
      <x:c r="I73" s="122" t="s">
        <x:v>807</x:v>
      </x:c>
    </x:row>
    <x:row r="74" spans="2:9">
      <x:c r="B74" s="122" t="s">
        <x:v>845</x:v>
      </x:c>
      <x:c r="C74" s="122" t="s">
        <x:v>228</x:v>
      </x:c>
      <x:c r="D74" s="122" t="s">
        <x:v>812</x:v>
      </x:c>
      <x:c r="E74" s="122" t="s">
        <x:v>206</x:v>
      </x:c>
      <x:c r="F74" s="127">
        <x:v>44389.565798611096</x:v>
      </x:c>
      <x:c r="G74" s="127">
        <x:v>44404.730555555601</x:v>
      </x:c>
      <x:c r="H74" s="122">
        <x:v>885</x:v>
      </x:c>
      <x:c r="I74" s="122" t="s">
        <x:v>807</x:v>
      </x:c>
    </x:row>
    <x:row r="75" spans="2:9">
      <x:c r="B75" s="122" t="s">
        <x:v>842</x:v>
      </x:c>
      <x:c r="C75" s="122" t="s">
        <x:v>244</x:v>
      </x:c>
      <x:c r="D75" s="122" t="s">
        <x:v>812</x:v>
      </x:c>
      <x:c r="E75" s="122" t="s">
        <x:v>206</x:v>
      </x:c>
      <x:c r="F75" s="127">
        <x:v>44393.484340277799</x:v>
      </x:c>
      <x:c r="G75" s="127">
        <x:v>44404.731249999997</x:v>
      </x:c>
      <x:c r="H75" s="122" t="s">
        <x:v>796</x:v>
      </x:c>
      <x:c r="I75" s="122" t="s">
        <x:v>803</x:v>
      </x:c>
    </x:row>
    <x:row r="76" spans="2:9">
      <x:c r="B76" s="122" t="s">
        <x:v>842</x:v>
      </x:c>
      <x:c r="C76" s="122" t="s">
        <x:v>244</x:v>
      </x:c>
      <x:c r="D76" s="122" t="s">
        <x:v>812</x:v>
      </x:c>
      <x:c r="E76" s="122" t="s">
        <x:v>342</x:v>
      </x:c>
      <x:c r="F76" s="127">
        <x:v>44393</x:v>
      </x:c>
      <x:c r="G76" s="127">
        <x:v>44408</x:v>
      </x:c>
      <x:c r="H76" s="122">
        <x:v>533</x:v>
      </x:c>
      <x:c r="I76" s="122" t="s">
        <x:v>825</x:v>
      </x:c>
    </x:row>
    <x:row r="77" spans="2:9">
      <x:c r="B77" s="122" t="s">
        <x:v>847</x:v>
      </x:c>
      <x:c r="C77" s="122" t="s">
        <x:v>238</x:v>
      </x:c>
      <x:c r="D77" s="122" t="s">
        <x:v>826</x:v>
      </x:c>
      <x:c r="E77" s="122" t="s">
        <x:v>342</x:v>
      </x:c>
      <x:c r="F77" s="127">
        <x:v>44386</x:v>
      </x:c>
      <x:c r="G77" s="127">
        <x:v>44408</x:v>
      </x:c>
      <x:c r="H77" s="122">
        <x:v>823</x:v>
      </x:c>
      <x:c r="I77" s="122" t="s">
        <x:v>807</x:v>
      </x:c>
    </x:row>
    <x:row r="78" spans="2:9">
      <x:c r="B78" s="122" t="s">
        <x:v>847</x:v>
      </x:c>
      <x:c r="C78" s="122" t="s">
        <x:v>238</x:v>
      </x:c>
      <x:c r="D78" s="122" t="s">
        <x:v>826</x:v>
      </x:c>
      <x:c r="E78" s="122" t="s">
        <x:v>324</x:v>
      </x:c>
      <x:c r="F78" s="127">
        <x:v>44389.5452546296</x:v>
      </x:c>
      <x:c r="G78" s="127">
        <x:v>44399.644444444399</x:v>
      </x:c>
      <x:c r="H78" s="122">
        <x:v>700</x:v>
      </x:c>
      <x:c r="I78" s="122" t="s">
        <x:v>807</x:v>
      </x:c>
    </x:row>
    <x:row r="79" spans="2:9">
      <x:c r="B79" s="122" t="s">
        <x:v>846</x:v>
      </x:c>
      <x:c r="C79" s="122" t="s">
        <x:v>229</x:v>
      </x:c>
      <x:c r="D79" s="122" t="s">
        <x:v>809</x:v>
      </x:c>
      <x:c r="E79" s="122" t="s">
        <x:v>324</x:v>
      </x:c>
      <x:c r="F79" s="127">
        <x:v>44389.5453935185</x:v>
      </x:c>
      <x:c r="G79" s="127">
        <x:v>44397.661805555603</x:v>
      </x:c>
      <x:c r="H79" s="122">
        <x:v>936</x:v>
      </x:c>
      <x:c r="I79" s="122" t="s">
        <x:v>807</x:v>
      </x:c>
    </x:row>
    <x:row r="80" spans="2:9">
      <x:c r="B80" s="122" t="s">
        <x:v>846</x:v>
      </x:c>
      <x:c r="C80" s="122" t="s">
        <x:v>229</x:v>
      </x:c>
      <x:c r="D80" s="122" t="s">
        <x:v>809</x:v>
      </x:c>
      <x:c r="E80" s="122" t="s">
        <x:v>562</x:v>
      </x:c>
      <x:c r="F80" s="127">
        <x:v>44389</x:v>
      </x:c>
      <x:c r="G80" s="127">
        <x:v>44407</x:v>
      </x:c>
      <x:c r="H80" s="122">
        <x:v>642</x:v>
      </x:c>
      <x:c r="I80" s="122" t="s">
        <x:v>825</x:v>
      </x:c>
    </x:row>
    <x:row r="81" spans="2:9">
      <x:c r="B81" s="122" t="s">
        <x:v>846</x:v>
      </x:c>
      <x:c r="C81" s="122" t="s">
        <x:v>229</x:v>
      </x:c>
      <x:c r="D81" s="122" t="s">
        <x:v>809</x:v>
      </x:c>
      <x:c r="E81" s="122" t="s">
        <x:v>206</x:v>
      </x:c>
      <x:c r="F81" s="127">
        <x:v>44389.561365740701</x:v>
      </x:c>
      <x:c r="G81" s="127">
        <x:v>44404.7055555556</x:v>
      </x:c>
      <x:c r="H81" s="122" t="s">
        <x:v>796</x:v>
      </x:c>
      <x:c r="I81" s="122" t="s">
        <x:v>803</x:v>
      </x:c>
    </x:row>
    <x:row r="82" spans="2:9">
      <x:c r="B82" s="122" t="s">
        <x:v>843</x:v>
      </x:c>
      <x:c r="C82" s="122" t="s">
        <x:v>240</x:v>
      </x:c>
      <x:c r="D82" s="122" t="s">
        <x:v>827</x:v>
      </x:c>
      <x:c r="E82" s="122" t="s">
        <x:v>206</x:v>
      </x:c>
      <x:c r="F82" s="127">
        <x:v>44386.664247685199</x:v>
      </x:c>
      <x:c r="G82" s="127">
        <x:v>44404.760416666701</x:v>
      </x:c>
      <x:c r="H82" s="122">
        <x:v>733</x:v>
      </x:c>
      <x:c r="I82" s="122" t="s">
        <x:v>807</x:v>
      </x:c>
    </x:row>
    <x:row r="83" spans="2:9">
      <x:c r="B83" s="122" t="s">
        <x:v>843</x:v>
      </x:c>
      <x:c r="C83" s="122" t="s">
        <x:v>240</x:v>
      </x:c>
      <x:c r="D83" s="122" t="s">
        <x:v>827</x:v>
      </x:c>
      <x:c r="E83" s="122" t="s">
        <x:v>324</x:v>
      </x:c>
      <x:c r="F83" s="127">
        <x:v>44392.771400463003</x:v>
      </x:c>
      <x:c r="G83" s="127">
        <x:v>44399.644444444399</x:v>
      </x:c>
      <x:c r="H83" s="122">
        <x:v>893</x:v>
      </x:c>
      <x:c r="I83" s="122" t="s">
        <x:v>807</x:v>
      </x:c>
    </x:row>
    <x:row r="84" spans="2:9">
      <x:c r="B84" s="122" t="s">
        <x:v>844</x:v>
      </x:c>
      <x:c r="C84" s="122" t="s">
        <x:v>231</x:v>
      </x:c>
      <x:c r="D84" s="122" t="s">
        <x:v>827</x:v>
      </x:c>
      <x:c r="E84" s="122" t="s">
        <x:v>324</x:v>
      </x:c>
      <x:c r="F84" s="127">
        <x:v>44386.686157407399</x:v>
      </x:c>
      <x:c r="G84" s="127">
        <x:v>44399.670833333301</x:v>
      </x:c>
      <x:c r="H84" s="122">
        <x:v>914</x:v>
      </x:c>
      <x:c r="I84" s="122" t="s">
        <x:v>807</x:v>
      </x:c>
    </x:row>
    <x:row r="85" spans="2:9">
      <x:c r="B85" s="122" t="s">
        <x:v>849</x:v>
      </x:c>
      <x:c r="C85" s="122" t="s">
        <x:v>328</x:v>
      </x:c>
      <x:c r="D85" s="122" t="s">
        <x:v>809</x:v>
      </x:c>
      <x:c r="E85" s="122" t="s">
        <x:v>206</x:v>
      </x:c>
      <x:c r="F85" s="127">
        <x:v>44390.648854166699</x:v>
      </x:c>
      <x:c r="G85" s="127">
        <x:v>44404.742361111101</x:v>
      </x:c>
      <x:c r="H85" s="122">
        <x:v>800</x:v>
      </x:c>
      <x:c r="I85" s="122" t="s">
        <x:v>807</x:v>
      </x:c>
    </x:row>
    <x:row r="86" spans="2:9">
      <x:c r="B86" s="122" t="s">
        <x:v>849</x:v>
      </x:c>
      <x:c r="C86" s="122" t="s">
        <x:v>328</x:v>
      </x:c>
      <x:c r="D86" s="122" t="s">
        <x:v>809</x:v>
      </x:c>
      <x:c r="E86" s="122" t="s">
        <x:v>324</x:v>
      </x:c>
      <x:c r="F86" s="127">
        <x:v>44386.724166666703</x:v>
      </x:c>
      <x:c r="G86" s="127">
        <x:v>44399.644444444399</x:v>
      </x:c>
      <x:c r="H86" s="122">
        <x:v>925</x:v>
      </x:c>
      <x:c r="I86" s="122" t="s">
        <x:v>807</x:v>
      </x:c>
    </x:row>
    <x:row r="87" spans="2:9">
      <x:c r="B87" s="122" t="s">
        <x:v>839</x:v>
      </x:c>
      <x:c r="C87" s="122" t="s">
        <x:v>246</x:v>
      </x:c>
      <x:c r="D87" s="122" t="s">
        <x:v>812</x:v>
      </x:c>
      <x:c r="E87" s="122" t="s">
        <x:v>324</x:v>
      </x:c>
      <x:c r="F87" s="127">
        <x:v>44390.742442129602</x:v>
      </x:c>
      <x:c r="G87" s="127">
        <x:v>44399.644444444399</x:v>
      </x:c>
      <x:c r="H87" s="122">
        <x:v>936</x:v>
      </x:c>
      <x:c r="I87" s="122" t="s">
        <x:v>807</x:v>
      </x:c>
    </x:row>
    <x:row r="88" spans="2:9">
      <x:c r="B88" s="122" t="s">
        <x:v>839</x:v>
      </x:c>
      <x:c r="C88" s="122" t="s">
        <x:v>246</x:v>
      </x:c>
      <x:c r="D88" s="122" t="s">
        <x:v>812</x:v>
      </x:c>
      <x:c r="E88" s="122" t="s">
        <x:v>206</x:v>
      </x:c>
      <x:c r="F88" s="127">
        <x:v>44390.552060185197</x:v>
      </x:c>
      <x:c r="G88" s="127">
        <x:v>44406.668055555601</x:v>
      </x:c>
      <x:c r="H88" s="122">
        <x:v>862</x:v>
      </x:c>
      <x:c r="I88" s="122" t="s">
        <x:v>807</x:v>
      </x:c>
    </x:row>
    <x:row r="89" spans="2:9">
      <x:c r="B89" s="122" t="s">
        <x:v>839</x:v>
      </x:c>
      <x:c r="C89" s="122" t="s">
        <x:v>246</x:v>
      </x:c>
      <x:c r="D89" s="122" t="s">
        <x:v>812</x:v>
      </x:c>
      <x:c r="E89" s="122" t="s">
        <x:v>342</x:v>
      </x:c>
      <x:c r="F89" s="127">
        <x:v>44390</x:v>
      </x:c>
      <x:c r="G89" s="127">
        <x:v>44408</x:v>
      </x:c>
      <x:c r="H89" s="122">
        <x:v>567</x:v>
      </x:c>
      <x:c r="I89" s="122" t="s">
        <x:v>825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8"/>
  <x:dimension ref="B3:T31"/>
  <x:sheetViews>
    <x:sheetView topLeftCell="A1" zoomScaleNormal="75" zoomScaleSheetLayoutView="100" workbookViewId="0">
      <x:selection activeCell="V5" activeCellId="0" sqref="V5:V5"/>
    </x:sheetView>
  </x:sheetViews>
  <x:sheetFormatPr defaultColWidth="9" defaultRowHeight="16.39999999999999857891"/>
  <x:cols>
    <x:col min="1" max="1" width="2.5625" customWidth="1"/>
    <x:col min="2" max="2" width="5.25" bestFit="1" customWidth="1"/>
    <x:col min="5" max="19" width="5.625" customWidth="1"/>
    <x:col min="20" max="20" width="7.125" bestFit="1" customWidth="1"/>
  </x:cols>
  <x:sheetData>
    <x:row r="3" spans="2:20">
      <x:c r="B3" s="154" t="s">
        <x:v>29</x:v>
      </x:c>
      <x:c r="C3" s="138" t="s">
        <x:v>19</x:v>
      </x:c>
      <x:c r="D3" s="138" t="s">
        <x:v>26</x:v>
      </x:c>
      <x:c r="E3" s="153">
        <x:v>42432</x:v>
      </x:c>
      <x:c r="F3" s="153">
        <x:v>42439</x:v>
      </x:c>
      <x:c r="G3" s="153">
        <x:v>42446</x:v>
      </x:c>
      <x:c r="H3" s="153">
        <x:v>42453</x:v>
      </x:c>
      <x:c r="I3" s="153">
        <x:v>42460</x:v>
      </x:c>
      <x:c r="J3" s="153">
        <x:v>42467</x:v>
      </x:c>
      <x:c r="K3" s="153">
        <x:v>42474</x:v>
      </x:c>
      <x:c r="L3" s="153">
        <x:v>42481</x:v>
      </x:c>
      <x:c r="M3" s="153">
        <x:v>42488</x:v>
      </x:c>
      <x:c r="N3" s="153">
        <x:v>42495</x:v>
      </x:c>
      <x:c r="O3" s="153">
        <x:v>42502</x:v>
      </x:c>
      <x:c r="P3" s="153">
        <x:v>42509</x:v>
      </x:c>
      <x:c r="Q3" s="153">
        <x:v>42516</x:v>
      </x:c>
      <x:c r="R3" s="153">
        <x:v>42523</x:v>
      </x:c>
      <x:c r="S3" s="153">
        <x:v>42530</x:v>
      </x:c>
      <x:c r="T3" s="152" t="s">
        <x:v>8</x:v>
      </x:c>
    </x:row>
    <x:row r="4" spans="2:20">
      <x:c r="B4" s="143">
        <x:v>1</x:v>
      </x:c>
      <x:c r="C4" s="148" t="s">
        <x:v>9</x:v>
      </x:c>
      <x:c r="D4" s="143" t="s">
        <x:v>53</x:v>
      </x:c>
      <x:c r="E4" s="134" t="s">
        <x:v>31</x:v>
      </x:c>
      <x:c r="F4" s="134" t="s">
        <x:v>31</x:v>
      </x:c>
      <x:c r="G4" s="134" t="s">
        <x:v>31</x:v>
      </x:c>
      <x:c r="H4" s="134" t="s">
        <x:v>31</x:v>
      </x:c>
      <x:c r="I4" s="134" t="s">
        <x:v>31</x:v>
      </x:c>
      <x:c r="J4" s="134" t="s">
        <x:v>31</x:v>
      </x:c>
      <x:c r="K4" s="134" t="s">
        <x:v>31</x:v>
      </x:c>
      <x:c r="L4" s="134" t="s">
        <x:v>31</x:v>
      </x:c>
      <x:c r="M4" s="134" t="s">
        <x:v>31</x:v>
      </x:c>
      <x:c r="N4" s="134" t="s">
        <x:v>31</x:v>
      </x:c>
      <x:c r="O4" s="134" t="s">
        <x:v>31</x:v>
      </x:c>
      <x:c r="P4" s="134" t="s">
        <x:v>31</x:v>
      </x:c>
      <x:c r="Q4" s="134" t="s">
        <x:v>31</x:v>
      </x:c>
      <x:c r="R4" s="134" t="s">
        <x:v>31</x:v>
      </x:c>
      <x:c r="S4" s="134" t="s">
        <x:v>31</x:v>
      </x:c>
      <x:c r="T4" s="133">
        <x:f t="shared" ref="T4:T31" si="0">COUNTA(E4:S4)</x:f>
        <x:v>15</x:v>
      </x:c>
    </x:row>
    <x:row r="5" spans="2:20">
      <x:c r="B5" s="151">
        <x:v>1</x:v>
      </x:c>
      <x:c r="C5" s="150" t="s">
        <x:v>9</x:v>
      </x:c>
      <x:c r="D5" s="149" t="s">
        <x:v>62</x:v>
      </x:c>
      <x:c r="E5" s="134" t="s">
        <x:v>31</x:v>
      </x:c>
      <x:c r="F5" s="134" t="s">
        <x:v>31</x:v>
      </x:c>
      <x:c r="G5" s="134"/>
      <x:c r="H5" s="134" t="s">
        <x:v>31</x:v>
      </x:c>
      <x:c r="I5" s="134" t="s">
        <x:v>31</x:v>
      </x:c>
      <x:c r="J5" s="134" t="s">
        <x:v>31</x:v>
      </x:c>
      <x:c r="K5" s="134" t="s">
        <x:v>31</x:v>
      </x:c>
      <x:c r="L5" s="134" t="s">
        <x:v>31</x:v>
      </x:c>
      <x:c r="M5" s="134"/>
      <x:c r="N5" s="134" t="s">
        <x:v>31</x:v>
      </x:c>
      <x:c r="O5" s="134" t="s">
        <x:v>31</x:v>
      </x:c>
      <x:c r="P5" s="134" t="s">
        <x:v>31</x:v>
      </x:c>
      <x:c r="Q5" s="134" t="s">
        <x:v>31</x:v>
      </x:c>
      <x:c r="R5" s="134" t="s">
        <x:v>31</x:v>
      </x:c>
      <x:c r="S5" s="134" t="s">
        <x:v>31</x:v>
      </x:c>
      <x:c r="T5" s="133">
        <x:f t="shared" si="0"/>
        <x:v>13</x:v>
      </x:c>
    </x:row>
    <x:row r="6" spans="2:20">
      <x:c r="B6" s="143">
        <x:v>1</x:v>
      </x:c>
      <x:c r="C6" s="148" t="s">
        <x:v>9</x:v>
      </x:c>
      <x:c r="D6" s="143" t="s">
        <x:v>12</x:v>
      </x:c>
      <x:c r="E6" s="134"/>
      <x:c r="F6" s="134" t="s">
        <x:v>31</x:v>
      </x:c>
      <x:c r="G6" s="134" t="s">
        <x:v>31</x:v>
      </x:c>
      <x:c r="H6" s="134" t="s">
        <x:v>31</x:v>
      </x:c>
      <x:c r="I6" s="134" t="s">
        <x:v>31</x:v>
      </x:c>
      <x:c r="J6" s="134" t="s">
        <x:v>31</x:v>
      </x:c>
      <x:c r="K6" s="134" t="s">
        <x:v>31</x:v>
      </x:c>
      <x:c r="L6" s="134" t="s">
        <x:v>31</x:v>
      </x:c>
      <x:c r="M6" s="134" t="s">
        <x:v>31</x:v>
      </x:c>
      <x:c r="N6" s="134" t="s">
        <x:v>31</x:v>
      </x:c>
      <x:c r="O6" s="134"/>
      <x:c r="P6" s="134" t="s">
        <x:v>31</x:v>
      </x:c>
      <x:c r="Q6" s="134" t="s">
        <x:v>31</x:v>
      </x:c>
      <x:c r="R6" s="134"/>
      <x:c r="S6" s="134" t="s">
        <x:v>31</x:v>
      </x:c>
      <x:c r="T6" s="133">
        <x:f t="shared" si="0"/>
        <x:v>12</x:v>
      </x:c>
    </x:row>
    <x:row r="7" spans="2:20">
      <x:c r="B7" s="141">
        <x:v>1</x:v>
      </x:c>
      <x:c r="C7" s="142" t="s">
        <x:v>5</x:v>
      </x:c>
      <x:c r="D7" s="147" t="s">
        <x:v>10</x:v>
      </x:c>
      <x:c r="E7" s="134" t="s">
        <x:v>31</x:v>
      </x:c>
      <x:c r="F7" s="134" t="s">
        <x:v>31</x:v>
      </x:c>
      <x:c r="G7" s="134" t="s">
        <x:v>31</x:v>
      </x:c>
      <x:c r="H7" s="134" t="s">
        <x:v>31</x:v>
      </x:c>
      <x:c r="I7" s="134" t="s">
        <x:v>31</x:v>
      </x:c>
      <x:c r="J7" s="134" t="s">
        <x:v>31</x:v>
      </x:c>
      <x:c r="K7" s="134" t="s">
        <x:v>31</x:v>
      </x:c>
      <x:c r="L7" s="134" t="s">
        <x:v>31</x:v>
      </x:c>
      <x:c r="M7" s="134" t="s">
        <x:v>31</x:v>
      </x:c>
      <x:c r="N7" s="134" t="s">
        <x:v>31</x:v>
      </x:c>
      <x:c r="O7" s="134" t="s">
        <x:v>31</x:v>
      </x:c>
      <x:c r="P7" s="134" t="s">
        <x:v>31</x:v>
      </x:c>
      <x:c r="Q7" s="134" t="s">
        <x:v>31</x:v>
      </x:c>
      <x:c r="R7" s="134" t="s">
        <x:v>31</x:v>
      </x:c>
      <x:c r="S7" s="134" t="s">
        <x:v>31</x:v>
      </x:c>
      <x:c r="T7" s="133">
        <x:f t="shared" si="0"/>
        <x:v>15</x:v>
      </x:c>
    </x:row>
    <x:row r="8" spans="2:20">
      <x:c r="B8" s="141">
        <x:v>1</x:v>
      </x:c>
      <x:c r="C8" s="142" t="s">
        <x:v>5</x:v>
      </x:c>
      <x:c r="D8" s="141" t="s">
        <x:v>11</x:v>
      </x:c>
      <x:c r="E8" s="134"/>
      <x:c r="F8" s="134" t="s">
        <x:v>31</x:v>
      </x:c>
      <x:c r="G8" s="134" t="s">
        <x:v>31</x:v>
      </x:c>
      <x:c r="H8" s="134" t="s">
        <x:v>31</x:v>
      </x:c>
      <x:c r="I8" s="134" t="s">
        <x:v>31</x:v>
      </x:c>
      <x:c r="J8" s="134" t="s">
        <x:v>31</x:v>
      </x:c>
      <x:c r="K8" s="134" t="s">
        <x:v>31</x:v>
      </x:c>
      <x:c r="L8" s="134" t="s">
        <x:v>31</x:v>
      </x:c>
      <x:c r="M8" s="134" t="s">
        <x:v>31</x:v>
      </x:c>
      <x:c r="N8" s="134" t="s">
        <x:v>31</x:v>
      </x:c>
      <x:c r="O8" s="134" t="s">
        <x:v>31</x:v>
      </x:c>
      <x:c r="P8" s="134" t="s">
        <x:v>31</x:v>
      </x:c>
      <x:c r="Q8" s="134" t="s">
        <x:v>31</x:v>
      </x:c>
      <x:c r="R8" s="134" t="s">
        <x:v>31</x:v>
      </x:c>
      <x:c r="S8" s="134" t="s">
        <x:v>31</x:v>
      </x:c>
      <x:c r="T8" s="133">
        <x:f t="shared" si="0"/>
        <x:v>14</x:v>
      </x:c>
    </x:row>
    <x:row r="9" spans="2:20">
      <x:c r="B9" s="141">
        <x:v>1</x:v>
      </x:c>
      <x:c r="C9" s="142" t="s">
        <x:v>5</x:v>
      </x:c>
      <x:c r="D9" s="141" t="s">
        <x:v>13</x:v>
      </x:c>
      <x:c r="E9" s="134" t="s">
        <x:v>31</x:v>
      </x:c>
      <x:c r="F9" s="134" t="s">
        <x:v>31</x:v>
      </x:c>
      <x:c r="G9" s="134" t="s">
        <x:v>31</x:v>
      </x:c>
      <x:c r="H9" s="134" t="s">
        <x:v>31</x:v>
      </x:c>
      <x:c r="I9" s="134" t="s">
        <x:v>31</x:v>
      </x:c>
      <x:c r="J9" s="134" t="s">
        <x:v>31</x:v>
      </x:c>
      <x:c r="K9" s="134"/>
      <x:c r="L9" s="134"/>
      <x:c r="M9" s="134" t="s">
        <x:v>31</x:v>
      </x:c>
      <x:c r="N9" s="134" t="s">
        <x:v>31</x:v>
      </x:c>
      <x:c r="O9" s="134" t="s">
        <x:v>31</x:v>
      </x:c>
      <x:c r="P9" s="134" t="s">
        <x:v>31</x:v>
      </x:c>
      <x:c r="Q9" s="134" t="s">
        <x:v>31</x:v>
      </x:c>
      <x:c r="R9" s="134" t="s">
        <x:v>31</x:v>
      </x:c>
      <x:c r="S9" s="134" t="s">
        <x:v>31</x:v>
      </x:c>
      <x:c r="T9" s="133">
        <x:f t="shared" si="0"/>
        <x:v>13</x:v>
      </x:c>
    </x:row>
    <x:row r="10" spans="2:20">
      <x:c r="B10" s="142">
        <x:v>1</x:v>
      </x:c>
      <x:c r="C10" s="142" t="s">
        <x:v>5</x:v>
      </x:c>
      <x:c r="D10" s="141" t="s">
        <x:v>14</x:v>
      </x:c>
      <x:c r="E10" s="134"/>
      <x:c r="F10" s="134" t="s">
        <x:v>31</x:v>
      </x:c>
      <x:c r="G10" s="134" t="s">
        <x:v>31</x:v>
      </x:c>
      <x:c r="H10" s="134" t="s">
        <x:v>31</x:v>
      </x:c>
      <x:c r="I10" s="134"/>
      <x:c r="J10" s="134" t="s">
        <x:v>31</x:v>
      </x:c>
      <x:c r="K10" s="134" t="s">
        <x:v>31</x:v>
      </x:c>
      <x:c r="L10" s="134" t="s">
        <x:v>31</x:v>
      </x:c>
      <x:c r="M10" s="134" t="s">
        <x:v>31</x:v>
      </x:c>
      <x:c r="N10" s="134" t="s">
        <x:v>31</x:v>
      </x:c>
      <x:c r="O10" s="134"/>
      <x:c r="P10" s="134" t="s">
        <x:v>31</x:v>
      </x:c>
      <x:c r="Q10" s="134" t="s">
        <x:v>31</x:v>
      </x:c>
      <x:c r="R10" s="134"/>
      <x:c r="S10" s="134" t="s">
        <x:v>31</x:v>
      </x:c>
      <x:c r="T10" s="133">
        <x:f t="shared" si="0"/>
        <x:v>11</x:v>
      </x:c>
    </x:row>
    <x:row r="11" spans="2:20">
      <x:c r="B11" s="139">
        <x:v>1</x:v>
      </x:c>
      <x:c r="C11" s="139" t="s">
        <x:v>54</x:v>
      </x:c>
      <x:c r="D11" s="139" t="s">
        <x:v>47</x:v>
      </x:c>
      <x:c r="E11" s="146" t="s">
        <x:v>31</x:v>
      </x:c>
      <x:c r="F11" s="146" t="s">
        <x:v>31</x:v>
      </x:c>
      <x:c r="G11" s="146" t="s">
        <x:v>31</x:v>
      </x:c>
      <x:c r="H11" s="146" t="s">
        <x:v>31</x:v>
      </x:c>
      <x:c r="I11" s="146" t="s">
        <x:v>31</x:v>
      </x:c>
      <x:c r="J11" s="146" t="s">
        <x:v>31</x:v>
      </x:c>
      <x:c r="K11" s="146" t="s">
        <x:v>31</x:v>
      </x:c>
      <x:c r="L11" s="146" t="s">
        <x:v>31</x:v>
      </x:c>
      <x:c r="M11" s="146" t="s">
        <x:v>31</x:v>
      </x:c>
      <x:c r="N11" s="146" t="s">
        <x:v>31</x:v>
      </x:c>
      <x:c r="O11" s="146" t="s">
        <x:v>31</x:v>
      </x:c>
      <x:c r="P11" s="146" t="s">
        <x:v>31</x:v>
      </x:c>
      <x:c r="Q11" s="146" t="s">
        <x:v>31</x:v>
      </x:c>
      <x:c r="R11" s="146" t="s">
        <x:v>31</x:v>
      </x:c>
      <x:c r="S11" s="146" t="s">
        <x:v>31</x:v>
      </x:c>
      <x:c r="T11" s="133">
        <x:f t="shared" si="0"/>
        <x:v>15</x:v>
      </x:c>
    </x:row>
    <x:row r="12" spans="2:20">
      <x:c r="B12" s="139">
        <x:v>1</x:v>
      </x:c>
      <x:c r="C12" s="139" t="s">
        <x:v>54</x:v>
      </x:c>
      <x:c r="D12" s="139" t="s">
        <x:v>64</x:v>
      </x:c>
      <x:c r="E12" s="146" t="s">
        <x:v>31</x:v>
      </x:c>
      <x:c r="F12" s="146" t="s">
        <x:v>31</x:v>
      </x:c>
      <x:c r="G12" s="146" t="s">
        <x:v>31</x:v>
      </x:c>
      <x:c r="H12" s="146" t="s">
        <x:v>31</x:v>
      </x:c>
      <x:c r="I12" s="146" t="s">
        <x:v>31</x:v>
      </x:c>
      <x:c r="J12" s="146" t="s">
        <x:v>31</x:v>
      </x:c>
      <x:c r="K12" s="146" t="s">
        <x:v>31</x:v>
      </x:c>
      <x:c r="L12" s="146" t="s">
        <x:v>31</x:v>
      </x:c>
      <x:c r="M12" s="146" t="s">
        <x:v>31</x:v>
      </x:c>
      <x:c r="N12" s="146" t="s">
        <x:v>31</x:v>
      </x:c>
      <x:c r="O12" s="146" t="s">
        <x:v>31</x:v>
      </x:c>
      <x:c r="P12" s="146" t="s">
        <x:v>31</x:v>
      </x:c>
      <x:c r="Q12" s="146" t="s">
        <x:v>31</x:v>
      </x:c>
      <x:c r="R12" s="146" t="s">
        <x:v>31</x:v>
      </x:c>
      <x:c r="S12" s="146" t="s">
        <x:v>31</x:v>
      </x:c>
      <x:c r="T12" s="133">
        <x:f t="shared" si="0"/>
        <x:v>15</x:v>
      </x:c>
    </x:row>
    <x:row r="13" spans="2:20">
      <x:c r="B13" s="139">
        <x:v>1</x:v>
      </x:c>
      <x:c r="C13" s="139" t="s">
        <x:v>54</x:v>
      </x:c>
      <x:c r="D13" s="139" t="s">
        <x:v>44</x:v>
      </x:c>
      <x:c r="E13" s="146" t="s">
        <x:v>31</x:v>
      </x:c>
      <x:c r="F13" s="146" t="s">
        <x:v>31</x:v>
      </x:c>
      <x:c r="G13" s="146" t="s">
        <x:v>31</x:v>
      </x:c>
      <x:c r="H13" s="146"/>
      <x:c r="I13" s="146" t="s">
        <x:v>31</x:v>
      </x:c>
      <x:c r="J13" s="146"/>
      <x:c r="K13" s="146"/>
      <x:c r="L13" s="146"/>
      <x:c r="M13" s="146" t="s">
        <x:v>31</x:v>
      </x:c>
      <x:c r="N13" s="146"/>
      <x:c r="O13" s="146" t="s">
        <x:v>31</x:v>
      </x:c>
      <x:c r="P13" s="146" t="s">
        <x:v>31</x:v>
      </x:c>
      <x:c r="Q13" s="146" t="s">
        <x:v>31</x:v>
      </x:c>
      <x:c r="R13" s="146" t="s">
        <x:v>31</x:v>
      </x:c>
      <x:c r="S13" s="146" t="s">
        <x:v>31</x:v>
      </x:c>
      <x:c r="T13" s="133">
        <x:f t="shared" si="0"/>
        <x:v>10</x:v>
      </x:c>
    </x:row>
    <x:row r="14" spans="2:20">
      <x:c r="B14" s="142">
        <x:v>2</x:v>
      </x:c>
      <x:c r="C14" s="142" t="s">
        <x:v>38</x:v>
      </x:c>
      <x:c r="D14" s="141" t="s">
        <x:v>42</x:v>
      </x:c>
      <x:c r="E14" s="134" t="s">
        <x:v>31</x:v>
      </x:c>
      <x:c r="F14" s="134" t="s">
        <x:v>31</x:v>
      </x:c>
      <x:c r="G14" s="134" t="s">
        <x:v>31</x:v>
      </x:c>
      <x:c r="H14" s="134" t="s">
        <x:v>31</x:v>
      </x:c>
      <x:c r="I14" s="134" t="s">
        <x:v>31</x:v>
      </x:c>
      <x:c r="J14" s="134" t="s">
        <x:v>31</x:v>
      </x:c>
      <x:c r="K14" s="134" t="s">
        <x:v>31</x:v>
      </x:c>
      <x:c r="L14" s="134" t="s">
        <x:v>31</x:v>
      </x:c>
      <x:c r="M14" s="134" t="s">
        <x:v>31</x:v>
      </x:c>
      <x:c r="N14" s="134" t="s">
        <x:v>31</x:v>
      </x:c>
      <x:c r="O14" s="134" t="s">
        <x:v>31</x:v>
      </x:c>
      <x:c r="P14" s="134" t="s">
        <x:v>31</x:v>
      </x:c>
      <x:c r="Q14" s="134" t="s">
        <x:v>31</x:v>
      </x:c>
      <x:c r="R14" s="134" t="s">
        <x:v>31</x:v>
      </x:c>
      <x:c r="S14" s="134" t="s">
        <x:v>31</x:v>
      </x:c>
      <x:c r="T14" s="133">
        <x:f t="shared" si="0"/>
        <x:v>15</x:v>
      </x:c>
    </x:row>
    <x:row r="15" spans="2:20">
      <x:c r="B15" s="141">
        <x:v>2</x:v>
      </x:c>
      <x:c r="C15" s="142" t="s">
        <x:v>38</x:v>
      </x:c>
      <x:c r="D15" s="141" t="s">
        <x:v>65</x:v>
      </x:c>
      <x:c r="E15" s="134" t="s">
        <x:v>31</x:v>
      </x:c>
      <x:c r="F15" s="134" t="s">
        <x:v>31</x:v>
      </x:c>
      <x:c r="G15" s="134" t="s">
        <x:v>31</x:v>
      </x:c>
      <x:c r="H15" s="134" t="s">
        <x:v>31</x:v>
      </x:c>
      <x:c r="I15" s="134" t="s">
        <x:v>31</x:v>
      </x:c>
      <x:c r="J15" s="134"/>
      <x:c r="K15" s="134" t="s">
        <x:v>31</x:v>
      </x:c>
      <x:c r="L15" s="134" t="s">
        <x:v>31</x:v>
      </x:c>
      <x:c r="M15" s="134" t="s">
        <x:v>31</x:v>
      </x:c>
      <x:c r="N15" s="134" t="s">
        <x:v>31</x:v>
      </x:c>
      <x:c r="O15" s="134" t="s">
        <x:v>31</x:v>
      </x:c>
      <x:c r="P15" s="134" t="s">
        <x:v>31</x:v>
      </x:c>
      <x:c r="Q15" s="134" t="s">
        <x:v>31</x:v>
      </x:c>
      <x:c r="R15" s="134" t="s">
        <x:v>31</x:v>
      </x:c>
      <x:c r="S15" s="134"/>
      <x:c r="T15" s="133">
        <x:f t="shared" si="0"/>
        <x:v>13</x:v>
      </x:c>
    </x:row>
    <x:row r="16" spans="2:20">
      <x:c r="B16" s="145">
        <x:v>2</x:v>
      </x:c>
      <x:c r="C16" s="144" t="s">
        <x:v>587</x:v>
      </x:c>
      <x:c r="D16" s="143" t="s">
        <x:v>36</x:v>
      </x:c>
      <x:c r="E16" s="134" t="s">
        <x:v>31</x:v>
      </x:c>
      <x:c r="F16" s="134" t="s">
        <x:v>31</x:v>
      </x:c>
      <x:c r="G16" s="134" t="s">
        <x:v>31</x:v>
      </x:c>
      <x:c r="H16" s="134" t="s">
        <x:v>31</x:v>
      </x:c>
      <x:c r="I16" s="134" t="s">
        <x:v>31</x:v>
      </x:c>
      <x:c r="J16" s="134" t="s">
        <x:v>31</x:v>
      </x:c>
      <x:c r="K16" s="134" t="s">
        <x:v>31</x:v>
      </x:c>
      <x:c r="L16" s="134" t="s">
        <x:v>31</x:v>
      </x:c>
      <x:c r="M16" s="134" t="s">
        <x:v>31</x:v>
      </x:c>
      <x:c r="N16" s="134" t="s">
        <x:v>31</x:v>
      </x:c>
      <x:c r="O16" s="134" t="s">
        <x:v>31</x:v>
      </x:c>
      <x:c r="P16" s="134" t="s">
        <x:v>31</x:v>
      </x:c>
      <x:c r="Q16" s="134" t="s">
        <x:v>31</x:v>
      </x:c>
      <x:c r="R16" s="134" t="s">
        <x:v>31</x:v>
      </x:c>
      <x:c r="S16" s="134" t="s">
        <x:v>31</x:v>
      </x:c>
      <x:c r="T16" s="133">
        <x:f t="shared" si="0"/>
        <x:v>15</x:v>
      </x:c>
    </x:row>
    <x:row r="17" spans="2:20">
      <x:c r="B17" s="143">
        <x:v>2</x:v>
      </x:c>
      <x:c r="C17" s="144" t="s">
        <x:v>587</x:v>
      </x:c>
      <x:c r="D17" s="143" t="s">
        <x:v>57</x:v>
      </x:c>
      <x:c r="E17" s="134" t="s">
        <x:v>31</x:v>
      </x:c>
      <x:c r="F17" s="134" t="s">
        <x:v>31</x:v>
      </x:c>
      <x:c r="G17" s="134" t="s">
        <x:v>31</x:v>
      </x:c>
      <x:c r="H17" s="134" t="s">
        <x:v>31</x:v>
      </x:c>
      <x:c r="I17" s="134" t="s">
        <x:v>31</x:v>
      </x:c>
      <x:c r="J17" s="134" t="s">
        <x:v>31</x:v>
      </x:c>
      <x:c r="K17" s="134" t="s">
        <x:v>31</x:v>
      </x:c>
      <x:c r="L17" s="134" t="s">
        <x:v>31</x:v>
      </x:c>
      <x:c r="M17" s="134"/>
      <x:c r="N17" s="134" t="s">
        <x:v>31</x:v>
      </x:c>
      <x:c r="O17" s="134" t="s">
        <x:v>31</x:v>
      </x:c>
      <x:c r="P17" s="134" t="s">
        <x:v>31</x:v>
      </x:c>
      <x:c r="Q17" s="134" t="s">
        <x:v>31</x:v>
      </x:c>
      <x:c r="R17" s="134" t="s">
        <x:v>31</x:v>
      </x:c>
      <x:c r="S17" s="134" t="s">
        <x:v>31</x:v>
      </x:c>
      <x:c r="T17" s="133">
        <x:f t="shared" si="0"/>
        <x:v>14</x:v>
      </x:c>
    </x:row>
    <x:row r="18" spans="2:20">
      <x:c r="B18" s="143">
        <x:v>2</x:v>
      </x:c>
      <x:c r="C18" s="144" t="s">
        <x:v>587</x:v>
      </x:c>
      <x:c r="D18" s="143" t="s">
        <x:v>59</x:v>
      </x:c>
      <x:c r="E18" s="134" t="s">
        <x:v>31</x:v>
      </x:c>
      <x:c r="F18" s="134" t="s">
        <x:v>31</x:v>
      </x:c>
      <x:c r="G18" s="134" t="s">
        <x:v>31</x:v>
      </x:c>
      <x:c r="H18" s="134" t="s">
        <x:v>31</x:v>
      </x:c>
      <x:c r="I18" s="134" t="s">
        <x:v>31</x:v>
      </x:c>
      <x:c r="J18" s="134" t="s">
        <x:v>31</x:v>
      </x:c>
      <x:c r="K18" s="134" t="s">
        <x:v>31</x:v>
      </x:c>
      <x:c r="L18" s="134" t="s">
        <x:v>31</x:v>
      </x:c>
      <x:c r="M18" s="134" t="s">
        <x:v>31</x:v>
      </x:c>
      <x:c r="N18" s="134" t="s">
        <x:v>31</x:v>
      </x:c>
      <x:c r="O18" s="134" t="s">
        <x:v>31</x:v>
      </x:c>
      <x:c r="P18" s="134"/>
      <x:c r="Q18" s="134" t="s">
        <x:v>31</x:v>
      </x:c>
      <x:c r="R18" s="134" t="s">
        <x:v>31</x:v>
      </x:c>
      <x:c r="S18" s="134"/>
      <x:c r="T18" s="133">
        <x:f t="shared" si="0"/>
        <x:v>13</x:v>
      </x:c>
    </x:row>
    <x:row r="19" spans="2:20">
      <x:c r="B19" s="143">
        <x:v>2</x:v>
      </x:c>
      <x:c r="C19" s="144" t="s">
        <x:v>587</x:v>
      </x:c>
      <x:c r="D19" s="143" t="s">
        <x:v>41</x:v>
      </x:c>
      <x:c r="E19" s="134" t="s">
        <x:v>31</x:v>
      </x:c>
      <x:c r="F19" s="134" t="s">
        <x:v>31</x:v>
      </x:c>
      <x:c r="G19" s="134" t="s">
        <x:v>31</x:v>
      </x:c>
      <x:c r="H19" s="134" t="s">
        <x:v>31</x:v>
      </x:c>
      <x:c r="I19" s="134" t="s">
        <x:v>31</x:v>
      </x:c>
      <x:c r="J19" s="134"/>
      <x:c r="K19" s="134" t="s">
        <x:v>31</x:v>
      </x:c>
      <x:c r="L19" s="134" t="s">
        <x:v>31</x:v>
      </x:c>
      <x:c r="M19" s="134"/>
      <x:c r="N19" s="134" t="s">
        <x:v>31</x:v>
      </x:c>
      <x:c r="O19" s="134" t="s">
        <x:v>31</x:v>
      </x:c>
      <x:c r="P19" s="134" t="s">
        <x:v>31</x:v>
      </x:c>
      <x:c r="Q19" s="134" t="s">
        <x:v>31</x:v>
      </x:c>
      <x:c r="R19" s="134" t="s">
        <x:v>31</x:v>
      </x:c>
      <x:c r="S19" s="134"/>
      <x:c r="T19" s="133">
        <x:f t="shared" si="0"/>
        <x:v>12</x:v>
      </x:c>
    </x:row>
    <x:row r="20" spans="2:20">
      <x:c r="B20" s="140">
        <x:v>2</x:v>
      </x:c>
      <x:c r="C20" s="140" t="s">
        <x:v>49</x:v>
      </x:c>
      <x:c r="D20" s="139" t="s">
        <x:v>60</x:v>
      </x:c>
      <x:c r="E20" s="134" t="s">
        <x:v>31</x:v>
      </x:c>
      <x:c r="F20" s="134" t="s">
        <x:v>31</x:v>
      </x:c>
      <x:c r="G20" s="134" t="s">
        <x:v>31</x:v>
      </x:c>
      <x:c r="H20" s="134" t="s">
        <x:v>31</x:v>
      </x:c>
      <x:c r="I20" s="134" t="s">
        <x:v>31</x:v>
      </x:c>
      <x:c r="J20" s="134" t="s">
        <x:v>31</x:v>
      </x:c>
      <x:c r="K20" s="134" t="s">
        <x:v>31</x:v>
      </x:c>
      <x:c r="L20" s="134" t="s">
        <x:v>31</x:v>
      </x:c>
      <x:c r="M20" s="134" t="s">
        <x:v>31</x:v>
      </x:c>
      <x:c r="N20" s="134" t="s">
        <x:v>31</x:v>
      </x:c>
      <x:c r="O20" s="134" t="s">
        <x:v>31</x:v>
      </x:c>
      <x:c r="P20" s="134" t="s">
        <x:v>31</x:v>
      </x:c>
      <x:c r="Q20" s="134" t="s">
        <x:v>31</x:v>
      </x:c>
      <x:c r="R20" s="134" t="s">
        <x:v>31</x:v>
      </x:c>
      <x:c r="S20" s="134" t="s">
        <x:v>31</x:v>
      </x:c>
      <x:c r="T20" s="133">
        <x:f t="shared" si="0"/>
        <x:v>15</x:v>
      </x:c>
    </x:row>
    <x:row r="21" spans="2:20">
      <x:c r="B21" s="139">
        <x:v>2</x:v>
      </x:c>
      <x:c r="C21" s="140" t="s">
        <x:v>49</x:v>
      </x:c>
      <x:c r="D21" s="139" t="s">
        <x:v>56</x:v>
      </x:c>
      <x:c r="E21" s="134" t="s">
        <x:v>31</x:v>
      </x:c>
      <x:c r="F21" s="134" t="s">
        <x:v>31</x:v>
      </x:c>
      <x:c r="G21" s="134" t="s">
        <x:v>31</x:v>
      </x:c>
      <x:c r="H21" s="134" t="s">
        <x:v>31</x:v>
      </x:c>
      <x:c r="I21" s="134" t="s">
        <x:v>31</x:v>
      </x:c>
      <x:c r="J21" s="134" t="s">
        <x:v>31</x:v>
      </x:c>
      <x:c r="K21" s="134" t="s">
        <x:v>31</x:v>
      </x:c>
      <x:c r="L21" s="134" t="s">
        <x:v>31</x:v>
      </x:c>
      <x:c r="M21" s="134" t="s">
        <x:v>31</x:v>
      </x:c>
      <x:c r="N21" s="134" t="s">
        <x:v>31</x:v>
      </x:c>
      <x:c r="O21" s="134" t="s">
        <x:v>31</x:v>
      </x:c>
      <x:c r="P21" s="134" t="s">
        <x:v>31</x:v>
      </x:c>
      <x:c r="Q21" s="134" t="s">
        <x:v>31</x:v>
      </x:c>
      <x:c r="R21" s="134" t="s">
        <x:v>31</x:v>
      </x:c>
      <x:c r="S21" s="134" t="s">
        <x:v>31</x:v>
      </x:c>
      <x:c r="T21" s="133">
        <x:f t="shared" si="0"/>
        <x:v>15</x:v>
      </x:c>
    </x:row>
    <x:row r="22" spans="2:20">
      <x:c r="B22" s="141">
        <x:v>2</x:v>
      </x:c>
      <x:c r="C22" s="142" t="s">
        <x:v>49</x:v>
      </x:c>
      <x:c r="D22" s="141" t="s">
        <x:v>51</x:v>
      </x:c>
      <x:c r="E22" s="134" t="s">
        <x:v>31</x:v>
      </x:c>
      <x:c r="F22" s="134"/>
      <x:c r="G22" s="134" t="s">
        <x:v>31</x:v>
      </x:c>
      <x:c r="H22" s="134" t="s">
        <x:v>31</x:v>
      </x:c>
      <x:c r="I22" s="134" t="s">
        <x:v>31</x:v>
      </x:c>
      <x:c r="J22" s="134" t="s">
        <x:v>31</x:v>
      </x:c>
      <x:c r="K22" s="134" t="s">
        <x:v>31</x:v>
      </x:c>
      <x:c r="L22" s="134" t="s">
        <x:v>31</x:v>
      </x:c>
      <x:c r="M22" s="134" t="s">
        <x:v>31</x:v>
      </x:c>
      <x:c r="N22" s="134" t="s">
        <x:v>31</x:v>
      </x:c>
      <x:c r="O22" s="134" t="s">
        <x:v>31</x:v>
      </x:c>
      <x:c r="P22" s="134" t="s">
        <x:v>31</x:v>
      </x:c>
      <x:c r="Q22" s="134" t="s">
        <x:v>31</x:v>
      </x:c>
      <x:c r="R22" s="134" t="s">
        <x:v>31</x:v>
      </x:c>
      <x:c r="S22" s="134" t="s">
        <x:v>31</x:v>
      </x:c>
      <x:c r="T22" s="133">
        <x:f t="shared" si="0"/>
        <x:v>14</x:v>
      </x:c>
    </x:row>
    <x:row r="23" spans="2:20">
      <x:c r="B23" s="139">
        <x:v>2</x:v>
      </x:c>
      <x:c r="C23" s="140" t="s">
        <x:v>49</x:v>
      </x:c>
      <x:c r="D23" s="139" t="s">
        <x:v>63</x:v>
      </x:c>
      <x:c r="E23" s="134" t="s">
        <x:v>31</x:v>
      </x:c>
      <x:c r="F23" s="134" t="s">
        <x:v>31</x:v>
      </x:c>
      <x:c r="G23" s="134"/>
      <x:c r="H23" s="134" t="s">
        <x:v>31</x:v>
      </x:c>
      <x:c r="I23" s="134"/>
      <x:c r="J23" s="134"/>
      <x:c r="K23" s="134" t="s">
        <x:v>31</x:v>
      </x:c>
      <x:c r="L23" s="134" t="s">
        <x:v>31</x:v>
      </x:c>
      <x:c r="M23" s="134" t="s">
        <x:v>31</x:v>
      </x:c>
      <x:c r="N23" s="134" t="s">
        <x:v>31</x:v>
      </x:c>
      <x:c r="O23" s="134" t="s">
        <x:v>31</x:v>
      </x:c>
      <x:c r="P23" s="134" t="s">
        <x:v>31</x:v>
      </x:c>
      <x:c r="Q23" s="134" t="s">
        <x:v>31</x:v>
      </x:c>
      <x:c r="R23" s="134" t="s">
        <x:v>31</x:v>
      </x:c>
      <x:c r="S23" s="134" t="s">
        <x:v>31</x:v>
      </x:c>
      <x:c r="T23" s="133">
        <x:f t="shared" si="0"/>
        <x:v>12</x:v>
      </x:c>
    </x:row>
    <x:row r="24" spans="2:20">
      <x:c r="B24" s="139">
        <x:v>2</x:v>
      </x:c>
      <x:c r="C24" s="140" t="s">
        <x:v>49</x:v>
      </x:c>
      <x:c r="D24" s="139" t="s">
        <x:v>43</x:v>
      </x:c>
      <x:c r="E24" s="134"/>
      <x:c r="F24" s="134" t="s">
        <x:v>31</x:v>
      </x:c>
      <x:c r="G24" s="134" t="s">
        <x:v>31</x:v>
      </x:c>
      <x:c r="H24" s="134"/>
      <x:c r="I24" s="134" t="s">
        <x:v>31</x:v>
      </x:c>
      <x:c r="J24" s="134"/>
      <x:c r="K24" s="134" t="s">
        <x:v>31</x:v>
      </x:c>
      <x:c r="L24" s="134"/>
      <x:c r="M24" s="134"/>
      <x:c r="N24" s="134"/>
      <x:c r="O24" s="134" t="s">
        <x:v>31</x:v>
      </x:c>
      <x:c r="P24" s="134" t="s">
        <x:v>31</x:v>
      </x:c>
      <x:c r="Q24" s="134" t="s">
        <x:v>31</x:v>
      </x:c>
      <x:c r="R24" s="134" t="s">
        <x:v>31</x:v>
      </x:c>
      <x:c r="S24" s="134" t="s">
        <x:v>31</x:v>
      </x:c>
      <x:c r="T24" s="133">
        <x:f t="shared" si="0"/>
        <x:v>9</x:v>
      </x:c>
    </x:row>
    <x:row r="25" spans="2:20">
      <x:c r="B25" s="136">
        <x:v>2</x:v>
      </x:c>
      <x:c r="C25" s="136" t="s">
        <x:v>45</x:v>
      </x:c>
      <x:c r="D25" s="135" t="s">
        <x:v>58</x:v>
      </x:c>
      <x:c r="E25" s="134" t="s">
        <x:v>31</x:v>
      </x:c>
      <x:c r="F25" s="134" t="s">
        <x:v>31</x:v>
      </x:c>
      <x:c r="G25" s="134" t="s">
        <x:v>31</x:v>
      </x:c>
      <x:c r="H25" s="134" t="s">
        <x:v>31</x:v>
      </x:c>
      <x:c r="I25" s="134" t="s">
        <x:v>31</x:v>
      </x:c>
      <x:c r="J25" s="134" t="s">
        <x:v>31</x:v>
      </x:c>
      <x:c r="K25" s="134" t="s">
        <x:v>31</x:v>
      </x:c>
      <x:c r="L25" s="134" t="s">
        <x:v>31</x:v>
      </x:c>
      <x:c r="M25" s="134" t="s">
        <x:v>31</x:v>
      </x:c>
      <x:c r="N25" s="134" t="s">
        <x:v>31</x:v>
      </x:c>
      <x:c r="O25" s="134" t="s">
        <x:v>31</x:v>
      </x:c>
      <x:c r="P25" s="134" t="s">
        <x:v>31</x:v>
      </x:c>
      <x:c r="Q25" s="134" t="s">
        <x:v>31</x:v>
      </x:c>
      <x:c r="R25" s="134" t="s">
        <x:v>31</x:v>
      </x:c>
      <x:c r="S25" s="134" t="s">
        <x:v>31</x:v>
      </x:c>
      <x:c r="T25" s="133">
        <x:f t="shared" si="0"/>
        <x:v>15</x:v>
      </x:c>
    </x:row>
    <x:row r="26" spans="2:20">
      <x:c r="B26" s="135">
        <x:v>2</x:v>
      </x:c>
      <x:c r="C26" s="136" t="s">
        <x:v>45</x:v>
      </x:c>
      <x:c r="D26" s="135" t="s">
        <x:v>48</x:v>
      </x:c>
      <x:c r="E26" s="134" t="s">
        <x:v>31</x:v>
      </x:c>
      <x:c r="F26" s="134" t="s">
        <x:v>31</x:v>
      </x:c>
      <x:c r="G26" s="134" t="s">
        <x:v>31</x:v>
      </x:c>
      <x:c r="H26" s="134" t="s">
        <x:v>31</x:v>
      </x:c>
      <x:c r="I26" s="134" t="s">
        <x:v>31</x:v>
      </x:c>
      <x:c r="J26" s="134" t="s">
        <x:v>31</x:v>
      </x:c>
      <x:c r="K26" s="134" t="s">
        <x:v>31</x:v>
      </x:c>
      <x:c r="L26" s="134" t="s">
        <x:v>31</x:v>
      </x:c>
      <x:c r="M26" s="134" t="s">
        <x:v>31</x:v>
      </x:c>
      <x:c r="N26" s="134" t="s">
        <x:v>31</x:v>
      </x:c>
      <x:c r="O26" s="134" t="s">
        <x:v>31</x:v>
      </x:c>
      <x:c r="P26" s="134" t="s">
        <x:v>31</x:v>
      </x:c>
      <x:c r="Q26" s="134" t="s">
        <x:v>31</x:v>
      </x:c>
      <x:c r="R26" s="134" t="s">
        <x:v>31</x:v>
      </x:c>
      <x:c r="S26" s="134" t="s">
        <x:v>31</x:v>
      </x:c>
      <x:c r="T26" s="133">
        <x:f t="shared" si="0"/>
        <x:v>15</x:v>
      </x:c>
    </x:row>
    <x:row r="27" spans="2:20">
      <x:c r="B27" s="135">
        <x:v>2</x:v>
      </x:c>
      <x:c r="C27" s="136" t="s">
        <x:v>45</x:v>
      </x:c>
      <x:c r="D27" s="135" t="s">
        <x:v>46</x:v>
      </x:c>
      <x:c r="E27" s="134" t="s">
        <x:v>31</x:v>
      </x:c>
      <x:c r="F27" s="134" t="s">
        <x:v>31</x:v>
      </x:c>
      <x:c r="G27" s="134" t="s">
        <x:v>31</x:v>
      </x:c>
      <x:c r="H27" s="134" t="s">
        <x:v>31</x:v>
      </x:c>
      <x:c r="I27" s="134" t="s">
        <x:v>31</x:v>
      </x:c>
      <x:c r="J27" s="134" t="s">
        <x:v>31</x:v>
      </x:c>
      <x:c r="K27" s="134" t="s">
        <x:v>31</x:v>
      </x:c>
      <x:c r="L27" s="134" t="s">
        <x:v>31</x:v>
      </x:c>
      <x:c r="M27" s="134" t="s">
        <x:v>31</x:v>
      </x:c>
      <x:c r="N27" s="134" t="s">
        <x:v>31</x:v>
      </x:c>
      <x:c r="O27" s="134" t="s">
        <x:v>31</x:v>
      </x:c>
      <x:c r="P27" s="134" t="s">
        <x:v>31</x:v>
      </x:c>
      <x:c r="Q27" s="134" t="s">
        <x:v>31</x:v>
      </x:c>
      <x:c r="R27" s="134" t="s">
        <x:v>31</x:v>
      </x:c>
      <x:c r="S27" s="134" t="s">
        <x:v>31</x:v>
      </x:c>
      <x:c r="T27" s="133">
        <x:f t="shared" si="0"/>
        <x:v>15</x:v>
      </x:c>
    </x:row>
    <x:row r="28" spans="2:20">
      <x:c r="B28" s="135">
        <x:v>2</x:v>
      </x:c>
      <x:c r="C28" s="136" t="s">
        <x:v>45</x:v>
      </x:c>
      <x:c r="D28" s="135" t="s">
        <x:v>52</x:v>
      </x:c>
      <x:c r="E28" s="134" t="s">
        <x:v>31</x:v>
      </x:c>
      <x:c r="F28" s="134" t="s">
        <x:v>31</x:v>
      </x:c>
      <x:c r="G28" s="134" t="s">
        <x:v>31</x:v>
      </x:c>
      <x:c r="H28" s="134" t="s">
        <x:v>31</x:v>
      </x:c>
      <x:c r="I28" s="134" t="s">
        <x:v>31</x:v>
      </x:c>
      <x:c r="J28" s="134"/>
      <x:c r="K28" s="134" t="s">
        <x:v>31</x:v>
      </x:c>
      <x:c r="L28" s="134" t="s">
        <x:v>31</x:v>
      </x:c>
      <x:c r="M28" s="134" t="s">
        <x:v>31</x:v>
      </x:c>
      <x:c r="N28" s="134" t="s">
        <x:v>31</x:v>
      </x:c>
      <x:c r="O28" s="134" t="s">
        <x:v>31</x:v>
      </x:c>
      <x:c r="P28" s="134" t="s">
        <x:v>31</x:v>
      </x:c>
      <x:c r="Q28" s="134" t="s">
        <x:v>31</x:v>
      </x:c>
      <x:c r="R28" s="134" t="s">
        <x:v>31</x:v>
      </x:c>
      <x:c r="S28" s="134" t="s">
        <x:v>31</x:v>
      </x:c>
      <x:c r="T28" s="133">
        <x:f t="shared" si="0"/>
        <x:v>14</x:v>
      </x:c>
    </x:row>
    <x:row r="29" spans="2:20">
      <x:c r="B29" s="135">
        <x:v>2</x:v>
      </x:c>
      <x:c r="C29" s="136" t="s">
        <x:v>45</x:v>
      </x:c>
      <x:c r="D29" s="135" t="s">
        <x:v>55</x:v>
      </x:c>
      <x:c r="E29" s="134"/>
      <x:c r="F29" s="134" t="s">
        <x:v>31</x:v>
      </x:c>
      <x:c r="G29" s="134" t="s">
        <x:v>31</x:v>
      </x:c>
      <x:c r="H29" s="134" t="s">
        <x:v>31</x:v>
      </x:c>
      <x:c r="I29" s="134"/>
      <x:c r="J29" s="134" t="s">
        <x:v>31</x:v>
      </x:c>
      <x:c r="K29" s="134" t="s">
        <x:v>31</x:v>
      </x:c>
      <x:c r="L29" s="134" t="s">
        <x:v>31</x:v>
      </x:c>
      <x:c r="M29" s="134" t="s">
        <x:v>31</x:v>
      </x:c>
      <x:c r="N29" s="134" t="s">
        <x:v>31</x:v>
      </x:c>
      <x:c r="O29" s="134" t="s">
        <x:v>31</x:v>
      </x:c>
      <x:c r="P29" s="134" t="s">
        <x:v>31</x:v>
      </x:c>
      <x:c r="Q29" s="134" t="s">
        <x:v>31</x:v>
      </x:c>
      <x:c r="R29" s="134" t="s">
        <x:v>31</x:v>
      </x:c>
      <x:c r="S29" s="134" t="s">
        <x:v>31</x:v>
      </x:c>
      <x:c r="T29" s="133">
        <x:f t="shared" si="0"/>
        <x:v>13</x:v>
      </x:c>
    </x:row>
    <x:row r="30" spans="2:20">
      <x:c r="B30" s="138">
        <x:v>2</x:v>
      </x:c>
      <x:c r="C30" s="136" t="s">
        <x:v>45</x:v>
      </x:c>
      <x:c r="D30" s="137" t="s">
        <x:v>50</x:v>
      </x:c>
      <x:c r="E30" s="134"/>
      <x:c r="F30" s="134"/>
      <x:c r="G30" s="134" t="s">
        <x:v>31</x:v>
      </x:c>
      <x:c r="H30" s="134" t="s">
        <x:v>31</x:v>
      </x:c>
      <x:c r="I30" s="134" t="s">
        <x:v>31</x:v>
      </x:c>
      <x:c r="J30" s="134" t="s">
        <x:v>31</x:v>
      </x:c>
      <x:c r="K30" s="134" t="s">
        <x:v>31</x:v>
      </x:c>
      <x:c r="L30" s="134" t="s">
        <x:v>31</x:v>
      </x:c>
      <x:c r="M30" s="134" t="s">
        <x:v>31</x:v>
      </x:c>
      <x:c r="N30" s="134" t="s">
        <x:v>31</x:v>
      </x:c>
      <x:c r="O30" s="134" t="s">
        <x:v>31</x:v>
      </x:c>
      <x:c r="P30" s="134" t="s">
        <x:v>31</x:v>
      </x:c>
      <x:c r="Q30" s="134" t="s">
        <x:v>31</x:v>
      </x:c>
      <x:c r="R30" s="134" t="s">
        <x:v>31</x:v>
      </x:c>
      <x:c r="S30" s="134" t="s">
        <x:v>31</x:v>
      </x:c>
      <x:c r="T30" s="133">
        <x:f t="shared" si="0"/>
        <x:v>13</x:v>
      </x:c>
    </x:row>
    <x:row r="31" spans="2:20">
      <x:c r="B31" s="135">
        <x:v>2</x:v>
      </x:c>
      <x:c r="C31" s="136" t="s">
        <x:v>45</x:v>
      </x:c>
      <x:c r="D31" s="135" t="s">
        <x:v>61</x:v>
      </x:c>
      <x:c r="E31" s="134" t="s">
        <x:v>31</x:v>
      </x:c>
      <x:c r="F31" s="134" t="s">
        <x:v>31</x:v>
      </x:c>
      <x:c r="G31" s="134" t="s">
        <x:v>31</x:v>
      </x:c>
      <x:c r="H31" s="134" t="s">
        <x:v>31</x:v>
      </x:c>
      <x:c r="I31" s="134"/>
      <x:c r="J31" s="134" t="s">
        <x:v>31</x:v>
      </x:c>
      <x:c r="K31" s="134" t="s">
        <x:v>31</x:v>
      </x:c>
      <x:c r="L31" s="134" t="s">
        <x:v>31</x:v>
      </x:c>
      <x:c r="M31" s="134"/>
      <x:c r="N31" s="134"/>
      <x:c r="O31" s="134" t="s">
        <x:v>31</x:v>
      </x:c>
      <x:c r="P31" s="134" t="s">
        <x:v>31</x:v>
      </x:c>
      <x:c r="Q31" s="134"/>
      <x:c r="R31" s="134"/>
      <x:c r="S31" s="134" t="s">
        <x:v>31</x:v>
      </x:c>
      <x:c r="T31" s="133">
        <x:f t="shared" si="0"/>
        <x:v>10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9">
    <x:tabColor rgb="ffff0000"/>
  </x:sheetPr>
  <x:dimension ref="B3:T31"/>
  <x:sheetViews>
    <x:sheetView topLeftCell="A1" zoomScaleNormal="75" zoomScaleSheetLayoutView="100" workbookViewId="0">
      <x:selection activeCell="M34" activeCellId="0" sqref="M34:M34"/>
    </x:sheetView>
  </x:sheetViews>
  <x:sheetFormatPr defaultColWidth="9" defaultRowHeight="16.39999999999999857891"/>
  <x:cols>
    <x:col min="1" max="1" width="2.5625" customWidth="1"/>
    <x:col min="2" max="2" width="5.25" bestFit="1" customWidth="1"/>
    <x:col min="5" max="19" width="5.625" customWidth="1"/>
    <x:col min="20" max="20" width="7.125" bestFit="1" customWidth="1"/>
  </x:cols>
  <x:sheetData>
    <x:row r="3" spans="2:20">
      <x:c r="B3" s="154" t="s">
        <x:v>29</x:v>
      </x:c>
      <x:c r="C3" s="138" t="s">
        <x:v>19</x:v>
      </x:c>
      <x:c r="D3" s="138" t="s">
        <x:v>26</x:v>
      </x:c>
      <x:c r="E3" s="153">
        <x:v>42432</x:v>
      </x:c>
      <x:c r="F3" s="153">
        <x:v>42439</x:v>
      </x:c>
      <x:c r="G3" s="153">
        <x:v>42446</x:v>
      </x:c>
      <x:c r="H3" s="153">
        <x:v>42453</x:v>
      </x:c>
      <x:c r="I3" s="153">
        <x:v>42460</x:v>
      </x:c>
      <x:c r="J3" s="153">
        <x:v>42467</x:v>
      </x:c>
      <x:c r="K3" s="153">
        <x:v>42474</x:v>
      </x:c>
      <x:c r="L3" s="153">
        <x:v>42481</x:v>
      </x:c>
      <x:c r="M3" s="153">
        <x:v>42488</x:v>
      </x:c>
      <x:c r="N3" s="153">
        <x:v>42495</x:v>
      </x:c>
      <x:c r="O3" s="153">
        <x:v>42502</x:v>
      </x:c>
      <x:c r="P3" s="153">
        <x:v>42509</x:v>
      </x:c>
      <x:c r="Q3" s="153">
        <x:v>42516</x:v>
      </x:c>
      <x:c r="R3" s="153">
        <x:v>42523</x:v>
      </x:c>
      <x:c r="S3" s="153">
        <x:v>42530</x:v>
      </x:c>
      <x:c r="T3" s="152" t="s">
        <x:v>8</x:v>
      </x:c>
    </x:row>
    <x:row r="4" spans="2:20">
      <x:c r="B4" s="143">
        <x:v>1</x:v>
      </x:c>
      <x:c r="C4" s="148" t="s">
        <x:v>9</x:v>
      </x:c>
      <x:c r="D4" s="143" t="s">
        <x:v>53</x:v>
      </x:c>
      <x:c r="E4" s="134" t="s">
        <x:v>31</x:v>
      </x:c>
      <x:c r="F4" s="134" t="s">
        <x:v>31</x:v>
      </x:c>
      <x:c r="G4" s="134" t="s">
        <x:v>31</x:v>
      </x:c>
      <x:c r="H4" s="134" t="s">
        <x:v>31</x:v>
      </x:c>
      <x:c r="I4" s="134" t="s">
        <x:v>31</x:v>
      </x:c>
      <x:c r="J4" s="134" t="s">
        <x:v>31</x:v>
      </x:c>
      <x:c r="K4" s="134" t="s">
        <x:v>31</x:v>
      </x:c>
      <x:c r="L4" s="134" t="s">
        <x:v>31</x:v>
      </x:c>
      <x:c r="M4" s="134" t="s">
        <x:v>31</x:v>
      </x:c>
      <x:c r="N4" s="134" t="s">
        <x:v>31</x:v>
      </x:c>
      <x:c r="O4" s="134" t="s">
        <x:v>31</x:v>
      </x:c>
      <x:c r="P4" s="134" t="s">
        <x:v>31</x:v>
      </x:c>
      <x:c r="Q4" s="134" t="s">
        <x:v>31</x:v>
      </x:c>
      <x:c r="R4" s="134" t="s">
        <x:v>31</x:v>
      </x:c>
      <x:c r="S4" s="134" t="s">
        <x:v>31</x:v>
      </x:c>
      <x:c r="T4" s="133">
        <x:f t="shared" ref="T4:T31" si="0">COUNTA(E4:S4)</x:f>
        <x:v>15</x:v>
      </x:c>
    </x:row>
    <x:row r="5" spans="2:20">
      <x:c r="B5" s="151">
        <x:v>1</x:v>
      </x:c>
      <x:c r="C5" s="150" t="s">
        <x:v>9</x:v>
      </x:c>
      <x:c r="D5" s="149" t="s">
        <x:v>62</x:v>
      </x:c>
      <x:c r="E5" s="134" t="s">
        <x:v>31</x:v>
      </x:c>
      <x:c r="F5" s="134" t="s">
        <x:v>31</x:v>
      </x:c>
      <x:c r="G5" s="134"/>
      <x:c r="H5" s="134" t="s">
        <x:v>31</x:v>
      </x:c>
      <x:c r="I5" s="134" t="s">
        <x:v>31</x:v>
      </x:c>
      <x:c r="J5" s="134" t="s">
        <x:v>31</x:v>
      </x:c>
      <x:c r="K5" s="134" t="s">
        <x:v>31</x:v>
      </x:c>
      <x:c r="L5" s="134" t="s">
        <x:v>31</x:v>
      </x:c>
      <x:c r="M5" s="134"/>
      <x:c r="N5" s="134" t="s">
        <x:v>31</x:v>
      </x:c>
      <x:c r="O5" s="134" t="s">
        <x:v>31</x:v>
      </x:c>
      <x:c r="P5" s="134" t="s">
        <x:v>31</x:v>
      </x:c>
      <x:c r="Q5" s="134" t="s">
        <x:v>31</x:v>
      </x:c>
      <x:c r="R5" s="134" t="s">
        <x:v>31</x:v>
      </x:c>
      <x:c r="S5" s="134" t="s">
        <x:v>31</x:v>
      </x:c>
      <x:c r="T5" s="133">
        <x:f t="shared" si="0"/>
        <x:v>13</x:v>
      </x:c>
    </x:row>
    <x:row r="6" spans="2:20">
      <x:c r="B6" s="143">
        <x:v>1</x:v>
      </x:c>
      <x:c r="C6" s="148" t="s">
        <x:v>9</x:v>
      </x:c>
      <x:c r="D6" s="143" t="s">
        <x:v>12</x:v>
      </x:c>
      <x:c r="E6" s="134"/>
      <x:c r="F6" s="134" t="s">
        <x:v>31</x:v>
      </x:c>
      <x:c r="G6" s="134" t="s">
        <x:v>31</x:v>
      </x:c>
      <x:c r="H6" s="134" t="s">
        <x:v>31</x:v>
      </x:c>
      <x:c r="I6" s="134" t="s">
        <x:v>31</x:v>
      </x:c>
      <x:c r="J6" s="134" t="s">
        <x:v>31</x:v>
      </x:c>
      <x:c r="K6" s="134" t="s">
        <x:v>31</x:v>
      </x:c>
      <x:c r="L6" s="134" t="s">
        <x:v>31</x:v>
      </x:c>
      <x:c r="M6" s="134" t="s">
        <x:v>31</x:v>
      </x:c>
      <x:c r="N6" s="134" t="s">
        <x:v>31</x:v>
      </x:c>
      <x:c r="O6" s="134"/>
      <x:c r="P6" s="134" t="s">
        <x:v>31</x:v>
      </x:c>
      <x:c r="Q6" s="134" t="s">
        <x:v>31</x:v>
      </x:c>
      <x:c r="R6" s="134"/>
      <x:c r="S6" s="134" t="s">
        <x:v>31</x:v>
      </x:c>
      <x:c r="T6" s="133">
        <x:f t="shared" si="0"/>
        <x:v>12</x:v>
      </x:c>
    </x:row>
    <x:row r="7" spans="2:20">
      <x:c r="B7" s="141">
        <x:v>1</x:v>
      </x:c>
      <x:c r="C7" s="142" t="s">
        <x:v>5</x:v>
      </x:c>
      <x:c r="D7" s="147" t="s">
        <x:v>10</x:v>
      </x:c>
      <x:c r="E7" s="134" t="s">
        <x:v>31</x:v>
      </x:c>
      <x:c r="F7" s="134" t="s">
        <x:v>31</x:v>
      </x:c>
      <x:c r="G7" s="134" t="s">
        <x:v>31</x:v>
      </x:c>
      <x:c r="H7" s="134" t="s">
        <x:v>31</x:v>
      </x:c>
      <x:c r="I7" s="134" t="s">
        <x:v>31</x:v>
      </x:c>
      <x:c r="J7" s="134" t="s">
        <x:v>31</x:v>
      </x:c>
      <x:c r="K7" s="134" t="s">
        <x:v>31</x:v>
      </x:c>
      <x:c r="L7" s="134" t="s">
        <x:v>31</x:v>
      </x:c>
      <x:c r="M7" s="134" t="s">
        <x:v>31</x:v>
      </x:c>
      <x:c r="N7" s="134" t="s">
        <x:v>31</x:v>
      </x:c>
      <x:c r="O7" s="134" t="s">
        <x:v>31</x:v>
      </x:c>
      <x:c r="P7" s="134" t="s">
        <x:v>31</x:v>
      </x:c>
      <x:c r="Q7" s="134" t="s">
        <x:v>31</x:v>
      </x:c>
      <x:c r="R7" s="134" t="s">
        <x:v>31</x:v>
      </x:c>
      <x:c r="S7" s="134" t="s">
        <x:v>31</x:v>
      </x:c>
      <x:c r="T7" s="133">
        <x:f t="shared" si="0"/>
        <x:v>15</x:v>
      </x:c>
    </x:row>
    <x:row r="8" spans="2:20">
      <x:c r="B8" s="141">
        <x:v>1</x:v>
      </x:c>
      <x:c r="C8" s="142" t="s">
        <x:v>5</x:v>
      </x:c>
      <x:c r="D8" s="141" t="s">
        <x:v>11</x:v>
      </x:c>
      <x:c r="E8" s="134"/>
      <x:c r="F8" s="134" t="s">
        <x:v>31</x:v>
      </x:c>
      <x:c r="G8" s="134" t="s">
        <x:v>31</x:v>
      </x:c>
      <x:c r="H8" s="134" t="s">
        <x:v>31</x:v>
      </x:c>
      <x:c r="I8" s="134" t="s">
        <x:v>31</x:v>
      </x:c>
      <x:c r="J8" s="134" t="s">
        <x:v>31</x:v>
      </x:c>
      <x:c r="K8" s="134" t="s">
        <x:v>31</x:v>
      </x:c>
      <x:c r="L8" s="134" t="s">
        <x:v>31</x:v>
      </x:c>
      <x:c r="M8" s="134" t="s">
        <x:v>31</x:v>
      </x:c>
      <x:c r="N8" s="134" t="s">
        <x:v>31</x:v>
      </x:c>
      <x:c r="O8" s="134" t="s">
        <x:v>31</x:v>
      </x:c>
      <x:c r="P8" s="134" t="s">
        <x:v>31</x:v>
      </x:c>
      <x:c r="Q8" s="134" t="s">
        <x:v>31</x:v>
      </x:c>
      <x:c r="R8" s="134" t="s">
        <x:v>31</x:v>
      </x:c>
      <x:c r="S8" s="134" t="s">
        <x:v>31</x:v>
      </x:c>
      <x:c r="T8" s="133">
        <x:f t="shared" si="0"/>
        <x:v>14</x:v>
      </x:c>
    </x:row>
    <x:row r="9" spans="2:20">
      <x:c r="B9" s="141">
        <x:v>1</x:v>
      </x:c>
      <x:c r="C9" s="142" t="s">
        <x:v>5</x:v>
      </x:c>
      <x:c r="D9" s="141" t="s">
        <x:v>13</x:v>
      </x:c>
      <x:c r="E9" s="134" t="s">
        <x:v>31</x:v>
      </x:c>
      <x:c r="F9" s="134" t="s">
        <x:v>31</x:v>
      </x:c>
      <x:c r="G9" s="134" t="s">
        <x:v>31</x:v>
      </x:c>
      <x:c r="H9" s="134" t="s">
        <x:v>31</x:v>
      </x:c>
      <x:c r="I9" s="134" t="s">
        <x:v>31</x:v>
      </x:c>
      <x:c r="J9" s="134" t="s">
        <x:v>31</x:v>
      </x:c>
      <x:c r="K9" s="134"/>
      <x:c r="L9" s="134"/>
      <x:c r="M9" s="134" t="s">
        <x:v>31</x:v>
      </x:c>
      <x:c r="N9" s="134" t="s">
        <x:v>31</x:v>
      </x:c>
      <x:c r="O9" s="134" t="s">
        <x:v>31</x:v>
      </x:c>
      <x:c r="P9" s="134" t="s">
        <x:v>31</x:v>
      </x:c>
      <x:c r="Q9" s="134" t="s">
        <x:v>31</x:v>
      </x:c>
      <x:c r="R9" s="134" t="s">
        <x:v>31</x:v>
      </x:c>
      <x:c r="S9" s="134" t="s">
        <x:v>31</x:v>
      </x:c>
      <x:c r="T9" s="133">
        <x:f t="shared" si="0"/>
        <x:v>13</x:v>
      </x:c>
    </x:row>
    <x:row r="10" spans="2:20">
      <x:c r="B10" s="142">
        <x:v>1</x:v>
      </x:c>
      <x:c r="C10" s="142" t="s">
        <x:v>5</x:v>
      </x:c>
      <x:c r="D10" s="141" t="s">
        <x:v>14</x:v>
      </x:c>
      <x:c r="E10" s="134"/>
      <x:c r="F10" s="134" t="s">
        <x:v>31</x:v>
      </x:c>
      <x:c r="G10" s="134" t="s">
        <x:v>31</x:v>
      </x:c>
      <x:c r="H10" s="134" t="s">
        <x:v>31</x:v>
      </x:c>
      <x:c r="I10" s="134"/>
      <x:c r="J10" s="134" t="s">
        <x:v>31</x:v>
      </x:c>
      <x:c r="K10" s="134" t="s">
        <x:v>31</x:v>
      </x:c>
      <x:c r="L10" s="134" t="s">
        <x:v>31</x:v>
      </x:c>
      <x:c r="M10" s="134" t="s">
        <x:v>31</x:v>
      </x:c>
      <x:c r="N10" s="134" t="s">
        <x:v>31</x:v>
      </x:c>
      <x:c r="O10" s="134"/>
      <x:c r="P10" s="134" t="s">
        <x:v>31</x:v>
      </x:c>
      <x:c r="Q10" s="134" t="s">
        <x:v>31</x:v>
      </x:c>
      <x:c r="R10" s="134"/>
      <x:c r="S10" s="134" t="s">
        <x:v>31</x:v>
      </x:c>
      <x:c r="T10" s="133">
        <x:f t="shared" si="0"/>
        <x:v>11</x:v>
      </x:c>
    </x:row>
    <x:row r="11" spans="2:20">
      <x:c r="B11" s="139">
        <x:v>1</x:v>
      </x:c>
      <x:c r="C11" s="139" t="s">
        <x:v>54</x:v>
      </x:c>
      <x:c r="D11" s="139" t="s">
        <x:v>47</x:v>
      </x:c>
      <x:c r="E11" s="146" t="s">
        <x:v>31</x:v>
      </x:c>
      <x:c r="F11" s="146" t="s">
        <x:v>31</x:v>
      </x:c>
      <x:c r="G11" s="146" t="s">
        <x:v>31</x:v>
      </x:c>
      <x:c r="H11" s="146" t="s">
        <x:v>31</x:v>
      </x:c>
      <x:c r="I11" s="146" t="s">
        <x:v>31</x:v>
      </x:c>
      <x:c r="J11" s="146" t="s">
        <x:v>31</x:v>
      </x:c>
      <x:c r="K11" s="146" t="s">
        <x:v>31</x:v>
      </x:c>
      <x:c r="L11" s="146" t="s">
        <x:v>31</x:v>
      </x:c>
      <x:c r="M11" s="146" t="s">
        <x:v>31</x:v>
      </x:c>
      <x:c r="N11" s="146" t="s">
        <x:v>31</x:v>
      </x:c>
      <x:c r="O11" s="146" t="s">
        <x:v>31</x:v>
      </x:c>
      <x:c r="P11" s="146" t="s">
        <x:v>31</x:v>
      </x:c>
      <x:c r="Q11" s="146" t="s">
        <x:v>31</x:v>
      </x:c>
      <x:c r="R11" s="146" t="s">
        <x:v>31</x:v>
      </x:c>
      <x:c r="S11" s="146" t="s">
        <x:v>31</x:v>
      </x:c>
      <x:c r="T11" s="133">
        <x:f t="shared" si="0"/>
        <x:v>15</x:v>
      </x:c>
    </x:row>
    <x:row r="12" spans="2:20">
      <x:c r="B12" s="139">
        <x:v>1</x:v>
      </x:c>
      <x:c r="C12" s="139" t="s">
        <x:v>54</x:v>
      </x:c>
      <x:c r="D12" s="139" t="s">
        <x:v>64</x:v>
      </x:c>
      <x:c r="E12" s="146" t="s">
        <x:v>31</x:v>
      </x:c>
      <x:c r="F12" s="146" t="s">
        <x:v>31</x:v>
      </x:c>
      <x:c r="G12" s="146" t="s">
        <x:v>31</x:v>
      </x:c>
      <x:c r="H12" s="146" t="s">
        <x:v>31</x:v>
      </x:c>
      <x:c r="I12" s="146" t="s">
        <x:v>31</x:v>
      </x:c>
      <x:c r="J12" s="146" t="s">
        <x:v>31</x:v>
      </x:c>
      <x:c r="K12" s="146" t="s">
        <x:v>31</x:v>
      </x:c>
      <x:c r="L12" s="146" t="s">
        <x:v>31</x:v>
      </x:c>
      <x:c r="M12" s="146" t="s">
        <x:v>31</x:v>
      </x:c>
      <x:c r="N12" s="146" t="s">
        <x:v>31</x:v>
      </x:c>
      <x:c r="O12" s="146" t="s">
        <x:v>31</x:v>
      </x:c>
      <x:c r="P12" s="146" t="s">
        <x:v>31</x:v>
      </x:c>
      <x:c r="Q12" s="146" t="s">
        <x:v>31</x:v>
      </x:c>
      <x:c r="R12" s="146" t="s">
        <x:v>31</x:v>
      </x:c>
      <x:c r="S12" s="146" t="s">
        <x:v>31</x:v>
      </x:c>
      <x:c r="T12" s="133">
        <x:f t="shared" si="0"/>
        <x:v>15</x:v>
      </x:c>
    </x:row>
    <x:row r="13" spans="2:20">
      <x:c r="B13" s="139">
        <x:v>1</x:v>
      </x:c>
      <x:c r="C13" s="139" t="s">
        <x:v>54</x:v>
      </x:c>
      <x:c r="D13" s="139" t="s">
        <x:v>44</x:v>
      </x:c>
      <x:c r="E13" s="146" t="s">
        <x:v>31</x:v>
      </x:c>
      <x:c r="F13" s="146" t="s">
        <x:v>31</x:v>
      </x:c>
      <x:c r="G13" s="146" t="s">
        <x:v>31</x:v>
      </x:c>
      <x:c r="H13" s="146"/>
      <x:c r="I13" s="146" t="s">
        <x:v>31</x:v>
      </x:c>
      <x:c r="J13" s="146"/>
      <x:c r="K13" s="146"/>
      <x:c r="L13" s="146"/>
      <x:c r="M13" s="146" t="s">
        <x:v>31</x:v>
      </x:c>
      <x:c r="N13" s="146"/>
      <x:c r="O13" s="146" t="s">
        <x:v>31</x:v>
      </x:c>
      <x:c r="P13" s="146" t="s">
        <x:v>31</x:v>
      </x:c>
      <x:c r="Q13" s="146" t="s">
        <x:v>31</x:v>
      </x:c>
      <x:c r="R13" s="146" t="s">
        <x:v>31</x:v>
      </x:c>
      <x:c r="S13" s="146" t="s">
        <x:v>31</x:v>
      </x:c>
      <x:c r="T13" s="133">
        <x:f t="shared" si="0"/>
        <x:v>10</x:v>
      </x:c>
    </x:row>
    <x:row r="14" spans="2:20">
      <x:c r="B14" s="142">
        <x:v>2</x:v>
      </x:c>
      <x:c r="C14" s="142" t="s">
        <x:v>38</x:v>
      </x:c>
      <x:c r="D14" s="141" t="s">
        <x:v>42</x:v>
      </x:c>
      <x:c r="E14" s="134" t="s">
        <x:v>31</x:v>
      </x:c>
      <x:c r="F14" s="134" t="s">
        <x:v>31</x:v>
      </x:c>
      <x:c r="G14" s="134" t="s">
        <x:v>31</x:v>
      </x:c>
      <x:c r="H14" s="134" t="s">
        <x:v>31</x:v>
      </x:c>
      <x:c r="I14" s="134" t="s">
        <x:v>31</x:v>
      </x:c>
      <x:c r="J14" s="134" t="s">
        <x:v>31</x:v>
      </x:c>
      <x:c r="K14" s="134" t="s">
        <x:v>31</x:v>
      </x:c>
      <x:c r="L14" s="134" t="s">
        <x:v>31</x:v>
      </x:c>
      <x:c r="M14" s="134" t="s">
        <x:v>31</x:v>
      </x:c>
      <x:c r="N14" s="134" t="s">
        <x:v>31</x:v>
      </x:c>
      <x:c r="O14" s="134" t="s">
        <x:v>31</x:v>
      </x:c>
      <x:c r="P14" s="134" t="s">
        <x:v>31</x:v>
      </x:c>
      <x:c r="Q14" s="134" t="s">
        <x:v>31</x:v>
      </x:c>
      <x:c r="R14" s="134" t="s">
        <x:v>31</x:v>
      </x:c>
      <x:c r="S14" s="134" t="s">
        <x:v>31</x:v>
      </x:c>
      <x:c r="T14" s="133">
        <x:f t="shared" si="0"/>
        <x:v>15</x:v>
      </x:c>
    </x:row>
    <x:row r="15" spans="2:20">
      <x:c r="B15" s="141">
        <x:v>2</x:v>
      </x:c>
      <x:c r="C15" s="142" t="s">
        <x:v>38</x:v>
      </x:c>
      <x:c r="D15" s="141" t="s">
        <x:v>65</x:v>
      </x:c>
      <x:c r="E15" s="134" t="s">
        <x:v>31</x:v>
      </x:c>
      <x:c r="F15" s="134" t="s">
        <x:v>31</x:v>
      </x:c>
      <x:c r="G15" s="134" t="s">
        <x:v>31</x:v>
      </x:c>
      <x:c r="H15" s="134" t="s">
        <x:v>31</x:v>
      </x:c>
      <x:c r="I15" s="134" t="s">
        <x:v>31</x:v>
      </x:c>
      <x:c r="J15" s="134"/>
      <x:c r="K15" s="134" t="s">
        <x:v>31</x:v>
      </x:c>
      <x:c r="L15" s="134" t="s">
        <x:v>31</x:v>
      </x:c>
      <x:c r="M15" s="134" t="s">
        <x:v>31</x:v>
      </x:c>
      <x:c r="N15" s="134" t="s">
        <x:v>31</x:v>
      </x:c>
      <x:c r="O15" s="134" t="s">
        <x:v>31</x:v>
      </x:c>
      <x:c r="P15" s="134" t="s">
        <x:v>31</x:v>
      </x:c>
      <x:c r="Q15" s="134" t="s">
        <x:v>31</x:v>
      </x:c>
      <x:c r="R15" s="134" t="s">
        <x:v>31</x:v>
      </x:c>
      <x:c r="S15" s="134"/>
      <x:c r="T15" s="133">
        <x:f t="shared" si="0"/>
        <x:v>13</x:v>
      </x:c>
    </x:row>
    <x:row r="16" spans="2:20">
      <x:c r="B16" s="145">
        <x:v>2</x:v>
      </x:c>
      <x:c r="C16" s="144" t="s">
        <x:v>587</x:v>
      </x:c>
      <x:c r="D16" s="143" t="s">
        <x:v>36</x:v>
      </x:c>
      <x:c r="E16" s="134" t="s">
        <x:v>31</x:v>
      </x:c>
      <x:c r="F16" s="134" t="s">
        <x:v>31</x:v>
      </x:c>
      <x:c r="G16" s="134" t="s">
        <x:v>31</x:v>
      </x:c>
      <x:c r="H16" s="134" t="s">
        <x:v>31</x:v>
      </x:c>
      <x:c r="I16" s="134" t="s">
        <x:v>31</x:v>
      </x:c>
      <x:c r="J16" s="134" t="s">
        <x:v>31</x:v>
      </x:c>
      <x:c r="K16" s="134" t="s">
        <x:v>31</x:v>
      </x:c>
      <x:c r="L16" s="134" t="s">
        <x:v>31</x:v>
      </x:c>
      <x:c r="M16" s="134" t="s">
        <x:v>31</x:v>
      </x:c>
      <x:c r="N16" s="134" t="s">
        <x:v>31</x:v>
      </x:c>
      <x:c r="O16" s="134" t="s">
        <x:v>31</x:v>
      </x:c>
      <x:c r="P16" s="134" t="s">
        <x:v>31</x:v>
      </x:c>
      <x:c r="Q16" s="134" t="s">
        <x:v>31</x:v>
      </x:c>
      <x:c r="R16" s="134" t="s">
        <x:v>31</x:v>
      </x:c>
      <x:c r="S16" s="134" t="s">
        <x:v>31</x:v>
      </x:c>
      <x:c r="T16" s="133">
        <x:f t="shared" si="0"/>
        <x:v>15</x:v>
      </x:c>
    </x:row>
    <x:row r="17" spans="2:20">
      <x:c r="B17" s="143">
        <x:v>2</x:v>
      </x:c>
      <x:c r="C17" s="144" t="s">
        <x:v>587</x:v>
      </x:c>
      <x:c r="D17" s="143" t="s">
        <x:v>57</x:v>
      </x:c>
      <x:c r="E17" s="134" t="s">
        <x:v>31</x:v>
      </x:c>
      <x:c r="F17" s="134" t="s">
        <x:v>31</x:v>
      </x:c>
      <x:c r="G17" s="134" t="s">
        <x:v>31</x:v>
      </x:c>
      <x:c r="H17" s="134" t="s">
        <x:v>31</x:v>
      </x:c>
      <x:c r="I17" s="134" t="s">
        <x:v>31</x:v>
      </x:c>
      <x:c r="J17" s="134" t="s">
        <x:v>31</x:v>
      </x:c>
      <x:c r="K17" s="134" t="s">
        <x:v>31</x:v>
      </x:c>
      <x:c r="L17" s="134" t="s">
        <x:v>31</x:v>
      </x:c>
      <x:c r="M17" s="134"/>
      <x:c r="N17" s="134" t="s">
        <x:v>31</x:v>
      </x:c>
      <x:c r="O17" s="134" t="s">
        <x:v>31</x:v>
      </x:c>
      <x:c r="P17" s="134" t="s">
        <x:v>31</x:v>
      </x:c>
      <x:c r="Q17" s="134" t="s">
        <x:v>31</x:v>
      </x:c>
      <x:c r="R17" s="134" t="s">
        <x:v>31</x:v>
      </x:c>
      <x:c r="S17" s="134" t="s">
        <x:v>31</x:v>
      </x:c>
      <x:c r="T17" s="133">
        <x:f t="shared" si="0"/>
        <x:v>14</x:v>
      </x:c>
    </x:row>
    <x:row r="18" spans="2:20">
      <x:c r="B18" s="143">
        <x:v>2</x:v>
      </x:c>
      <x:c r="C18" s="144" t="s">
        <x:v>587</x:v>
      </x:c>
      <x:c r="D18" s="143" t="s">
        <x:v>59</x:v>
      </x:c>
      <x:c r="E18" s="134" t="s">
        <x:v>31</x:v>
      </x:c>
      <x:c r="F18" s="134" t="s">
        <x:v>31</x:v>
      </x:c>
      <x:c r="G18" s="134" t="s">
        <x:v>31</x:v>
      </x:c>
      <x:c r="H18" s="134" t="s">
        <x:v>31</x:v>
      </x:c>
      <x:c r="I18" s="134" t="s">
        <x:v>31</x:v>
      </x:c>
      <x:c r="J18" s="134" t="s">
        <x:v>31</x:v>
      </x:c>
      <x:c r="K18" s="134" t="s">
        <x:v>31</x:v>
      </x:c>
      <x:c r="L18" s="134" t="s">
        <x:v>31</x:v>
      </x:c>
      <x:c r="M18" s="134" t="s">
        <x:v>31</x:v>
      </x:c>
      <x:c r="N18" s="134" t="s">
        <x:v>31</x:v>
      </x:c>
      <x:c r="O18" s="134" t="s">
        <x:v>31</x:v>
      </x:c>
      <x:c r="P18" s="134"/>
      <x:c r="Q18" s="134" t="s">
        <x:v>31</x:v>
      </x:c>
      <x:c r="R18" s="134" t="s">
        <x:v>31</x:v>
      </x:c>
      <x:c r="S18" s="134"/>
      <x:c r="T18" s="133">
        <x:f t="shared" si="0"/>
        <x:v>13</x:v>
      </x:c>
    </x:row>
    <x:row r="19" spans="2:20">
      <x:c r="B19" s="143">
        <x:v>2</x:v>
      </x:c>
      <x:c r="C19" s="144" t="s">
        <x:v>587</x:v>
      </x:c>
      <x:c r="D19" s="143" t="s">
        <x:v>41</x:v>
      </x:c>
      <x:c r="E19" s="134" t="s">
        <x:v>31</x:v>
      </x:c>
      <x:c r="F19" s="134" t="s">
        <x:v>31</x:v>
      </x:c>
      <x:c r="G19" s="134" t="s">
        <x:v>31</x:v>
      </x:c>
      <x:c r="H19" s="134" t="s">
        <x:v>31</x:v>
      </x:c>
      <x:c r="I19" s="134" t="s">
        <x:v>31</x:v>
      </x:c>
      <x:c r="J19" s="134"/>
      <x:c r="K19" s="134" t="s">
        <x:v>31</x:v>
      </x:c>
      <x:c r="L19" s="134" t="s">
        <x:v>31</x:v>
      </x:c>
      <x:c r="M19" s="134"/>
      <x:c r="N19" s="134" t="s">
        <x:v>31</x:v>
      </x:c>
      <x:c r="O19" s="134" t="s">
        <x:v>31</x:v>
      </x:c>
      <x:c r="P19" s="134" t="s">
        <x:v>31</x:v>
      </x:c>
      <x:c r="Q19" s="134" t="s">
        <x:v>31</x:v>
      </x:c>
      <x:c r="R19" s="134" t="s">
        <x:v>31</x:v>
      </x:c>
      <x:c r="S19" s="134"/>
      <x:c r="T19" s="133">
        <x:f t="shared" si="0"/>
        <x:v>12</x:v>
      </x:c>
    </x:row>
    <x:row r="20" spans="2:20">
      <x:c r="B20" s="140">
        <x:v>2</x:v>
      </x:c>
      <x:c r="C20" s="140" t="s">
        <x:v>49</x:v>
      </x:c>
      <x:c r="D20" s="139" t="s">
        <x:v>60</x:v>
      </x:c>
      <x:c r="E20" s="134" t="s">
        <x:v>31</x:v>
      </x:c>
      <x:c r="F20" s="134" t="s">
        <x:v>31</x:v>
      </x:c>
      <x:c r="G20" s="134" t="s">
        <x:v>31</x:v>
      </x:c>
      <x:c r="H20" s="134" t="s">
        <x:v>31</x:v>
      </x:c>
      <x:c r="I20" s="134" t="s">
        <x:v>31</x:v>
      </x:c>
      <x:c r="J20" s="134" t="s">
        <x:v>31</x:v>
      </x:c>
      <x:c r="K20" s="134" t="s">
        <x:v>31</x:v>
      </x:c>
      <x:c r="L20" s="134" t="s">
        <x:v>31</x:v>
      </x:c>
      <x:c r="M20" s="134" t="s">
        <x:v>31</x:v>
      </x:c>
      <x:c r="N20" s="134" t="s">
        <x:v>31</x:v>
      </x:c>
      <x:c r="O20" s="134" t="s">
        <x:v>31</x:v>
      </x:c>
      <x:c r="P20" s="134" t="s">
        <x:v>31</x:v>
      </x:c>
      <x:c r="Q20" s="134" t="s">
        <x:v>31</x:v>
      </x:c>
      <x:c r="R20" s="134" t="s">
        <x:v>31</x:v>
      </x:c>
      <x:c r="S20" s="134" t="s">
        <x:v>31</x:v>
      </x:c>
      <x:c r="T20" s="133">
        <x:f t="shared" si="0"/>
        <x:v>15</x:v>
      </x:c>
    </x:row>
    <x:row r="21" spans="2:20">
      <x:c r="B21" s="139">
        <x:v>2</x:v>
      </x:c>
      <x:c r="C21" s="140" t="s">
        <x:v>49</x:v>
      </x:c>
      <x:c r="D21" s="139" t="s">
        <x:v>56</x:v>
      </x:c>
      <x:c r="E21" s="134" t="s">
        <x:v>31</x:v>
      </x:c>
      <x:c r="F21" s="134" t="s">
        <x:v>31</x:v>
      </x:c>
      <x:c r="G21" s="134" t="s">
        <x:v>31</x:v>
      </x:c>
      <x:c r="H21" s="134" t="s">
        <x:v>31</x:v>
      </x:c>
      <x:c r="I21" s="134" t="s">
        <x:v>31</x:v>
      </x:c>
      <x:c r="J21" s="134" t="s">
        <x:v>31</x:v>
      </x:c>
      <x:c r="K21" s="134" t="s">
        <x:v>31</x:v>
      </x:c>
      <x:c r="L21" s="134" t="s">
        <x:v>31</x:v>
      </x:c>
      <x:c r="M21" s="134" t="s">
        <x:v>31</x:v>
      </x:c>
      <x:c r="N21" s="134" t="s">
        <x:v>31</x:v>
      </x:c>
      <x:c r="O21" s="134" t="s">
        <x:v>31</x:v>
      </x:c>
      <x:c r="P21" s="134" t="s">
        <x:v>31</x:v>
      </x:c>
      <x:c r="Q21" s="134" t="s">
        <x:v>31</x:v>
      </x:c>
      <x:c r="R21" s="134" t="s">
        <x:v>31</x:v>
      </x:c>
      <x:c r="S21" s="134" t="s">
        <x:v>31</x:v>
      </x:c>
      <x:c r="T21" s="133">
        <x:f t="shared" si="0"/>
        <x:v>15</x:v>
      </x:c>
    </x:row>
    <x:row r="22" spans="2:20">
      <x:c r="B22" s="141">
        <x:v>2</x:v>
      </x:c>
      <x:c r="C22" s="142" t="s">
        <x:v>49</x:v>
      </x:c>
      <x:c r="D22" s="141" t="s">
        <x:v>51</x:v>
      </x:c>
      <x:c r="E22" s="134" t="s">
        <x:v>31</x:v>
      </x:c>
      <x:c r="F22" s="134"/>
      <x:c r="G22" s="134" t="s">
        <x:v>31</x:v>
      </x:c>
      <x:c r="H22" s="134" t="s">
        <x:v>31</x:v>
      </x:c>
      <x:c r="I22" s="134" t="s">
        <x:v>31</x:v>
      </x:c>
      <x:c r="J22" s="134" t="s">
        <x:v>31</x:v>
      </x:c>
      <x:c r="K22" s="134" t="s">
        <x:v>31</x:v>
      </x:c>
      <x:c r="L22" s="134" t="s">
        <x:v>31</x:v>
      </x:c>
      <x:c r="M22" s="134" t="s">
        <x:v>31</x:v>
      </x:c>
      <x:c r="N22" s="134" t="s">
        <x:v>31</x:v>
      </x:c>
      <x:c r="O22" s="134" t="s">
        <x:v>31</x:v>
      </x:c>
      <x:c r="P22" s="134" t="s">
        <x:v>31</x:v>
      </x:c>
      <x:c r="Q22" s="134" t="s">
        <x:v>31</x:v>
      </x:c>
      <x:c r="R22" s="134" t="s">
        <x:v>31</x:v>
      </x:c>
      <x:c r="S22" s="134" t="s">
        <x:v>31</x:v>
      </x:c>
      <x:c r="T22" s="133">
        <x:f t="shared" si="0"/>
        <x:v>14</x:v>
      </x:c>
    </x:row>
    <x:row r="23" spans="2:20">
      <x:c r="B23" s="139">
        <x:v>2</x:v>
      </x:c>
      <x:c r="C23" s="140" t="s">
        <x:v>49</x:v>
      </x:c>
      <x:c r="D23" s="139" t="s">
        <x:v>63</x:v>
      </x:c>
      <x:c r="E23" s="134" t="s">
        <x:v>31</x:v>
      </x:c>
      <x:c r="F23" s="134" t="s">
        <x:v>31</x:v>
      </x:c>
      <x:c r="G23" s="134"/>
      <x:c r="H23" s="134" t="s">
        <x:v>31</x:v>
      </x:c>
      <x:c r="I23" s="134"/>
      <x:c r="J23" s="134"/>
      <x:c r="K23" s="134" t="s">
        <x:v>31</x:v>
      </x:c>
      <x:c r="L23" s="134" t="s">
        <x:v>31</x:v>
      </x:c>
      <x:c r="M23" s="134" t="s">
        <x:v>31</x:v>
      </x:c>
      <x:c r="N23" s="134" t="s">
        <x:v>31</x:v>
      </x:c>
      <x:c r="O23" s="134" t="s">
        <x:v>31</x:v>
      </x:c>
      <x:c r="P23" s="134" t="s">
        <x:v>31</x:v>
      </x:c>
      <x:c r="Q23" s="134" t="s">
        <x:v>31</x:v>
      </x:c>
      <x:c r="R23" s="134" t="s">
        <x:v>31</x:v>
      </x:c>
      <x:c r="S23" s="134" t="s">
        <x:v>31</x:v>
      </x:c>
      <x:c r="T23" s="133">
        <x:f t="shared" si="0"/>
        <x:v>12</x:v>
      </x:c>
    </x:row>
    <x:row r="24" spans="2:20">
      <x:c r="B24" s="139">
        <x:v>2</x:v>
      </x:c>
      <x:c r="C24" s="140" t="s">
        <x:v>49</x:v>
      </x:c>
      <x:c r="D24" s="139" t="s">
        <x:v>43</x:v>
      </x:c>
      <x:c r="E24" s="134"/>
      <x:c r="F24" s="134" t="s">
        <x:v>31</x:v>
      </x:c>
      <x:c r="G24" s="134" t="s">
        <x:v>31</x:v>
      </x:c>
      <x:c r="H24" s="134"/>
      <x:c r="I24" s="134" t="s">
        <x:v>31</x:v>
      </x:c>
      <x:c r="J24" s="134"/>
      <x:c r="K24" s="134" t="s">
        <x:v>31</x:v>
      </x:c>
      <x:c r="L24" s="134"/>
      <x:c r="M24" s="134"/>
      <x:c r="N24" s="134"/>
      <x:c r="O24" s="134" t="s">
        <x:v>31</x:v>
      </x:c>
      <x:c r="P24" s="134" t="s">
        <x:v>31</x:v>
      </x:c>
      <x:c r="Q24" s="134" t="s">
        <x:v>31</x:v>
      </x:c>
      <x:c r="R24" s="134" t="s">
        <x:v>31</x:v>
      </x:c>
      <x:c r="S24" s="134" t="s">
        <x:v>31</x:v>
      </x:c>
      <x:c r="T24" s="133">
        <x:f t="shared" si="0"/>
        <x:v>9</x:v>
      </x:c>
    </x:row>
    <x:row r="25" spans="2:20">
      <x:c r="B25" s="136">
        <x:v>2</x:v>
      </x:c>
      <x:c r="C25" s="136" t="s">
        <x:v>45</x:v>
      </x:c>
      <x:c r="D25" s="135" t="s">
        <x:v>58</x:v>
      </x:c>
      <x:c r="E25" s="134" t="s">
        <x:v>31</x:v>
      </x:c>
      <x:c r="F25" s="134" t="s">
        <x:v>31</x:v>
      </x:c>
      <x:c r="G25" s="134" t="s">
        <x:v>31</x:v>
      </x:c>
      <x:c r="H25" s="134" t="s">
        <x:v>31</x:v>
      </x:c>
      <x:c r="I25" s="134" t="s">
        <x:v>31</x:v>
      </x:c>
      <x:c r="J25" s="134" t="s">
        <x:v>31</x:v>
      </x:c>
      <x:c r="K25" s="134" t="s">
        <x:v>31</x:v>
      </x:c>
      <x:c r="L25" s="134" t="s">
        <x:v>31</x:v>
      </x:c>
      <x:c r="M25" s="134" t="s">
        <x:v>31</x:v>
      </x:c>
      <x:c r="N25" s="134" t="s">
        <x:v>31</x:v>
      </x:c>
      <x:c r="O25" s="134" t="s">
        <x:v>31</x:v>
      </x:c>
      <x:c r="P25" s="134" t="s">
        <x:v>31</x:v>
      </x:c>
      <x:c r="Q25" s="134" t="s">
        <x:v>31</x:v>
      </x:c>
      <x:c r="R25" s="134" t="s">
        <x:v>31</x:v>
      </x:c>
      <x:c r="S25" s="134" t="s">
        <x:v>31</x:v>
      </x:c>
      <x:c r="T25" s="133">
        <x:f t="shared" si="0"/>
        <x:v>15</x:v>
      </x:c>
    </x:row>
    <x:row r="26" spans="2:20">
      <x:c r="B26" s="135">
        <x:v>2</x:v>
      </x:c>
      <x:c r="C26" s="136" t="s">
        <x:v>45</x:v>
      </x:c>
      <x:c r="D26" s="135" t="s">
        <x:v>48</x:v>
      </x:c>
      <x:c r="E26" s="134" t="s">
        <x:v>31</x:v>
      </x:c>
      <x:c r="F26" s="134" t="s">
        <x:v>31</x:v>
      </x:c>
      <x:c r="G26" s="134" t="s">
        <x:v>31</x:v>
      </x:c>
      <x:c r="H26" s="134" t="s">
        <x:v>31</x:v>
      </x:c>
      <x:c r="I26" s="134" t="s">
        <x:v>31</x:v>
      </x:c>
      <x:c r="J26" s="134" t="s">
        <x:v>31</x:v>
      </x:c>
      <x:c r="K26" s="134" t="s">
        <x:v>31</x:v>
      </x:c>
      <x:c r="L26" s="134" t="s">
        <x:v>31</x:v>
      </x:c>
      <x:c r="M26" s="134" t="s">
        <x:v>31</x:v>
      </x:c>
      <x:c r="N26" s="134" t="s">
        <x:v>31</x:v>
      </x:c>
      <x:c r="O26" s="134" t="s">
        <x:v>31</x:v>
      </x:c>
      <x:c r="P26" s="134" t="s">
        <x:v>31</x:v>
      </x:c>
      <x:c r="Q26" s="134" t="s">
        <x:v>31</x:v>
      </x:c>
      <x:c r="R26" s="134" t="s">
        <x:v>31</x:v>
      </x:c>
      <x:c r="S26" s="134" t="s">
        <x:v>31</x:v>
      </x:c>
      <x:c r="T26" s="133">
        <x:f t="shared" si="0"/>
        <x:v>15</x:v>
      </x:c>
    </x:row>
    <x:row r="27" spans="2:20">
      <x:c r="B27" s="135">
        <x:v>2</x:v>
      </x:c>
      <x:c r="C27" s="136" t="s">
        <x:v>45</x:v>
      </x:c>
      <x:c r="D27" s="135" t="s">
        <x:v>46</x:v>
      </x:c>
      <x:c r="E27" s="134" t="s">
        <x:v>31</x:v>
      </x:c>
      <x:c r="F27" s="134" t="s">
        <x:v>31</x:v>
      </x:c>
      <x:c r="G27" s="134" t="s">
        <x:v>31</x:v>
      </x:c>
      <x:c r="H27" s="134" t="s">
        <x:v>31</x:v>
      </x:c>
      <x:c r="I27" s="134" t="s">
        <x:v>31</x:v>
      </x:c>
      <x:c r="J27" s="134" t="s">
        <x:v>31</x:v>
      </x:c>
      <x:c r="K27" s="134" t="s">
        <x:v>31</x:v>
      </x:c>
      <x:c r="L27" s="134" t="s">
        <x:v>31</x:v>
      </x:c>
      <x:c r="M27" s="134" t="s">
        <x:v>31</x:v>
      </x:c>
      <x:c r="N27" s="134" t="s">
        <x:v>31</x:v>
      </x:c>
      <x:c r="O27" s="134" t="s">
        <x:v>31</x:v>
      </x:c>
      <x:c r="P27" s="134" t="s">
        <x:v>31</x:v>
      </x:c>
      <x:c r="Q27" s="134" t="s">
        <x:v>31</x:v>
      </x:c>
      <x:c r="R27" s="134" t="s">
        <x:v>31</x:v>
      </x:c>
      <x:c r="S27" s="134" t="s">
        <x:v>31</x:v>
      </x:c>
      <x:c r="T27" s="133">
        <x:f t="shared" si="0"/>
        <x:v>15</x:v>
      </x:c>
    </x:row>
    <x:row r="28" spans="2:20">
      <x:c r="B28" s="135">
        <x:v>2</x:v>
      </x:c>
      <x:c r="C28" s="136" t="s">
        <x:v>45</x:v>
      </x:c>
      <x:c r="D28" s="135" t="s">
        <x:v>52</x:v>
      </x:c>
      <x:c r="E28" s="134" t="s">
        <x:v>31</x:v>
      </x:c>
      <x:c r="F28" s="134" t="s">
        <x:v>31</x:v>
      </x:c>
      <x:c r="G28" s="134" t="s">
        <x:v>31</x:v>
      </x:c>
      <x:c r="H28" s="134" t="s">
        <x:v>31</x:v>
      </x:c>
      <x:c r="I28" s="134" t="s">
        <x:v>31</x:v>
      </x:c>
      <x:c r="J28" s="134"/>
      <x:c r="K28" s="134" t="s">
        <x:v>31</x:v>
      </x:c>
      <x:c r="L28" s="134" t="s">
        <x:v>31</x:v>
      </x:c>
      <x:c r="M28" s="134" t="s">
        <x:v>31</x:v>
      </x:c>
      <x:c r="N28" s="134" t="s">
        <x:v>31</x:v>
      </x:c>
      <x:c r="O28" s="134" t="s">
        <x:v>31</x:v>
      </x:c>
      <x:c r="P28" s="134" t="s">
        <x:v>31</x:v>
      </x:c>
      <x:c r="Q28" s="134" t="s">
        <x:v>31</x:v>
      </x:c>
      <x:c r="R28" s="134" t="s">
        <x:v>31</x:v>
      </x:c>
      <x:c r="S28" s="134" t="s">
        <x:v>31</x:v>
      </x:c>
      <x:c r="T28" s="133">
        <x:f t="shared" si="0"/>
        <x:v>14</x:v>
      </x:c>
    </x:row>
    <x:row r="29" spans="2:20">
      <x:c r="B29" s="135">
        <x:v>2</x:v>
      </x:c>
      <x:c r="C29" s="136" t="s">
        <x:v>45</x:v>
      </x:c>
      <x:c r="D29" s="135" t="s">
        <x:v>55</x:v>
      </x:c>
      <x:c r="E29" s="134"/>
      <x:c r="F29" s="134" t="s">
        <x:v>31</x:v>
      </x:c>
      <x:c r="G29" s="134" t="s">
        <x:v>31</x:v>
      </x:c>
      <x:c r="H29" s="134" t="s">
        <x:v>31</x:v>
      </x:c>
      <x:c r="I29" s="134"/>
      <x:c r="J29" s="134" t="s">
        <x:v>31</x:v>
      </x:c>
      <x:c r="K29" s="134" t="s">
        <x:v>31</x:v>
      </x:c>
      <x:c r="L29" s="134" t="s">
        <x:v>31</x:v>
      </x:c>
      <x:c r="M29" s="134" t="s">
        <x:v>31</x:v>
      </x:c>
      <x:c r="N29" s="134" t="s">
        <x:v>31</x:v>
      </x:c>
      <x:c r="O29" s="134" t="s">
        <x:v>31</x:v>
      </x:c>
      <x:c r="P29" s="134" t="s">
        <x:v>31</x:v>
      </x:c>
      <x:c r="Q29" s="134" t="s">
        <x:v>31</x:v>
      </x:c>
      <x:c r="R29" s="134" t="s">
        <x:v>31</x:v>
      </x:c>
      <x:c r="S29" s="134" t="s">
        <x:v>31</x:v>
      </x:c>
      <x:c r="T29" s="133">
        <x:f t="shared" si="0"/>
        <x:v>13</x:v>
      </x:c>
    </x:row>
    <x:row r="30" spans="2:20">
      <x:c r="B30" s="138">
        <x:v>2</x:v>
      </x:c>
      <x:c r="C30" s="136" t="s">
        <x:v>45</x:v>
      </x:c>
      <x:c r="D30" s="137" t="s">
        <x:v>50</x:v>
      </x:c>
      <x:c r="E30" s="134"/>
      <x:c r="F30" s="134"/>
      <x:c r="G30" s="134" t="s">
        <x:v>31</x:v>
      </x:c>
      <x:c r="H30" s="134" t="s">
        <x:v>31</x:v>
      </x:c>
      <x:c r="I30" s="134" t="s">
        <x:v>31</x:v>
      </x:c>
      <x:c r="J30" s="134" t="s">
        <x:v>31</x:v>
      </x:c>
      <x:c r="K30" s="134" t="s">
        <x:v>31</x:v>
      </x:c>
      <x:c r="L30" s="134" t="s">
        <x:v>31</x:v>
      </x:c>
      <x:c r="M30" s="134" t="s">
        <x:v>31</x:v>
      </x:c>
      <x:c r="N30" s="134" t="s">
        <x:v>31</x:v>
      </x:c>
      <x:c r="O30" s="134" t="s">
        <x:v>31</x:v>
      </x:c>
      <x:c r="P30" s="134" t="s">
        <x:v>31</x:v>
      </x:c>
      <x:c r="Q30" s="134" t="s">
        <x:v>31</x:v>
      </x:c>
      <x:c r="R30" s="134" t="s">
        <x:v>31</x:v>
      </x:c>
      <x:c r="S30" s="134" t="s">
        <x:v>31</x:v>
      </x:c>
      <x:c r="T30" s="133">
        <x:f t="shared" si="0"/>
        <x:v>13</x:v>
      </x:c>
    </x:row>
    <x:row r="31" spans="2:20">
      <x:c r="B31" s="135">
        <x:v>2</x:v>
      </x:c>
      <x:c r="C31" s="136" t="s">
        <x:v>45</x:v>
      </x:c>
      <x:c r="D31" s="135" t="s">
        <x:v>61</x:v>
      </x:c>
      <x:c r="E31" s="134" t="s">
        <x:v>31</x:v>
      </x:c>
      <x:c r="F31" s="134" t="s">
        <x:v>31</x:v>
      </x:c>
      <x:c r="G31" s="134" t="s">
        <x:v>31</x:v>
      </x:c>
      <x:c r="H31" s="134" t="s">
        <x:v>31</x:v>
      </x:c>
      <x:c r="I31" s="134"/>
      <x:c r="J31" s="134" t="s">
        <x:v>31</x:v>
      </x:c>
      <x:c r="K31" s="134" t="s">
        <x:v>31</x:v>
      </x:c>
      <x:c r="L31" s="134" t="s">
        <x:v>31</x:v>
      </x:c>
      <x:c r="M31" s="134"/>
      <x:c r="N31" s="134"/>
      <x:c r="O31" s="134" t="s">
        <x:v>31</x:v>
      </x:c>
      <x:c r="P31" s="134" t="s">
        <x:v>31</x:v>
      </x:c>
      <x:c r="Q31" s="134"/>
      <x:c r="R31" s="134"/>
      <x:c r="S31" s="134" t="s">
        <x:v>31</x:v>
      </x:c>
      <x:c r="T31" s="133">
        <x:f t="shared" si="0"/>
        <x:v>10</x:v>
      </x:c>
    </x:row>
  </x:sheetData>
  <x:conditionalFormatting sqref="E3:S31">
    <x:cfRule type="expression" dxfId="21" priority="1">
      <x:formula>AND(ISODD(COLUMN(E$3)),ISODD(MONTH(E$3)))</x:formula>
    </x:cfRule>
  </x:conditionalFormatting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0"/>
  <x:dimension ref="B3:H39"/>
  <x:sheetViews>
    <x:sheetView topLeftCell="A1" zoomScaleNormal="75" zoomScaleSheetLayoutView="100" workbookViewId="0">
      <x:selection activeCell="J6" activeCellId="0" sqref="J6:J6"/>
    </x:sheetView>
  </x:sheetViews>
  <x:sheetFormatPr defaultColWidth="9" defaultRowHeight="16.39999999999999857891"/>
  <x:cols>
    <x:col min="1" max="1" width="2.5625" customWidth="1"/>
    <x:col min="4" max="4" width="12.8125" bestFit="1" customWidth="1"/>
    <x:col min="8" max="8" width="9.875" bestFit="1" customWidth="1"/>
  </x:cols>
  <x:sheetData>
    <x:row r="3" spans="2:8">
      <x:c r="B3" s="123" t="s">
        <x:v>600</x:v>
      </x:c>
      <x:c r="C3" s="123" t="s">
        <x:v>35</x:v>
      </x:c>
      <x:c r="D3" s="123" t="s">
        <x:v>589</x:v>
      </x:c>
      <x:c r="E3" s="123" t="s">
        <x:v>602</x:v>
      </x:c>
      <x:c r="F3" s="123" t="s">
        <x:v>627</x:v>
      </x:c>
      <x:c r="G3" s="123" t="s">
        <x:v>622</x:v>
      </x:c>
      <x:c r="H3" s="123" t="s">
        <x:v>614</x:v>
      </x:c>
    </x:row>
    <x:row r="4" spans="2:8">
      <x:c r="B4" s="122">
        <x:v>24</x:v>
      </x:c>
      <x:c r="C4" s="122" t="s">
        <x:v>40</x:v>
      </x:c>
      <x:c r="D4" s="122" t="s">
        <x:v>628</x:v>
      </x:c>
      <x:c r="E4" s="121">
        <x:v>13200</x:v>
      </x:c>
      <x:c r="F4" s="122">
        <x:v>5</x:v>
      </x:c>
      <x:c r="G4" s="122">
        <x:v>3</x:v>
      </x:c>
      <x:c r="H4" s="122" t="s">
        <x:v>613</x:v>
      </x:c>
    </x:row>
    <x:row r="5" spans="2:8">
      <x:c r="B5" s="122">
        <x:v>41</x:v>
      </x:c>
      <x:c r="C5" s="122" t="s">
        <x:v>37</x:v>
      </x:c>
      <x:c r="D5" s="122" t="s">
        <x:v>608</x:v>
      </x:c>
      <x:c r="E5" s="121">
        <x:v>22500</x:v>
      </x:c>
      <x:c r="F5" s="122">
        <x:v>3</x:v>
      </x:c>
      <x:c r="G5" s="122">
        <x:v>0</x:v>
      </x:c>
      <x:c r="H5" s="122" t="s">
        <x:v>39</x:v>
      </x:c>
    </x:row>
    <x:row r="6" spans="2:8">
      <x:c r="B6" s="122">
        <x:v>50</x:v>
      </x:c>
      <x:c r="C6" s="122" t="s">
        <x:v>71</x:v>
      </x:c>
      <x:c r="D6" s="122" t="s">
        <x:v>623</x:v>
      </x:c>
      <x:c r="E6" s="121">
        <x:v>45000</x:v>
      </x:c>
      <x:c r="F6" s="122">
        <x:v>15</x:v>
      </x:c>
      <x:c r="G6" s="122">
        <x:v>0</x:v>
      </x:c>
      <x:c r="H6" s="122" t="s">
        <x:v>39</x:v>
      </x:c>
    </x:row>
    <x:row r="7" spans="2:8">
      <x:c r="B7" s="122">
        <x:v>29</x:v>
      </x:c>
      <x:c r="C7" s="122" t="s">
        <x:v>83</x:v>
      </x:c>
      <x:c r="D7" s="122" t="s">
        <x:v>611</x:v>
      </x:c>
      <x:c r="E7" s="121">
        <x:v>14200</x:v>
      </x:c>
      <x:c r="F7" s="122">
        <x:v>15</x:v>
      </x:c>
      <x:c r="G7" s="122">
        <x:v>0</x:v>
      </x:c>
      <x:c r="H7" s="122" t="s">
        <x:v>39</x:v>
      </x:c>
    </x:row>
    <x:row r="8" spans="2:8">
      <x:c r="B8" s="122">
        <x:v>42</x:v>
      </x:c>
      <x:c r="C8" s="122" t="s">
        <x:v>83</x:v>
      </x:c>
      <x:c r="D8" s="122" t="s">
        <x:v>611</x:v>
      </x:c>
      <x:c r="E8" s="121">
        <x:v>28400</x:v>
      </x:c>
      <x:c r="F8" s="122">
        <x:v>5</x:v>
      </x:c>
      <x:c r="G8" s="122">
        <x:v>1</x:v>
      </x:c>
      <x:c r="H8" s="122" t="s">
        <x:v>609</x:v>
      </x:c>
    </x:row>
    <x:row r="9" spans="2:8">
      <x:c r="B9" s="122">
        <x:v>7</x:v>
      </x:c>
      <x:c r="C9" s="122" t="s">
        <x:v>83</x:v>
      </x:c>
      <x:c r="D9" s="122" t="s">
        <x:v>611</x:v>
      </x:c>
      <x:c r="E9" s="121">
        <x:v>13000</x:v>
      </x:c>
      <x:c r="F9" s="122">
        <x:v>10</x:v>
      </x:c>
      <x:c r="G9" s="122">
        <x:v>0</x:v>
      </x:c>
      <x:c r="H9" s="122" t="s">
        <x:v>39</x:v>
      </x:c>
    </x:row>
    <x:row r="10" spans="2:8">
      <x:c r="B10" s="122">
        <x:v>45</x:v>
      </x:c>
      <x:c r="C10" s="122" t="s">
        <x:v>71</x:v>
      </x:c>
      <x:c r="D10" s="122" t="s">
        <x:v>623</x:v>
      </x:c>
      <x:c r="E10" s="121">
        <x:v>24000</x:v>
      </x:c>
      <x:c r="F10" s="122">
        <x:v>14</x:v>
      </x:c>
      <x:c r="G10" s="122">
        <x:v>1</x:v>
      </x:c>
      <x:c r="H10" s="122" t="s">
        <x:v>609</x:v>
      </x:c>
    </x:row>
    <x:row r="11" spans="2:8">
      <x:c r="B11" s="122">
        <x:v>16</x:v>
      </x:c>
      <x:c r="C11" s="122" t="s">
        <x:v>83</x:v>
      </x:c>
      <x:c r="D11" s="122" t="s">
        <x:v>611</x:v>
      </x:c>
      <x:c r="E11" s="121">
        <x:v>12900</x:v>
      </x:c>
      <x:c r="F11" s="122">
        <x:v>5</x:v>
      </x:c>
      <x:c r="G11" s="122">
        <x:v>1</x:v>
      </x:c>
      <x:c r="H11" s="122" t="s">
        <x:v>609</x:v>
      </x:c>
    </x:row>
    <x:row r="12" spans="2:8">
      <x:c r="B12" s="122">
        <x:v>16</x:v>
      </x:c>
      <x:c r="C12" s="122" t="s">
        <x:v>40</x:v>
      </x:c>
      <x:c r="D12" s="122" t="s">
        <x:v>628</x:v>
      </x:c>
      <x:c r="E12" s="121">
        <x:v>12800</x:v>
      </x:c>
      <x:c r="F12" s="122">
        <x:v>6</x:v>
      </x:c>
      <x:c r="G12" s="122">
        <x:v>1</x:v>
      </x:c>
      <x:c r="H12" s="122" t="s">
        <x:v>609</x:v>
      </x:c>
    </x:row>
    <x:row r="13" spans="2:8">
      <x:c r="B13" s="122">
        <x:v>51</x:v>
      </x:c>
      <x:c r="C13" s="122" t="s">
        <x:v>40</x:v>
      </x:c>
      <x:c r="D13" s="122" t="s">
        <x:v>628</x:v>
      </x:c>
      <x:c r="E13" s="121">
        <x:v>33000</x:v>
      </x:c>
      <x:c r="F13" s="122">
        <x:v>8</x:v>
      </x:c>
      <x:c r="G13" s="122">
        <x:v>0</x:v>
      </x:c>
      <x:c r="H13" s="122" t="s">
        <x:v>39</x:v>
      </x:c>
    </x:row>
    <x:row r="14" spans="2:8">
      <x:c r="B14" s="122">
        <x:v>46</x:v>
      </x:c>
      <x:c r="C14" s="122" t="s">
        <x:v>40</x:v>
      </x:c>
      <x:c r="D14" s="122" t="s">
        <x:v>628</x:v>
      </x:c>
      <x:c r="E14" s="121">
        <x:v>19800</x:v>
      </x:c>
      <x:c r="F14" s="122">
        <x:v>8</x:v>
      </x:c>
      <x:c r="G14" s="122">
        <x:v>2</x:v>
      </x:c>
      <x:c r="H14" s="122" t="s">
        <x:v>629</x:v>
      </x:c>
    </x:row>
    <x:row r="15" spans="2:8">
      <x:c r="B15" s="122">
        <x:v>22</x:v>
      </x:c>
      <x:c r="C15" s="122" t="s">
        <x:v>40</x:v>
      </x:c>
      <x:c r="D15" s="122" t="s">
        <x:v>628</x:v>
      </x:c>
      <x:c r="E15" s="121">
        <x:v>13200</x:v>
      </x:c>
      <x:c r="F15" s="122">
        <x:v>21</x:v>
      </x:c>
      <x:c r="G15" s="122">
        <x:v>0</x:v>
      </x:c>
      <x:c r="H15" s="122" t="s">
        <x:v>39</x:v>
      </x:c>
    </x:row>
    <x:row r="16" spans="2:8">
      <x:c r="B16" s="122">
        <x:v>6</x:v>
      </x:c>
      <x:c r="C16" s="122" t="s">
        <x:v>40</x:v>
      </x:c>
      <x:c r="D16" s="122" t="s">
        <x:v>628</x:v>
      </x:c>
      <x:c r="E16" s="121">
        <x:v>12800</x:v>
      </x:c>
      <x:c r="F16" s="122">
        <x:v>7</x:v>
      </x:c>
      <x:c r="G16" s="122">
        <x:v>0</x:v>
      </x:c>
      <x:c r="H16" s="122" t="s">
        <x:v>39</x:v>
      </x:c>
    </x:row>
    <x:row r="17" spans="2:8">
      <x:c r="B17" s="122">
        <x:v>22</x:v>
      </x:c>
      <x:c r="C17" s="122" t="s">
        <x:v>37</x:v>
      </x:c>
      <x:c r="D17" s="122" t="s">
        <x:v>608</x:v>
      </x:c>
      <x:c r="E17" s="121">
        <x:v>13500</x:v>
      </x:c>
      <x:c r="F17" s="122">
        <x:v>21</x:v>
      </x:c>
      <x:c r="G17" s="122">
        <x:v>2</x:v>
      </x:c>
      <x:c r="H17" s="122" t="s">
        <x:v>629</x:v>
      </x:c>
    </x:row>
    <x:row r="18" spans="2:8">
      <x:c r="B18" s="122">
        <x:v>21</x:v>
      </x:c>
      <x:c r="C18" s="122" t="s">
        <x:v>71</x:v>
      </x:c>
      <x:c r="D18" s="122" t="s">
        <x:v>623</x:v>
      </x:c>
      <x:c r="E18" s="121">
        <x:v>13700</x:v>
      </x:c>
      <x:c r="F18" s="122">
        <x:v>20</x:v>
      </x:c>
      <x:c r="G18" s="122">
        <x:v>0</x:v>
      </x:c>
      <x:c r="H18" s="122" t="s">
        <x:v>39</x:v>
      </x:c>
    </x:row>
    <x:row r="19" spans="2:8">
      <x:c r="B19" s="122">
        <x:v>13</x:v>
      </x:c>
      <x:c r="C19" s="122" t="s">
        <x:v>83</x:v>
      </x:c>
      <x:c r="D19" s="122" t="s">
        <x:v>611</x:v>
      </x:c>
      <x:c r="E19" s="121">
        <x:v>12900</x:v>
      </x:c>
      <x:c r="F19" s="122">
        <x:v>8</x:v>
      </x:c>
      <x:c r="G19" s="122">
        <x:v>0</x:v>
      </x:c>
      <x:c r="H19" s="122" t="s">
        <x:v>39</x:v>
      </x:c>
    </x:row>
    <x:row r="20" spans="2:8">
      <x:c r="B20" s="122">
        <x:v>29</x:v>
      </x:c>
      <x:c r="C20" s="122" t="s">
        <x:v>40</x:v>
      </x:c>
      <x:c r="D20" s="122" t="s">
        <x:v>628</x:v>
      </x:c>
      <x:c r="E20" s="121">
        <x:v>13200</x:v>
      </x:c>
      <x:c r="F20" s="122">
        <x:v>24</x:v>
      </x:c>
      <x:c r="G20" s="122">
        <x:v>0</x:v>
      </x:c>
      <x:c r="H20" s="122" t="s">
        <x:v>39</x:v>
      </x:c>
    </x:row>
    <x:row r="21" spans="2:8">
      <x:c r="B21" s="122">
        <x:v>61</x:v>
      </x:c>
      <x:c r="C21" s="122" t="s">
        <x:v>37</x:v>
      </x:c>
      <x:c r="D21" s="122" t="s">
        <x:v>608</x:v>
      </x:c>
      <x:c r="E21" s="121">
        <x:v>32200</x:v>
      </x:c>
      <x:c r="F21" s="122">
        <x:v>23</x:v>
      </x:c>
      <x:c r="G21" s="122">
        <x:v>1</x:v>
      </x:c>
      <x:c r="H21" s="122" t="s">
        <x:v>609</x:v>
      </x:c>
    </x:row>
    <x:row r="22" spans="2:8">
      <x:c r="B22" s="122">
        <x:v>12</x:v>
      </x:c>
      <x:c r="C22" s="122" t="s">
        <x:v>37</x:v>
      </x:c>
      <x:c r="D22" s="122" t="s">
        <x:v>608</x:v>
      </x:c>
      <x:c r="E22" s="121">
        <x:v>12600</x:v>
      </x:c>
      <x:c r="F22" s="122">
        <x:v>20</x:v>
      </x:c>
      <x:c r="G22" s="122">
        <x:v>2</x:v>
      </x:c>
      <x:c r="H22" s="122" t="s">
        <x:v>629</x:v>
      </x:c>
    </x:row>
    <x:row r="23" spans="2:8">
      <x:c r="B23" s="122">
        <x:v>64</x:v>
      </x:c>
      <x:c r="C23" s="122" t="s">
        <x:v>83</x:v>
      </x:c>
      <x:c r="D23" s="122" t="s">
        <x:v>611</x:v>
      </x:c>
      <x:c r="E23" s="121">
        <x:v>43900</x:v>
      </x:c>
      <x:c r="F23" s="122">
        <x:v>7</x:v>
      </x:c>
      <x:c r="G23" s="122">
        <x:v>0</x:v>
      </x:c>
      <x:c r="H23" s="122" t="s">
        <x:v>39</x:v>
      </x:c>
    </x:row>
    <x:row r="24" spans="2:8">
      <x:c r="B24" s="122">
        <x:v>29</x:v>
      </x:c>
      <x:c r="C24" s="122" t="s">
        <x:v>40</x:v>
      </x:c>
      <x:c r="D24" s="122" t="s">
        <x:v>628</x:v>
      </x:c>
      <x:c r="E24" s="121">
        <x:v>13200</x:v>
      </x:c>
      <x:c r="F24" s="122">
        <x:v>17</x:v>
      </x:c>
      <x:c r="G24" s="122">
        <x:v>2</x:v>
      </x:c>
      <x:c r="H24" s="122" t="s">
        <x:v>629</x:v>
      </x:c>
    </x:row>
    <x:row r="25" spans="2:8">
      <x:c r="B25" s="122">
        <x:v>17</x:v>
      </x:c>
      <x:c r="C25" s="122" t="s">
        <x:v>37</x:v>
      </x:c>
      <x:c r="D25" s="122" t="s">
        <x:v>608</x:v>
      </x:c>
      <x:c r="E25" s="121">
        <x:v>12600</x:v>
      </x:c>
      <x:c r="F25" s="122">
        <x:v>21</x:v>
      </x:c>
      <x:c r="G25" s="122">
        <x:v>2</x:v>
      </x:c>
      <x:c r="H25" s="122" t="s">
        <x:v>629</x:v>
      </x:c>
    </x:row>
    <x:row r="26" spans="2:8">
      <x:c r="B26" s="122">
        <x:v>29</x:v>
      </x:c>
      <x:c r="C26" s="122" t="s">
        <x:v>71</x:v>
      </x:c>
      <x:c r="D26" s="122" t="s">
        <x:v>623</x:v>
      </x:c>
      <x:c r="E26" s="121">
        <x:v>13700</x:v>
      </x:c>
      <x:c r="F26" s="122">
        <x:v>2</x:v>
      </x:c>
      <x:c r="G26" s="122">
        <x:v>2</x:v>
      </x:c>
      <x:c r="H26" s="122" t="s">
        <x:v>625</x:v>
      </x:c>
    </x:row>
    <x:row r="27" spans="2:8">
      <x:c r="B27" s="122">
        <x:v>26</x:v>
      </x:c>
      <x:c r="C27" s="122" t="s">
        <x:v>71</x:v>
      </x:c>
      <x:c r="D27" s="122" t="s">
        <x:v>623</x:v>
      </x:c>
      <x:c r="E27" s="121">
        <x:v>13700</x:v>
      </x:c>
      <x:c r="F27" s="122">
        <x:v>4</x:v>
      </x:c>
      <x:c r="G27" s="122">
        <x:v>1</x:v>
      </x:c>
      <x:c r="H27" s="122" t="s">
        <x:v>609</x:v>
      </x:c>
    </x:row>
    <x:row r="28" spans="2:8">
      <x:c r="B28" s="122">
        <x:v>59</x:v>
      </x:c>
      <x:c r="C28" s="122" t="s">
        <x:v>71</x:v>
      </x:c>
      <x:c r="D28" s="122" t="s">
        <x:v>623</x:v>
      </x:c>
      <x:c r="E28" s="121">
        <x:v>45000</x:v>
      </x:c>
      <x:c r="F28" s="122">
        <x:v>2</x:v>
      </x:c>
      <x:c r="G28" s="122">
        <x:v>1</x:v>
      </x:c>
      <x:c r="H28" s="122" t="s">
        <x:v>609</x:v>
      </x:c>
    </x:row>
    <x:row r="29" spans="2:8">
      <x:c r="B29" s="122">
        <x:v>43</x:v>
      </x:c>
      <x:c r="C29" s="122" t="s">
        <x:v>37</x:v>
      </x:c>
      <x:c r="D29" s="122" t="s">
        <x:v>608</x:v>
      </x:c>
      <x:c r="E29" s="121">
        <x:v>22500</x:v>
      </x:c>
      <x:c r="F29" s="122">
        <x:v>5</x:v>
      </x:c>
      <x:c r="G29" s="122">
        <x:v>2</x:v>
      </x:c>
      <x:c r="H29" s="122" t="s">
        <x:v>629</x:v>
      </x:c>
    </x:row>
    <x:row r="30" spans="2:8">
      <x:c r="B30" s="122">
        <x:v>53</x:v>
      </x:c>
      <x:c r="C30" s="122" t="s">
        <x:v>71</x:v>
      </x:c>
      <x:c r="D30" s="122" t="s">
        <x:v>623</x:v>
      </x:c>
      <x:c r="E30" s="121">
        <x:v>45000</x:v>
      </x:c>
      <x:c r="F30" s="122">
        <x:v>21</x:v>
      </x:c>
      <x:c r="G30" s="122">
        <x:v>2</x:v>
      </x:c>
      <x:c r="H30" s="122" t="s">
        <x:v>629</x:v>
      </x:c>
    </x:row>
    <x:row r="31" spans="2:8">
      <x:c r="B31" s="122">
        <x:v>29</x:v>
      </x:c>
      <x:c r="C31" s="122" t="s">
        <x:v>83</x:v>
      </x:c>
      <x:c r="D31" s="122" t="s">
        <x:v>611</x:v>
      </x:c>
      <x:c r="E31" s="121">
        <x:v>14200</x:v>
      </x:c>
      <x:c r="F31" s="122">
        <x:v>18</x:v>
      </x:c>
      <x:c r="G31" s="122">
        <x:v>1</x:v>
      </x:c>
      <x:c r="H31" s="122" t="s">
        <x:v>609</x:v>
      </x:c>
    </x:row>
    <x:row r="32" spans="2:8">
      <x:c r="B32" s="122">
        <x:v>18</x:v>
      </x:c>
      <x:c r="C32" s="122" t="s">
        <x:v>40</x:v>
      </x:c>
      <x:c r="D32" s="122" t="s">
        <x:v>628</x:v>
      </x:c>
      <x:c r="E32" s="121">
        <x:v>12800</x:v>
      </x:c>
      <x:c r="F32" s="122">
        <x:v>9</x:v>
      </x:c>
      <x:c r="G32" s="122">
        <x:v>1</x:v>
      </x:c>
      <x:c r="H32" s="122" t="s">
        <x:v>609</x:v>
      </x:c>
    </x:row>
    <x:row r="33" spans="2:8">
      <x:c r="B33" s="122">
        <x:v>41</x:v>
      </x:c>
      <x:c r="C33" s="122" t="s">
        <x:v>37</x:v>
      </x:c>
      <x:c r="D33" s="122" t="s">
        <x:v>608</x:v>
      </x:c>
      <x:c r="E33" s="121">
        <x:v>22500</x:v>
      </x:c>
      <x:c r="F33" s="122">
        <x:v>7</x:v>
      </x:c>
      <x:c r="G33" s="122">
        <x:v>0</x:v>
      </x:c>
      <x:c r="H33" s="122" t="s">
        <x:v>39</x:v>
      </x:c>
    </x:row>
    <x:row r="34" spans="2:8">
      <x:c r="B34" s="122">
        <x:v>8</x:v>
      </x:c>
      <x:c r="C34" s="122" t="s">
        <x:v>71</x:v>
      </x:c>
      <x:c r="D34" s="122" t="s">
        <x:v>623</x:v>
      </x:c>
      <x:c r="E34" s="121">
        <x:v>13100</x:v>
      </x:c>
      <x:c r="F34" s="122">
        <x:v>9</x:v>
      </x:c>
      <x:c r="G34" s="122">
        <x:v>2</x:v>
      </x:c>
      <x:c r="H34" s="122" t="s">
        <x:v>629</x:v>
      </x:c>
    </x:row>
    <x:row r="35" spans="2:8">
      <x:c r="B35" s="122">
        <x:v>64</x:v>
      </x:c>
      <x:c r="C35" s="122" t="s">
        <x:v>83</x:v>
      </x:c>
      <x:c r="D35" s="122" t="s">
        <x:v>611</x:v>
      </x:c>
      <x:c r="E35" s="121">
        <x:v>43900</x:v>
      </x:c>
      <x:c r="F35" s="122">
        <x:v>20</x:v>
      </x:c>
      <x:c r="G35" s="122">
        <x:v>1</x:v>
      </x:c>
      <x:c r="H35" s="122" t="s">
        <x:v>609</x:v>
      </x:c>
    </x:row>
    <x:row r="36" spans="2:8">
      <x:c r="B36" s="122">
        <x:v>21</x:v>
      </x:c>
      <x:c r="C36" s="122" t="s">
        <x:v>83</x:v>
      </x:c>
      <x:c r="D36" s="122" t="s">
        <x:v>611</x:v>
      </x:c>
      <x:c r="E36" s="121">
        <x:v>14200</x:v>
      </x:c>
      <x:c r="F36" s="122">
        <x:v>12</x:v>
      </x:c>
      <x:c r="G36" s="122">
        <x:v>2</x:v>
      </x:c>
      <x:c r="H36" s="122" t="s">
        <x:v>629</x:v>
      </x:c>
    </x:row>
    <x:row r="37" spans="2:8">
      <x:c r="B37" s="122">
        <x:v>25</x:v>
      </x:c>
      <x:c r="C37" s="122" t="s">
        <x:v>83</x:v>
      </x:c>
      <x:c r="D37" s="122" t="s">
        <x:v>611</x:v>
      </x:c>
      <x:c r="E37" s="121">
        <x:v>14200</x:v>
      </x:c>
      <x:c r="F37" s="122">
        <x:v>21</x:v>
      </x:c>
      <x:c r="G37" s="122">
        <x:v>0</x:v>
      </x:c>
      <x:c r="H37" s="122" t="s">
        <x:v>39</x:v>
      </x:c>
    </x:row>
    <x:row r="38" spans="2:8">
      <x:c r="B38" s="122">
        <x:v>53</x:v>
      </x:c>
      <x:c r="C38" s="122" t="s">
        <x:v>83</x:v>
      </x:c>
      <x:c r="D38" s="122" t="s">
        <x:v>611</x:v>
      </x:c>
      <x:c r="E38" s="121">
        <x:v>34900</x:v>
      </x:c>
      <x:c r="F38" s="122">
        <x:v>23</x:v>
      </x:c>
      <x:c r="G38" s="122">
        <x:v>0</x:v>
      </x:c>
      <x:c r="H38" s="122" t="s">
        <x:v>39</x:v>
      </x:c>
    </x:row>
    <x:row r="39" spans="2:8">
      <x:c r="B39" s="122">
        <x:v>59</x:v>
      </x:c>
      <x:c r="C39" s="122" t="s">
        <x:v>83</x:v>
      </x:c>
      <x:c r="D39" s="122" t="s">
        <x:v>611</x:v>
      </x:c>
      <x:c r="E39" s="121">
        <x:v>34900</x:v>
      </x:c>
      <x:c r="F39" s="122">
        <x:v>9</x:v>
      </x:c>
      <x:c r="G39" s="122">
        <x:v>1</x:v>
      </x:c>
      <x:c r="H39" s="122" t="s">
        <x:v>609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1">
    <x:tabColor rgb="ffff0000"/>
  </x:sheetPr>
  <x:dimension ref="B3:H39"/>
  <x:sheetViews>
    <x:sheetView topLeftCell="A7" zoomScaleNormal="75" zoomScaleSheetLayoutView="100" workbookViewId="0">
      <x:selection activeCell="M34" activeCellId="0" sqref="M34:M34"/>
    </x:sheetView>
  </x:sheetViews>
  <x:sheetFormatPr defaultColWidth="9" defaultRowHeight="16.39999999999999857891"/>
  <x:cols>
    <x:col min="1" max="1" width="2.5625" customWidth="1"/>
    <x:col min="4" max="4" width="12.8125" bestFit="1" customWidth="1"/>
    <x:col min="8" max="8" width="9.875" bestFit="1" customWidth="1"/>
  </x:cols>
  <x:sheetData>
    <x:row r="3" spans="2:8">
      <x:c r="B3" s="123" t="s">
        <x:v>600</x:v>
      </x:c>
      <x:c r="C3" s="123" t="s">
        <x:v>35</x:v>
      </x:c>
      <x:c r="D3" s="123" t="s">
        <x:v>589</x:v>
      </x:c>
      <x:c r="E3" s="123" t="s">
        <x:v>602</x:v>
      </x:c>
      <x:c r="F3" s="123" t="s">
        <x:v>627</x:v>
      </x:c>
      <x:c r="G3" s="123" t="s">
        <x:v>622</x:v>
      </x:c>
      <x:c r="H3" s="123" t="s">
        <x:v>614</x:v>
      </x:c>
    </x:row>
    <x:row r="4" spans="2:8">
      <x:c r="B4" s="122">
        <x:v>24</x:v>
      </x:c>
      <x:c r="C4" s="122" t="s">
        <x:v>40</x:v>
      </x:c>
      <x:c r="D4" s="122" t="s">
        <x:v>628</x:v>
      </x:c>
      <x:c r="E4" s="121">
        <x:v>13200</x:v>
      </x:c>
      <x:c r="F4" s="122">
        <x:v>5</x:v>
      </x:c>
      <x:c r="G4" s="122">
        <x:v>3</x:v>
      </x:c>
      <x:c r="H4" s="122" t="s">
        <x:v>613</x:v>
      </x:c>
    </x:row>
    <x:row r="5" spans="2:8">
      <x:c r="B5" s="122">
        <x:v>41</x:v>
      </x:c>
      <x:c r="C5" s="122" t="s">
        <x:v>37</x:v>
      </x:c>
      <x:c r="D5" s="122" t="s">
        <x:v>608</x:v>
      </x:c>
      <x:c r="E5" s="121">
        <x:v>22500</x:v>
      </x:c>
      <x:c r="F5" s="122">
        <x:v>3</x:v>
      </x:c>
      <x:c r="G5" s="122">
        <x:v>0</x:v>
      </x:c>
      <x:c r="H5" s="122" t="s">
        <x:v>39</x:v>
      </x:c>
    </x:row>
    <x:row r="6" spans="2:8">
      <x:c r="B6" s="122">
        <x:v>50</x:v>
      </x:c>
      <x:c r="C6" s="122" t="s">
        <x:v>71</x:v>
      </x:c>
      <x:c r="D6" s="122" t="s">
        <x:v>623</x:v>
      </x:c>
      <x:c r="E6" s="121">
        <x:v>45000</x:v>
      </x:c>
      <x:c r="F6" s="122">
        <x:v>15</x:v>
      </x:c>
      <x:c r="G6" s="122">
        <x:v>0</x:v>
      </x:c>
      <x:c r="H6" s="122" t="s">
        <x:v>39</x:v>
      </x:c>
    </x:row>
    <x:row r="7" spans="2:8">
      <x:c r="B7" s="122">
        <x:v>29</x:v>
      </x:c>
      <x:c r="C7" s="122" t="s">
        <x:v>83</x:v>
      </x:c>
      <x:c r="D7" s="122" t="s">
        <x:v>611</x:v>
      </x:c>
      <x:c r="E7" s="121">
        <x:v>14200</x:v>
      </x:c>
      <x:c r="F7" s="122">
        <x:v>15</x:v>
      </x:c>
      <x:c r="G7" s="122">
        <x:v>0</x:v>
      </x:c>
      <x:c r="H7" s="122" t="s">
        <x:v>39</x:v>
      </x:c>
    </x:row>
    <x:row r="8" spans="2:8">
      <x:c r="B8" s="122">
        <x:v>42</x:v>
      </x:c>
      <x:c r="C8" s="122" t="s">
        <x:v>83</x:v>
      </x:c>
      <x:c r="D8" s="122" t="s">
        <x:v>611</x:v>
      </x:c>
      <x:c r="E8" s="121">
        <x:v>28400</x:v>
      </x:c>
      <x:c r="F8" s="122">
        <x:v>5</x:v>
      </x:c>
      <x:c r="G8" s="122">
        <x:v>1</x:v>
      </x:c>
      <x:c r="H8" s="122" t="s">
        <x:v>609</x:v>
      </x:c>
    </x:row>
    <x:row r="9" spans="2:8">
      <x:c r="B9" s="122">
        <x:v>7</x:v>
      </x:c>
      <x:c r="C9" s="122" t="s">
        <x:v>83</x:v>
      </x:c>
      <x:c r="D9" s="122" t="s">
        <x:v>611</x:v>
      </x:c>
      <x:c r="E9" s="121">
        <x:v>13000</x:v>
      </x:c>
      <x:c r="F9" s="122">
        <x:v>10</x:v>
      </x:c>
      <x:c r="G9" s="122">
        <x:v>0</x:v>
      </x:c>
      <x:c r="H9" s="122" t="s">
        <x:v>39</x:v>
      </x:c>
    </x:row>
    <x:row r="10" spans="2:8">
      <x:c r="B10" s="122">
        <x:v>45</x:v>
      </x:c>
      <x:c r="C10" s="122" t="s">
        <x:v>71</x:v>
      </x:c>
      <x:c r="D10" s="122" t="s">
        <x:v>623</x:v>
      </x:c>
      <x:c r="E10" s="121">
        <x:v>24000</x:v>
      </x:c>
      <x:c r="F10" s="122">
        <x:v>14</x:v>
      </x:c>
      <x:c r="G10" s="122">
        <x:v>1</x:v>
      </x:c>
      <x:c r="H10" s="122" t="s">
        <x:v>609</x:v>
      </x:c>
    </x:row>
    <x:row r="11" spans="2:8">
      <x:c r="B11" s="122">
        <x:v>16</x:v>
      </x:c>
      <x:c r="C11" s="122" t="s">
        <x:v>83</x:v>
      </x:c>
      <x:c r="D11" s="122" t="s">
        <x:v>611</x:v>
      </x:c>
      <x:c r="E11" s="121">
        <x:v>12900</x:v>
      </x:c>
      <x:c r="F11" s="122">
        <x:v>5</x:v>
      </x:c>
      <x:c r="G11" s="122">
        <x:v>1</x:v>
      </x:c>
      <x:c r="H11" s="122" t="s">
        <x:v>609</x:v>
      </x:c>
    </x:row>
    <x:row r="12" spans="2:8">
      <x:c r="B12" s="122">
        <x:v>16</x:v>
      </x:c>
      <x:c r="C12" s="122" t="s">
        <x:v>40</x:v>
      </x:c>
      <x:c r="D12" s="122" t="s">
        <x:v>628</x:v>
      </x:c>
      <x:c r="E12" s="121">
        <x:v>12800</x:v>
      </x:c>
      <x:c r="F12" s="122">
        <x:v>6</x:v>
      </x:c>
      <x:c r="G12" s="122">
        <x:v>1</x:v>
      </x:c>
      <x:c r="H12" s="122" t="s">
        <x:v>609</x:v>
      </x:c>
    </x:row>
    <x:row r="13" spans="2:8">
      <x:c r="B13" s="122">
        <x:v>51</x:v>
      </x:c>
      <x:c r="C13" s="122" t="s">
        <x:v>40</x:v>
      </x:c>
      <x:c r="D13" s="122" t="s">
        <x:v>628</x:v>
      </x:c>
      <x:c r="E13" s="121">
        <x:v>33000</x:v>
      </x:c>
      <x:c r="F13" s="122">
        <x:v>8</x:v>
      </x:c>
      <x:c r="G13" s="122">
        <x:v>0</x:v>
      </x:c>
      <x:c r="H13" s="122" t="s">
        <x:v>39</x:v>
      </x:c>
    </x:row>
    <x:row r="14" spans="2:8">
      <x:c r="B14" s="122">
        <x:v>46</x:v>
      </x:c>
      <x:c r="C14" s="122" t="s">
        <x:v>40</x:v>
      </x:c>
      <x:c r="D14" s="122" t="s">
        <x:v>628</x:v>
      </x:c>
      <x:c r="E14" s="121">
        <x:v>19800</x:v>
      </x:c>
      <x:c r="F14" s="122">
        <x:v>8</x:v>
      </x:c>
      <x:c r="G14" s="122">
        <x:v>2</x:v>
      </x:c>
      <x:c r="H14" s="122" t="s">
        <x:v>629</x:v>
      </x:c>
    </x:row>
    <x:row r="15" spans="2:8">
      <x:c r="B15" s="122">
        <x:v>22</x:v>
      </x:c>
      <x:c r="C15" s="122" t="s">
        <x:v>40</x:v>
      </x:c>
      <x:c r="D15" s="122" t="s">
        <x:v>628</x:v>
      </x:c>
      <x:c r="E15" s="121">
        <x:v>13200</x:v>
      </x:c>
      <x:c r="F15" s="122">
        <x:v>21</x:v>
      </x:c>
      <x:c r="G15" s="122">
        <x:v>0</x:v>
      </x:c>
      <x:c r="H15" s="122" t="s">
        <x:v>39</x:v>
      </x:c>
    </x:row>
    <x:row r="16" spans="2:8">
      <x:c r="B16" s="122">
        <x:v>6</x:v>
      </x:c>
      <x:c r="C16" s="122" t="s">
        <x:v>40</x:v>
      </x:c>
      <x:c r="D16" s="122" t="s">
        <x:v>628</x:v>
      </x:c>
      <x:c r="E16" s="121">
        <x:v>12800</x:v>
      </x:c>
      <x:c r="F16" s="122">
        <x:v>7</x:v>
      </x:c>
      <x:c r="G16" s="122">
        <x:v>0</x:v>
      </x:c>
      <x:c r="H16" s="122" t="s">
        <x:v>39</x:v>
      </x:c>
    </x:row>
    <x:row r="17" spans="2:8">
      <x:c r="B17" s="122">
        <x:v>22</x:v>
      </x:c>
      <x:c r="C17" s="122" t="s">
        <x:v>37</x:v>
      </x:c>
      <x:c r="D17" s="122" t="s">
        <x:v>608</x:v>
      </x:c>
      <x:c r="E17" s="121">
        <x:v>13500</x:v>
      </x:c>
      <x:c r="F17" s="122">
        <x:v>21</x:v>
      </x:c>
      <x:c r="G17" s="122">
        <x:v>2</x:v>
      </x:c>
      <x:c r="H17" s="122" t="s">
        <x:v>629</x:v>
      </x:c>
    </x:row>
    <x:row r="18" spans="2:8">
      <x:c r="B18" s="122">
        <x:v>21</x:v>
      </x:c>
      <x:c r="C18" s="122" t="s">
        <x:v>71</x:v>
      </x:c>
      <x:c r="D18" s="122" t="s">
        <x:v>623</x:v>
      </x:c>
      <x:c r="E18" s="121">
        <x:v>13700</x:v>
      </x:c>
      <x:c r="F18" s="122">
        <x:v>20</x:v>
      </x:c>
      <x:c r="G18" s="122">
        <x:v>0</x:v>
      </x:c>
      <x:c r="H18" s="122" t="s">
        <x:v>39</x:v>
      </x:c>
    </x:row>
    <x:row r="19" spans="2:8">
      <x:c r="B19" s="122">
        <x:v>13</x:v>
      </x:c>
      <x:c r="C19" s="122" t="s">
        <x:v>83</x:v>
      </x:c>
      <x:c r="D19" s="122" t="s">
        <x:v>611</x:v>
      </x:c>
      <x:c r="E19" s="121">
        <x:v>12900</x:v>
      </x:c>
      <x:c r="F19" s="122">
        <x:v>8</x:v>
      </x:c>
      <x:c r="G19" s="122">
        <x:v>0</x:v>
      </x:c>
      <x:c r="H19" s="122" t="s">
        <x:v>39</x:v>
      </x:c>
    </x:row>
    <x:row r="20" spans="2:8">
      <x:c r="B20" s="122">
        <x:v>29</x:v>
      </x:c>
      <x:c r="C20" s="122" t="s">
        <x:v>40</x:v>
      </x:c>
      <x:c r="D20" s="122" t="s">
        <x:v>628</x:v>
      </x:c>
      <x:c r="E20" s="121">
        <x:v>13200</x:v>
      </x:c>
      <x:c r="F20" s="122">
        <x:v>24</x:v>
      </x:c>
      <x:c r="G20" s="122">
        <x:v>0</x:v>
      </x:c>
      <x:c r="H20" s="122" t="s">
        <x:v>39</x:v>
      </x:c>
    </x:row>
    <x:row r="21" spans="2:8">
      <x:c r="B21" s="122">
        <x:v>61</x:v>
      </x:c>
      <x:c r="C21" s="122" t="s">
        <x:v>37</x:v>
      </x:c>
      <x:c r="D21" s="122" t="s">
        <x:v>608</x:v>
      </x:c>
      <x:c r="E21" s="121">
        <x:v>32200</x:v>
      </x:c>
      <x:c r="F21" s="122">
        <x:v>23</x:v>
      </x:c>
      <x:c r="G21" s="122">
        <x:v>1</x:v>
      </x:c>
      <x:c r="H21" s="122" t="s">
        <x:v>609</x:v>
      </x:c>
    </x:row>
    <x:row r="22" spans="2:8">
      <x:c r="B22" s="122">
        <x:v>12</x:v>
      </x:c>
      <x:c r="C22" s="122" t="s">
        <x:v>37</x:v>
      </x:c>
      <x:c r="D22" s="122" t="s">
        <x:v>608</x:v>
      </x:c>
      <x:c r="E22" s="121">
        <x:v>12600</x:v>
      </x:c>
      <x:c r="F22" s="122">
        <x:v>20</x:v>
      </x:c>
      <x:c r="G22" s="122">
        <x:v>2</x:v>
      </x:c>
      <x:c r="H22" s="122" t="s">
        <x:v>629</x:v>
      </x:c>
    </x:row>
    <x:row r="23" spans="2:8">
      <x:c r="B23" s="122">
        <x:v>64</x:v>
      </x:c>
      <x:c r="C23" s="122" t="s">
        <x:v>83</x:v>
      </x:c>
      <x:c r="D23" s="122" t="s">
        <x:v>611</x:v>
      </x:c>
      <x:c r="E23" s="121">
        <x:v>43900</x:v>
      </x:c>
      <x:c r="F23" s="122">
        <x:v>7</x:v>
      </x:c>
      <x:c r="G23" s="122">
        <x:v>0</x:v>
      </x:c>
      <x:c r="H23" s="122" t="s">
        <x:v>39</x:v>
      </x:c>
    </x:row>
    <x:row r="24" spans="2:8">
      <x:c r="B24" s="122">
        <x:v>29</x:v>
      </x:c>
      <x:c r="C24" s="122" t="s">
        <x:v>40</x:v>
      </x:c>
      <x:c r="D24" s="122" t="s">
        <x:v>628</x:v>
      </x:c>
      <x:c r="E24" s="121">
        <x:v>13200</x:v>
      </x:c>
      <x:c r="F24" s="122">
        <x:v>17</x:v>
      </x:c>
      <x:c r="G24" s="122">
        <x:v>2</x:v>
      </x:c>
      <x:c r="H24" s="122" t="s">
        <x:v>629</x:v>
      </x:c>
    </x:row>
    <x:row r="25" spans="2:8">
      <x:c r="B25" s="122">
        <x:v>17</x:v>
      </x:c>
      <x:c r="C25" s="122" t="s">
        <x:v>37</x:v>
      </x:c>
      <x:c r="D25" s="122" t="s">
        <x:v>608</x:v>
      </x:c>
      <x:c r="E25" s="121">
        <x:v>12600</x:v>
      </x:c>
      <x:c r="F25" s="122">
        <x:v>21</x:v>
      </x:c>
      <x:c r="G25" s="122">
        <x:v>2</x:v>
      </x:c>
      <x:c r="H25" s="122" t="s">
        <x:v>629</x:v>
      </x:c>
    </x:row>
    <x:row r="26" spans="2:8">
      <x:c r="B26" s="122">
        <x:v>29</x:v>
      </x:c>
      <x:c r="C26" s="122" t="s">
        <x:v>71</x:v>
      </x:c>
      <x:c r="D26" s="122" t="s">
        <x:v>623</x:v>
      </x:c>
      <x:c r="E26" s="121">
        <x:v>13700</x:v>
      </x:c>
      <x:c r="F26" s="122">
        <x:v>2</x:v>
      </x:c>
      <x:c r="G26" s="122">
        <x:v>2</x:v>
      </x:c>
      <x:c r="H26" s="122" t="s">
        <x:v>625</x:v>
      </x:c>
    </x:row>
    <x:row r="27" spans="2:8">
      <x:c r="B27" s="122">
        <x:v>26</x:v>
      </x:c>
      <x:c r="C27" s="122" t="s">
        <x:v>71</x:v>
      </x:c>
      <x:c r="D27" s="122" t="s">
        <x:v>623</x:v>
      </x:c>
      <x:c r="E27" s="121">
        <x:v>13700</x:v>
      </x:c>
      <x:c r="F27" s="122">
        <x:v>4</x:v>
      </x:c>
      <x:c r="G27" s="122">
        <x:v>1</x:v>
      </x:c>
      <x:c r="H27" s="122" t="s">
        <x:v>609</x:v>
      </x:c>
    </x:row>
    <x:row r="28" spans="2:8">
      <x:c r="B28" s="122">
        <x:v>59</x:v>
      </x:c>
      <x:c r="C28" s="122" t="s">
        <x:v>71</x:v>
      </x:c>
      <x:c r="D28" s="122" t="s">
        <x:v>623</x:v>
      </x:c>
      <x:c r="E28" s="121">
        <x:v>45000</x:v>
      </x:c>
      <x:c r="F28" s="122">
        <x:v>2</x:v>
      </x:c>
      <x:c r="G28" s="122">
        <x:v>1</x:v>
      </x:c>
      <x:c r="H28" s="122" t="s">
        <x:v>609</x:v>
      </x:c>
    </x:row>
    <x:row r="29" spans="2:8">
      <x:c r="B29" s="122">
        <x:v>43</x:v>
      </x:c>
      <x:c r="C29" s="122" t="s">
        <x:v>37</x:v>
      </x:c>
      <x:c r="D29" s="122" t="s">
        <x:v>608</x:v>
      </x:c>
      <x:c r="E29" s="121">
        <x:v>22500</x:v>
      </x:c>
      <x:c r="F29" s="122">
        <x:v>5</x:v>
      </x:c>
      <x:c r="G29" s="122">
        <x:v>2</x:v>
      </x:c>
      <x:c r="H29" s="122" t="s">
        <x:v>629</x:v>
      </x:c>
    </x:row>
    <x:row r="30" spans="2:8">
      <x:c r="B30" s="122">
        <x:v>53</x:v>
      </x:c>
      <x:c r="C30" s="122" t="s">
        <x:v>71</x:v>
      </x:c>
      <x:c r="D30" s="122" t="s">
        <x:v>623</x:v>
      </x:c>
      <x:c r="E30" s="121">
        <x:v>45000</x:v>
      </x:c>
      <x:c r="F30" s="122">
        <x:v>21</x:v>
      </x:c>
      <x:c r="G30" s="122">
        <x:v>2</x:v>
      </x:c>
      <x:c r="H30" s="122" t="s">
        <x:v>629</x:v>
      </x:c>
    </x:row>
    <x:row r="31" spans="2:8">
      <x:c r="B31" s="122">
        <x:v>29</x:v>
      </x:c>
      <x:c r="C31" s="122" t="s">
        <x:v>83</x:v>
      </x:c>
      <x:c r="D31" s="122" t="s">
        <x:v>611</x:v>
      </x:c>
      <x:c r="E31" s="121">
        <x:v>14200</x:v>
      </x:c>
      <x:c r="F31" s="122">
        <x:v>18</x:v>
      </x:c>
      <x:c r="G31" s="122">
        <x:v>1</x:v>
      </x:c>
      <x:c r="H31" s="122" t="s">
        <x:v>609</x:v>
      </x:c>
    </x:row>
    <x:row r="32" spans="2:8">
      <x:c r="B32" s="122">
        <x:v>18</x:v>
      </x:c>
      <x:c r="C32" s="122" t="s">
        <x:v>40</x:v>
      </x:c>
      <x:c r="D32" s="122" t="s">
        <x:v>628</x:v>
      </x:c>
      <x:c r="E32" s="121">
        <x:v>12800</x:v>
      </x:c>
      <x:c r="F32" s="122">
        <x:v>9</x:v>
      </x:c>
      <x:c r="G32" s="122">
        <x:v>1</x:v>
      </x:c>
      <x:c r="H32" s="122" t="s">
        <x:v>609</x:v>
      </x:c>
    </x:row>
    <x:row r="33" spans="2:8">
      <x:c r="B33" s="122">
        <x:v>41</x:v>
      </x:c>
      <x:c r="C33" s="122" t="s">
        <x:v>37</x:v>
      </x:c>
      <x:c r="D33" s="122" t="s">
        <x:v>608</x:v>
      </x:c>
      <x:c r="E33" s="121">
        <x:v>22500</x:v>
      </x:c>
      <x:c r="F33" s="122">
        <x:v>7</x:v>
      </x:c>
      <x:c r="G33" s="122">
        <x:v>0</x:v>
      </x:c>
      <x:c r="H33" s="122" t="s">
        <x:v>39</x:v>
      </x:c>
    </x:row>
    <x:row r="34" spans="2:8">
      <x:c r="B34" s="122">
        <x:v>8</x:v>
      </x:c>
      <x:c r="C34" s="122" t="s">
        <x:v>71</x:v>
      </x:c>
      <x:c r="D34" s="122" t="s">
        <x:v>623</x:v>
      </x:c>
      <x:c r="E34" s="121">
        <x:v>13100</x:v>
      </x:c>
      <x:c r="F34" s="122">
        <x:v>9</x:v>
      </x:c>
      <x:c r="G34" s="122">
        <x:v>2</x:v>
      </x:c>
      <x:c r="H34" s="122" t="s">
        <x:v>629</x:v>
      </x:c>
    </x:row>
    <x:row r="35" spans="2:8">
      <x:c r="B35" s="122">
        <x:v>64</x:v>
      </x:c>
      <x:c r="C35" s="122" t="s">
        <x:v>83</x:v>
      </x:c>
      <x:c r="D35" s="122" t="s">
        <x:v>611</x:v>
      </x:c>
      <x:c r="E35" s="121">
        <x:v>43900</x:v>
      </x:c>
      <x:c r="F35" s="122">
        <x:v>20</x:v>
      </x:c>
      <x:c r="G35" s="122">
        <x:v>1</x:v>
      </x:c>
      <x:c r="H35" s="122" t="s">
        <x:v>609</x:v>
      </x:c>
    </x:row>
    <x:row r="36" spans="2:8">
      <x:c r="B36" s="122">
        <x:v>21</x:v>
      </x:c>
      <x:c r="C36" s="122" t="s">
        <x:v>83</x:v>
      </x:c>
      <x:c r="D36" s="122" t="s">
        <x:v>611</x:v>
      </x:c>
      <x:c r="E36" s="121">
        <x:v>14200</x:v>
      </x:c>
      <x:c r="F36" s="122">
        <x:v>12</x:v>
      </x:c>
      <x:c r="G36" s="122">
        <x:v>2</x:v>
      </x:c>
      <x:c r="H36" s="122" t="s">
        <x:v>629</x:v>
      </x:c>
    </x:row>
    <x:row r="37" spans="2:8">
      <x:c r="B37" s="122">
        <x:v>25</x:v>
      </x:c>
      <x:c r="C37" s="122" t="s">
        <x:v>83</x:v>
      </x:c>
      <x:c r="D37" s="122" t="s">
        <x:v>611</x:v>
      </x:c>
      <x:c r="E37" s="121">
        <x:v>14200</x:v>
      </x:c>
      <x:c r="F37" s="122">
        <x:v>21</x:v>
      </x:c>
      <x:c r="G37" s="122">
        <x:v>0</x:v>
      </x:c>
      <x:c r="H37" s="122" t="s">
        <x:v>39</x:v>
      </x:c>
    </x:row>
    <x:row r="38" spans="2:8">
      <x:c r="B38" s="122">
        <x:v>53</x:v>
      </x:c>
      <x:c r="C38" s="122" t="s">
        <x:v>83</x:v>
      </x:c>
      <x:c r="D38" s="122" t="s">
        <x:v>611</x:v>
      </x:c>
      <x:c r="E38" s="121">
        <x:v>34900</x:v>
      </x:c>
      <x:c r="F38" s="122">
        <x:v>23</x:v>
      </x:c>
      <x:c r="G38" s="122">
        <x:v>0</x:v>
      </x:c>
      <x:c r="H38" s="122" t="s">
        <x:v>39</x:v>
      </x:c>
    </x:row>
    <x:row r="39" spans="2:8">
      <x:c r="B39" s="122">
        <x:v>59</x:v>
      </x:c>
      <x:c r="C39" s="122" t="s">
        <x:v>83</x:v>
      </x:c>
      <x:c r="D39" s="122" t="s">
        <x:v>611</x:v>
      </x:c>
      <x:c r="E39" s="121">
        <x:v>34900</x:v>
      </x:c>
      <x:c r="F39" s="122">
        <x:v>9</x:v>
      </x:c>
      <x:c r="G39" s="122">
        <x:v>1</x:v>
      </x:c>
      <x:c r="H39" s="122" t="s">
        <x:v>609</x:v>
      </x:c>
    </x:row>
  </x:sheetData>
  <x:conditionalFormatting sqref="B4:H39">
    <x:cfRule type="expression" dxfId="20" priority="1">
      <x:formula>OR($B4&gt;=50,$F4&gt;=20)</x:formula>
    </x:cfRule>
  </x:conditionalFormatting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2"/>
  <x:dimension ref="B2:G43"/>
  <x:sheetViews>
    <x:sheetView topLeftCell="A1" zoomScaleNormal="75" zoomScaleSheetLayoutView="100" workbookViewId="0">
      <x:selection activeCell="H3" activeCellId="0" sqref="H3:H3"/>
    </x:sheetView>
  </x:sheetViews>
  <x:sheetFormatPr defaultColWidth="9" defaultRowHeight="16.39999999999999857891"/>
  <x:cols>
    <x:col min="1" max="1" width="2.5625" customWidth="1"/>
    <x:col min="2" max="2" width="37.75" bestFit="1" customWidth="1"/>
    <x:col min="3" max="3" width="20.625" bestFit="1" customWidth="1"/>
    <x:col min="5" max="5" width="11.125" bestFit="1" customWidth="1"/>
    <x:col min="6" max="6" width="11" bestFit="1" customWidth="1"/>
    <x:col min="7" max="7" width="14.125" bestFit="1" customWidth="1"/>
  </x:cols>
  <x:sheetData>
    <x:row r="2" spans="2:7">
      <x:c r="B2" s="157" t="s">
        <x:v>84</x:v>
      </x:c>
      <x:c r="C2" s="157" t="s">
        <x:v>86</x:v>
      </x:c>
      <x:c r="D2" s="157" t="s">
        <x:v>89</x:v>
      </x:c>
      <x:c r="E2" s="157" t="s">
        <x:v>630</x:v>
      </x:c>
      <x:c r="F2" s="157" t="s">
        <x:v>626</x:v>
      </x:c>
      <x:c r="G2" s="157" t="s">
        <x:v>606</x:v>
      </x:c>
    </x:row>
    <x:row r="3" spans="2:7">
      <x:c r="B3" s="116" t="s">
        <x:v>449</x:v>
      </x:c>
      <x:c r="C3" s="116" t="s">
        <x:v>93</x:v>
      </x:c>
      <x:c r="D3" s="117">
        <x:v>2015</x:v>
      </x:c>
      <x:c r="E3" s="118" t="s">
        <x:v>450</x:v>
      </x:c>
      <x:c r="F3" s="118" t="s">
        <x:v>72</x:v>
      </x:c>
      <x:c r="G3" s="118"/>
    </x:row>
    <x:row r="4" spans="2:7">
      <x:c r="B4" s="156" t="s">
        <x:v>537</x:v>
      </x:c>
      <x:c r="C4" s="156" t="s">
        <x:v>90</x:v>
      </x:c>
      <x:c r="D4" s="155">
        <x:v>2015</x:v>
      </x:c>
      <x:c r="E4" s="122" t="s">
        <x:v>450</x:v>
      </x:c>
      <x:c r="F4" s="122" t="s">
        <x:v>72</x:v>
      </x:c>
      <x:c r="G4" s="122"/>
    </x:row>
    <x:row r="5" spans="2:7">
      <x:c r="B5" s="156" t="s">
        <x:v>532</x:v>
      </x:c>
      <x:c r="C5" s="156" t="s">
        <x:v>620</x:v>
      </x:c>
      <x:c r="D5" s="155">
        <x:v>2016</x:v>
      </x:c>
      <x:c r="E5" s="122" t="s">
        <x:v>448</x:v>
      </x:c>
      <x:c r="F5" s="122" t="s">
        <x:v>87</x:v>
      </x:c>
      <x:c r="G5" s="122" t="s">
        <x:v>605</x:v>
      </x:c>
    </x:row>
    <x:row r="6" spans="2:7">
      <x:c r="B6" s="156" t="s">
        <x:v>85</x:v>
      </x:c>
      <x:c r="C6" s="156" t="s">
        <x:v>631</x:v>
      </x:c>
      <x:c r="D6" s="122">
        <x:v>2016</x:v>
      </x:c>
      <x:c r="E6" s="122" t="s">
        <x:v>448</x:v>
      </x:c>
      <x:c r="F6" s="122" t="s">
        <x:v>87</x:v>
      </x:c>
      <x:c r="G6" s="122"/>
    </x:row>
    <x:row r="7" spans="2:7">
      <x:c r="B7" s="156" t="s">
        <x:v>447</x:v>
      </x:c>
      <x:c r="C7" s="156" t="s">
        <x:v>461</x:v>
      </x:c>
      <x:c r="D7" s="122">
        <x:v>2015</x:v>
      </x:c>
      <x:c r="E7" s="122" t="s">
        <x:v>448</x:v>
      </x:c>
      <x:c r="F7" s="122" t="s">
        <x:v>74</x:v>
      </x:c>
      <x:c r="G7" s="122"/>
    </x:row>
    <x:row r="8" spans="2:7">
      <x:c r="B8" s="156" t="s">
        <x:v>624</x:v>
      </x:c>
      <x:c r="C8" s="156" t="s">
        <x:v>91</x:v>
      </x:c>
      <x:c r="D8" s="122">
        <x:v>2016</x:v>
      </x:c>
      <x:c r="E8" s="122" t="s">
        <x:v>451</x:v>
      </x:c>
      <x:c r="F8" s="122" t="s">
        <x:v>73</x:v>
      </x:c>
      <x:c r="G8" s="122"/>
    </x:row>
    <x:row r="9" spans="2:7">
      <x:c r="B9" s="156" t="s">
        <x:v>459</x:v>
      </x:c>
      <x:c r="C9" s="156" t="s">
        <x:v>632</x:v>
      </x:c>
      <x:c r="D9" s="122">
        <x:v>2015</x:v>
      </x:c>
      <x:c r="E9" s="122" t="s">
        <x:v>456</x:v>
      </x:c>
      <x:c r="F9" s="122" t="s">
        <x:v>95</x:v>
      </x:c>
      <x:c r="G9" s="122" t="s">
        <x:v>605</x:v>
      </x:c>
    </x:row>
    <x:row r="10" spans="2:7">
      <x:c r="B10" s="156" t="s">
        <x:v>88</x:v>
      </x:c>
      <x:c r="C10" s="156" t="s">
        <x:v>455</x:v>
      </x:c>
      <x:c r="D10" s="122">
        <x:v>2016</x:v>
      </x:c>
      <x:c r="E10" s="122" t="s">
        <x:v>456</x:v>
      </x:c>
      <x:c r="F10" s="122" t="s">
        <x:v>66</x:v>
      </x:c>
      <x:c r="G10" s="122"/>
    </x:row>
    <x:row r="11" spans="2:7">
      <x:c r="B11" s="156" t="s">
        <x:v>452</x:v>
      </x:c>
      <x:c r="C11" s="156" t="s">
        <x:v>460</x:v>
      </x:c>
      <x:c r="D11" s="155">
        <x:v>2015</x:v>
      </x:c>
      <x:c r="E11" s="122" t="s">
        <x:v>456</x:v>
      </x:c>
      <x:c r="F11" s="122" t="s">
        <x:v>97</x:v>
      </x:c>
      <x:c r="G11" s="122"/>
    </x:row>
    <x:row r="12" spans="2:7">
      <x:c r="B12" s="156" t="s">
        <x:v>533</x:v>
      </x:c>
      <x:c r="C12" s="156" t="s">
        <x:v>68</x:v>
      </x:c>
      <x:c r="D12" s="155">
        <x:v>2013</x:v>
      </x:c>
      <x:c r="E12" s="122" t="s">
        <x:v>458</x:v>
      </x:c>
      <x:c r="F12" s="122" t="s">
        <x:v>77</x:v>
      </x:c>
      <x:c r="G12" s="122"/>
    </x:row>
    <x:row r="13" spans="2:7">
      <x:c r="B13" s="156" t="s">
        <x:v>557</x:v>
      </x:c>
      <x:c r="C13" s="156" t="s">
        <x:v>457</x:v>
      </x:c>
      <x:c r="D13" s="155">
        <x:v>2012</x:v>
      </x:c>
      <x:c r="E13" s="122" t="s">
        <x:v>453</x:v>
      </x:c>
      <x:c r="F13" s="122" t="s">
        <x:v>81</x:v>
      </x:c>
      <x:c r="G13" s="122"/>
    </x:row>
    <x:row r="14" spans="2:7">
      <x:c r="B14" s="156" t="s">
        <x:v>486</x:v>
      </x:c>
      <x:c r="C14" s="156" t="s">
        <x:v>612</x:v>
      </x:c>
      <x:c r="D14" s="155">
        <x:v>2016</x:v>
      </x:c>
      <x:c r="E14" s="122" t="s">
        <x:v>454</x:v>
      </x:c>
      <x:c r="F14" s="122" t="s">
        <x:v>76</x:v>
      </x:c>
      <x:c r="G14" s="122" t="s">
        <x:v>607</x:v>
      </x:c>
    </x:row>
    <x:row r="15" spans="2:7">
      <x:c r="B15" s="156" t="s">
        <x:v>470</x:v>
      </x:c>
      <x:c r="C15" s="156" t="s">
        <x:v>633</x:v>
      </x:c>
      <x:c r="D15" s="155">
        <x:v>2016</x:v>
      </x:c>
      <x:c r="E15" s="122" t="s">
        <x:v>454</x:v>
      </x:c>
      <x:c r="F15" s="122" t="s">
        <x:v>78</x:v>
      </x:c>
      <x:c r="G15" s="122"/>
    </x:row>
    <x:row r="16" spans="2:7">
      <x:c r="B16" s="156" t="s">
        <x:v>540</x:v>
      </x:c>
      <x:c r="C16" s="156" t="s">
        <x:v>621</x:v>
      </x:c>
      <x:c r="D16" s="155">
        <x:v>2014</x:v>
      </x:c>
      <x:c r="E16" s="122" t="s">
        <x:v>472</x:v>
      </x:c>
      <x:c r="F16" s="122" t="s">
        <x:v>67</x:v>
      </x:c>
      <x:c r="G16" s="122"/>
    </x:row>
    <x:row r="17" spans="2:7">
      <x:c r="B17" s="156" t="s">
        <x:v>466</x:v>
      </x:c>
      <x:c r="C17" s="156" t="s">
        <x:v>634</x:v>
      </x:c>
      <x:c r="D17" s="155">
        <x:v>2015</x:v>
      </x:c>
      <x:c r="E17" s="122" t="s">
        <x:v>472</x:v>
      </x:c>
      <x:c r="F17" s="122" t="s">
        <x:v>96</x:v>
      </x:c>
      <x:c r="G17" s="122"/>
    </x:row>
    <x:row r="18" spans="2:7">
      <x:c r="B18" s="156" t="s">
        <x:v>546</x:v>
      </x:c>
      <x:c r="C18" s="156" t="s">
        <x:v>610</x:v>
      </x:c>
      <x:c r="D18" s="155">
        <x:v>2016</x:v>
      </x:c>
      <x:c r="E18" s="122" t="s">
        <x:v>471</x:v>
      </x:c>
      <x:c r="F18" s="122" t="s">
        <x:v>81</x:v>
      </x:c>
      <x:c r="G18" s="122"/>
    </x:row>
    <x:row r="19" spans="2:7">
      <x:c r="B19" s="156" t="s">
        <x:v>541</x:v>
      </x:c>
      <x:c r="C19" s="156" t="s">
        <x:v>92</x:v>
      </x:c>
      <x:c r="D19" s="155">
        <x:v>2016</x:v>
      </x:c>
      <x:c r="E19" s="122" t="s">
        <x:v>464</x:v>
      </x:c>
      <x:c r="F19" s="122" t="s">
        <x:v>70</x:v>
      </x:c>
      <x:c r="G19" s="122"/>
    </x:row>
    <x:row r="20" spans="2:7">
      <x:c r="B20" s="156" t="s">
        <x:v>542</x:v>
      </x:c>
      <x:c r="C20" s="156" t="s">
        <x:v>69</x:v>
      </x:c>
      <x:c r="D20" s="155">
        <x:v>2015</x:v>
      </x:c>
      <x:c r="E20" s="122" t="s">
        <x:v>465</x:v>
      </x:c>
      <x:c r="F20" s="122" t="s">
        <x:v>79</x:v>
      </x:c>
      <x:c r="G20" s="122"/>
    </x:row>
    <x:row r="21" spans="2:7">
      <x:c r="B21" s="156" t="s">
        <x:v>544</x:v>
      </x:c>
      <x:c r="C21" s="156" t="s">
        <x:v>615</x:v>
      </x:c>
      <x:c r="D21" s="155">
        <x:v>2015</x:v>
      </x:c>
      <x:c r="E21" s="122" t="s">
        <x:v>465</x:v>
      </x:c>
      <x:c r="F21" s="122" t="s">
        <x:v>94</x:v>
      </x:c>
      <x:c r="G21" s="122" t="s">
        <x:v>607</x:v>
      </x:c>
    </x:row>
    <x:row r="22" spans="2:7">
      <x:c r="B22" s="156" t="s">
        <x:v>552</x:v>
      </x:c>
      <x:c r="C22" s="156" t="s">
        <x:v>488</x:v>
      </x:c>
      <x:c r="D22" s="155">
        <x:v>2014</x:v>
      </x:c>
      <x:c r="E22" s="122" t="s">
        <x:v>465</x:v>
      </x:c>
      <x:c r="F22" s="122" t="s">
        <x:v>80</x:v>
      </x:c>
      <x:c r="G22" s="122"/>
    </x:row>
    <x:row r="23" spans="2:7">
      <x:c r="B23" s="156" t="s">
        <x:v>616</x:v>
      </x:c>
      <x:c r="C23" s="156" t="s">
        <x:v>617</x:v>
      </x:c>
      <x:c r="D23" s="155">
        <x:v>2016</x:v>
      </x:c>
      <x:c r="E23" s="122" t="s">
        <x:v>469</x:v>
      </x:c>
      <x:c r="F23" s="122" t="s">
        <x:v>104</x:v>
      </x:c>
      <x:c r="G23" s="122"/>
    </x:row>
    <x:row r="24" spans="2:7">
      <x:c r="B24" s="156" t="s">
        <x:v>485</x:v>
      </x:c>
      <x:c r="C24" s="156" t="s">
        <x:v>118</x:v>
      </x:c>
      <x:c r="D24" s="155">
        <x:v>2016</x:v>
      </x:c>
      <x:c r="E24" s="122" t="s">
        <x:v>462</x:v>
      </x:c>
      <x:c r="F24" s="122" t="s">
        <x:v>126</x:v>
      </x:c>
      <x:c r="G24" s="122"/>
    </x:row>
    <x:row r="25" spans="2:7">
      <x:c r="B25" s="156" t="s">
        <x:v>473</x:v>
      </x:c>
      <x:c r="C25" s="156" t="s">
        <x:v>618</x:v>
      </x:c>
      <x:c r="D25" s="155">
        <x:v>2013</x:v>
      </x:c>
      <x:c r="E25" s="122" t="s">
        <x:v>467</x:v>
      </x:c>
      <x:c r="F25" s="122" t="s">
        <x:v>129</x:v>
      </x:c>
      <x:c r="G25" s="122"/>
    </x:row>
    <x:row r="26" spans="2:7">
      <x:c r="B26" s="156" t="s">
        <x:v>1</x:v>
      </x:c>
      <x:c r="C26" s="156" t="s">
        <x:v>463</x:v>
      </x:c>
      <x:c r="D26" s="155">
        <x:v>2014</x:v>
      </x:c>
      <x:c r="E26" s="122" t="s">
        <x:v>467</x:v>
      </x:c>
      <x:c r="F26" s="122" t="s">
        <x:v>129</x:v>
      </x:c>
      <x:c r="G26" s="122"/>
    </x:row>
    <x:row r="27" spans="2:7">
      <x:c r="B27" s="156" t="s">
        <x:v>553</x:v>
      </x:c>
      <x:c r="C27" s="156" t="s">
        <x:v>98</x:v>
      </x:c>
      <x:c r="D27" s="155">
        <x:v>2016</x:v>
      </x:c>
      <x:c r="E27" s="122" t="s">
        <x:v>467</x:v>
      </x:c>
      <x:c r="F27" s="122" t="s">
        <x:v>102</x:v>
      </x:c>
      <x:c r="G27" s="122"/>
    </x:row>
    <x:row r="28" spans="2:7">
      <x:c r="B28" s="156" t="s">
        <x:v>554</x:v>
      </x:c>
      <x:c r="C28" s="156" t="s">
        <x:v>491</x:v>
      </x:c>
      <x:c r="D28" s="155">
        <x:v>2015</x:v>
      </x:c>
      <x:c r="E28" s="122" t="s">
        <x:v>468</x:v>
      </x:c>
      <x:c r="F28" s="122" t="s">
        <x:v>104</x:v>
      </x:c>
      <x:c r="G28" s="122"/>
    </x:row>
    <x:row r="29" spans="2:7">
      <x:c r="B29" s="156" t="s">
        <x:v>0</x:v>
      </x:c>
      <x:c r="C29" s="156" t="s">
        <x:v>82</x:v>
      </x:c>
      <x:c r="D29" s="155">
        <x:v>2016</x:v>
      </x:c>
      <x:c r="E29" s="122" t="s">
        <x:v>468</x:v>
      </x:c>
      <x:c r="F29" s="122" t="s">
        <x:v>78</x:v>
      </x:c>
      <x:c r="G29" s="122"/>
    </x:row>
    <x:row r="30" spans="2:7">
      <x:c r="B30" s="156" t="s">
        <x:v>412</x:v>
      </x:c>
      <x:c r="C30" s="156" t="s">
        <x:v>477</x:v>
      </x:c>
      <x:c r="D30" s="155">
        <x:v>2012</x:v>
      </x:c>
      <x:c r="E30" s="122" t="s">
        <x:v>478</x:v>
      </x:c>
      <x:c r="F30" s="122" t="s">
        <x:v>105</x:v>
      </x:c>
      <x:c r="G30" s="122" t="s">
        <x:v>619</x:v>
      </x:c>
    </x:row>
    <x:row r="31" spans="2:7">
      <x:c r="B31" s="156" t="s">
        <x:v>420</x:v>
      </x:c>
      <x:c r="C31" s="156" t="s">
        <x:v>477</x:v>
      </x:c>
      <x:c r="D31" s="155">
        <x:v>2009</x:v>
      </x:c>
      <x:c r="E31" s="122" t="s">
        <x:v>478</x:v>
      </x:c>
      <x:c r="F31" s="122" t="s">
        <x:v>105</x:v>
      </x:c>
      <x:c r="G31" s="122" t="s">
        <x:v>619</x:v>
      </x:c>
    </x:row>
    <x:row r="32" spans="2:7">
      <x:c r="B32" s="156" t="s">
        <x:v>534</x:v>
      </x:c>
      <x:c r="C32" s="156" t="s">
        <x:v>536</x:v>
      </x:c>
      <x:c r="D32" s="155">
        <x:v>2015</x:v>
      </x:c>
      <x:c r="E32" s="122" t="s">
        <x:v>482</x:v>
      </x:c>
      <x:c r="F32" s="122" t="s">
        <x:v>103</x:v>
      </x:c>
      <x:c r="G32" s="122"/>
    </x:row>
    <x:row r="33" spans="2:7">
      <x:c r="B33" s="156" t="s">
        <x:v>489</x:v>
      </x:c>
      <x:c r="C33" s="156" t="s">
        <x:v>479</x:v>
      </x:c>
      <x:c r="D33" s="155">
        <x:v>2015</x:v>
      </x:c>
      <x:c r="E33" s="122" t="s">
        <x:v>482</x:v>
      </x:c>
      <x:c r="F33" s="122" t="s">
        <x:v>116</x:v>
      </x:c>
      <x:c r="G33" s="122"/>
    </x:row>
    <x:row r="34" spans="2:7">
      <x:c r="B34" s="156" t="s">
        <x:v>545</x:v>
      </x:c>
      <x:c r="C34" s="156" t="s">
        <x:v>635</x:v>
      </x:c>
      <x:c r="D34" s="155">
        <x:v>2015</x:v>
      </x:c>
      <x:c r="E34" s="122" t="s">
        <x:v>482</x:v>
      </x:c>
      <x:c r="F34" s="122" t="s">
        <x:v>116</x:v>
      </x:c>
      <x:c r="G34" s="122"/>
    </x:row>
    <x:row r="35" spans="2:7">
      <x:c r="B35" s="156" t="s">
        <x:v>2</x:v>
      </x:c>
      <x:c r="C35" s="156" t="s">
        <x:v>483</x:v>
      </x:c>
      <x:c r="D35" s="155">
        <x:v>2015</x:v>
      </x:c>
      <x:c r="E35" s="122" t="s">
        <x:v>482</x:v>
      </x:c>
      <x:c r="F35" s="122" t="s">
        <x:v>128</x:v>
      </x:c>
      <x:c r="G35" s="122"/>
    </x:row>
    <x:row r="36" spans="2:7">
      <x:c r="B36" s="156" t="s">
        <x:v>481</x:v>
      </x:c>
      <x:c r="C36" s="156" t="s">
        <x:v>604</x:v>
      </x:c>
      <x:c r="D36" s="155">
        <x:v>2016</x:v>
      </x:c>
      <x:c r="E36" s="122" t="s">
        <x:v>482</x:v>
      </x:c>
      <x:c r="F36" s="122" t="s">
        <x:v>109</x:v>
      </x:c>
      <x:c r="G36" s="122"/>
    </x:row>
    <x:row r="37" spans="2:7">
      <x:c r="B37" s="156" t="s">
        <x:v>543</x:v>
      </x:c>
      <x:c r="C37" s="156" t="s">
        <x:v>475</x:v>
      </x:c>
      <x:c r="D37" s="155">
        <x:v>2016</x:v>
      </x:c>
      <x:c r="E37" s="122" t="s">
        <x:v>482</x:v>
      </x:c>
      <x:c r="F37" s="122" t="s">
        <x:v>109</x:v>
      </x:c>
      <x:c r="G37" s="122"/>
    </x:row>
    <x:row r="38" spans="2:7">
      <x:c r="B38" s="156" t="s">
        <x:v>531</x:v>
      </x:c>
      <x:c r="C38" s="156" t="s">
        <x:v>112</x:v>
      </x:c>
      <x:c r="D38" s="155">
        <x:v>2012</x:v>
      </x:c>
      <x:c r="E38" s="122" t="s">
        <x:v>482</x:v>
      </x:c>
      <x:c r="F38" s="122" t="s">
        <x:v>107</x:v>
      </x:c>
      <x:c r="G38" s="122"/>
    </x:row>
    <x:row r="39" spans="2:7">
      <x:c r="B39" s="156" t="s">
        <x:v>490</x:v>
      </x:c>
      <x:c r="C39" s="156" t="s">
        <x:v>75</x:v>
      </x:c>
      <x:c r="D39" s="155">
        <x:v>2011</x:v>
      </x:c>
      <x:c r="E39" s="122" t="s">
        <x:v>482</x:v>
      </x:c>
      <x:c r="F39" s="122" t="s">
        <x:v>106</x:v>
      </x:c>
      <x:c r="G39" s="122" t="s">
        <x:v>642</x:v>
      </x:c>
    </x:row>
    <x:row r="40" spans="2:7">
      <x:c r="B40" s="156" t="s">
        <x:v>658</x:v>
      </x:c>
      <x:c r="C40" s="156" t="s">
        <x:v>121</x:v>
      </x:c>
      <x:c r="D40" s="155">
        <x:v>2013</x:v>
      </x:c>
      <x:c r="E40" s="122" t="s">
        <x:v>484</x:v>
      </x:c>
      <x:c r="F40" s="122" t="s">
        <x:v>106</x:v>
      </x:c>
      <x:c r="G40" s="122"/>
    </x:row>
    <x:row r="41" spans="2:7">
      <x:c r="B41" s="156" t="s">
        <x:v>476</x:v>
      </x:c>
      <x:c r="C41" s="156" t="s">
        <x:v>480</x:v>
      </x:c>
      <x:c r="D41" s="155">
        <x:v>2014</x:v>
      </x:c>
      <x:c r="E41" s="122" t="s">
        <x:v>484</x:v>
      </x:c>
      <x:c r="F41" s="122" t="s">
        <x:v>108</x:v>
      </x:c>
      <x:c r="G41" s="122" t="s">
        <x:v>656</x:v>
      </x:c>
    </x:row>
    <x:row r="42" spans="2:7">
      <x:c r="B42" s="156" t="s">
        <x:v>558</x:v>
      </x:c>
      <x:c r="C42" s="156" t="s">
        <x:v>539</x:v>
      </x:c>
      <x:c r="D42" s="155">
        <x:v>2011</x:v>
      </x:c>
      <x:c r="E42" s="122" t="s">
        <x:v>474</x:v>
      </x:c>
      <x:c r="F42" s="122" t="s">
        <x:v>110</x:v>
      </x:c>
      <x:c r="G42" s="122" t="s">
        <x:v>656</x:v>
      </x:c>
    </x:row>
    <x:row r="43" spans="2:7">
      <x:c r="B43" s="156" t="s">
        <x:v>638</x:v>
      </x:c>
      <x:c r="C43" s="156" t="s">
        <x:v>492</x:v>
      </x:c>
      <x:c r="D43" s="155">
        <x:v>2014</x:v>
      </x:c>
      <x:c r="E43" s="122" t="s">
        <x:v>487</x:v>
      </x:c>
      <x:c r="F43" s="122" t="s">
        <x:v>120</x:v>
      </x:c>
      <x:c r="G43" s="122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3">
    <x:tabColor rgb="ffff0000"/>
  </x:sheetPr>
  <x:dimension ref="B2:G43"/>
  <x:sheetViews>
    <x:sheetView topLeftCell="A13" zoomScaleNormal="75" zoomScaleSheetLayoutView="100" workbookViewId="0">
      <x:selection activeCell="M34" activeCellId="0" sqref="M34:M34"/>
    </x:sheetView>
  </x:sheetViews>
  <x:sheetFormatPr defaultColWidth="9" defaultRowHeight="16.39999999999999857891"/>
  <x:cols>
    <x:col min="1" max="1" width="2.5625" customWidth="1"/>
    <x:col min="2" max="2" width="37.75" bestFit="1" customWidth="1"/>
    <x:col min="3" max="3" width="20.625" bestFit="1" customWidth="1"/>
    <x:col min="5" max="5" width="11.125" bestFit="1" customWidth="1"/>
    <x:col min="6" max="6" width="11" bestFit="1" customWidth="1"/>
    <x:col min="7" max="7" width="14.125" bestFit="1" customWidth="1"/>
  </x:cols>
  <x:sheetData>
    <x:row r="2" spans="2:7">
      <x:c r="B2" s="157" t="s">
        <x:v>84</x:v>
      </x:c>
      <x:c r="C2" s="157" t="s">
        <x:v>86</x:v>
      </x:c>
      <x:c r="D2" s="157" t="s">
        <x:v>89</x:v>
      </x:c>
      <x:c r="E2" s="157" t="s">
        <x:v>630</x:v>
      </x:c>
      <x:c r="F2" s="157" t="s">
        <x:v>626</x:v>
      </x:c>
      <x:c r="G2" s="157" t="s">
        <x:v>606</x:v>
      </x:c>
    </x:row>
    <x:row r="3" spans="2:7">
      <x:c r="B3" s="116" t="s">
        <x:v>449</x:v>
      </x:c>
      <x:c r="C3" s="116" t="s">
        <x:v>93</x:v>
      </x:c>
      <x:c r="D3" s="117">
        <x:v>2015</x:v>
      </x:c>
      <x:c r="E3" s="118" t="s">
        <x:v>450</x:v>
      </x:c>
      <x:c r="F3" s="118" t="s">
        <x:v>72</x:v>
      </x:c>
      <x:c r="G3" s="118"/>
    </x:row>
    <x:row r="4" spans="2:7">
      <x:c r="B4" s="156" t="s">
        <x:v>537</x:v>
      </x:c>
      <x:c r="C4" s="156" t="s">
        <x:v>90</x:v>
      </x:c>
      <x:c r="D4" s="155">
        <x:v>2015</x:v>
      </x:c>
      <x:c r="E4" s="122" t="s">
        <x:v>450</x:v>
      </x:c>
      <x:c r="F4" s="122" t="s">
        <x:v>72</x:v>
      </x:c>
      <x:c r="G4" s="122"/>
    </x:row>
    <x:row r="5" spans="2:7">
      <x:c r="B5" s="156" t="s">
        <x:v>532</x:v>
      </x:c>
      <x:c r="C5" s="156" t="s">
        <x:v>620</x:v>
      </x:c>
      <x:c r="D5" s="155">
        <x:v>2016</x:v>
      </x:c>
      <x:c r="E5" s="122" t="s">
        <x:v>448</x:v>
      </x:c>
      <x:c r="F5" s="122" t="s">
        <x:v>87</x:v>
      </x:c>
      <x:c r="G5" s="122" t="s">
        <x:v>605</x:v>
      </x:c>
    </x:row>
    <x:row r="6" spans="2:7">
      <x:c r="B6" s="156" t="s">
        <x:v>85</x:v>
      </x:c>
      <x:c r="C6" s="156" t="s">
        <x:v>631</x:v>
      </x:c>
      <x:c r="D6" s="122">
        <x:v>2016</x:v>
      </x:c>
      <x:c r="E6" s="122" t="s">
        <x:v>448</x:v>
      </x:c>
      <x:c r="F6" s="122" t="s">
        <x:v>87</x:v>
      </x:c>
      <x:c r="G6" s="122"/>
    </x:row>
    <x:row r="7" spans="2:7">
      <x:c r="B7" s="156" t="s">
        <x:v>447</x:v>
      </x:c>
      <x:c r="C7" s="156" t="s">
        <x:v>461</x:v>
      </x:c>
      <x:c r="D7" s="122">
        <x:v>2015</x:v>
      </x:c>
      <x:c r="E7" s="122" t="s">
        <x:v>448</x:v>
      </x:c>
      <x:c r="F7" s="122" t="s">
        <x:v>74</x:v>
      </x:c>
      <x:c r="G7" s="122"/>
    </x:row>
    <x:row r="8" spans="2:7">
      <x:c r="B8" s="156" t="s">
        <x:v>624</x:v>
      </x:c>
      <x:c r="C8" s="156" t="s">
        <x:v>91</x:v>
      </x:c>
      <x:c r="D8" s="122">
        <x:v>2016</x:v>
      </x:c>
      <x:c r="E8" s="122" t="s">
        <x:v>451</x:v>
      </x:c>
      <x:c r="F8" s="122" t="s">
        <x:v>73</x:v>
      </x:c>
      <x:c r="G8" s="122"/>
    </x:row>
    <x:row r="9" spans="2:7">
      <x:c r="B9" s="156" t="s">
        <x:v>459</x:v>
      </x:c>
      <x:c r="C9" s="156" t="s">
        <x:v>632</x:v>
      </x:c>
      <x:c r="D9" s="122">
        <x:v>2015</x:v>
      </x:c>
      <x:c r="E9" s="122" t="s">
        <x:v>456</x:v>
      </x:c>
      <x:c r="F9" s="122" t="s">
        <x:v>95</x:v>
      </x:c>
      <x:c r="G9" s="122" t="s">
        <x:v>605</x:v>
      </x:c>
    </x:row>
    <x:row r="10" spans="2:7">
      <x:c r="B10" s="156" t="s">
        <x:v>88</x:v>
      </x:c>
      <x:c r="C10" s="156" t="s">
        <x:v>455</x:v>
      </x:c>
      <x:c r="D10" s="122">
        <x:v>2016</x:v>
      </x:c>
      <x:c r="E10" s="122" t="s">
        <x:v>456</x:v>
      </x:c>
      <x:c r="F10" s="122" t="s">
        <x:v>66</x:v>
      </x:c>
      <x:c r="G10" s="122"/>
    </x:row>
    <x:row r="11" spans="2:7">
      <x:c r="B11" s="156" t="s">
        <x:v>452</x:v>
      </x:c>
      <x:c r="C11" s="156" t="s">
        <x:v>460</x:v>
      </x:c>
      <x:c r="D11" s="155">
        <x:v>2015</x:v>
      </x:c>
      <x:c r="E11" s="122" t="s">
        <x:v>456</x:v>
      </x:c>
      <x:c r="F11" s="122" t="s">
        <x:v>97</x:v>
      </x:c>
      <x:c r="G11" s="122"/>
    </x:row>
    <x:row r="12" spans="2:7">
      <x:c r="B12" s="156" t="s">
        <x:v>533</x:v>
      </x:c>
      <x:c r="C12" s="156" t="s">
        <x:v>68</x:v>
      </x:c>
      <x:c r="D12" s="155">
        <x:v>2013</x:v>
      </x:c>
      <x:c r="E12" s="122" t="s">
        <x:v>458</x:v>
      </x:c>
      <x:c r="F12" s="122" t="s">
        <x:v>77</x:v>
      </x:c>
      <x:c r="G12" s="122"/>
    </x:row>
    <x:row r="13" spans="2:7">
      <x:c r="B13" s="156" t="s">
        <x:v>557</x:v>
      </x:c>
      <x:c r="C13" s="156" t="s">
        <x:v>457</x:v>
      </x:c>
      <x:c r="D13" s="155">
        <x:v>2012</x:v>
      </x:c>
      <x:c r="E13" s="122" t="s">
        <x:v>453</x:v>
      </x:c>
      <x:c r="F13" s="122" t="s">
        <x:v>81</x:v>
      </x:c>
      <x:c r="G13" s="122"/>
    </x:row>
    <x:row r="14" spans="2:7">
      <x:c r="B14" s="156" t="s">
        <x:v>486</x:v>
      </x:c>
      <x:c r="C14" s="156" t="s">
        <x:v>612</x:v>
      </x:c>
      <x:c r="D14" s="155">
        <x:v>2016</x:v>
      </x:c>
      <x:c r="E14" s="122" t="s">
        <x:v>454</x:v>
      </x:c>
      <x:c r="F14" s="122" t="s">
        <x:v>76</x:v>
      </x:c>
      <x:c r="G14" s="122" t="s">
        <x:v>607</x:v>
      </x:c>
    </x:row>
    <x:row r="15" spans="2:7">
      <x:c r="B15" s="156" t="s">
        <x:v>470</x:v>
      </x:c>
      <x:c r="C15" s="156" t="s">
        <x:v>633</x:v>
      </x:c>
      <x:c r="D15" s="155">
        <x:v>2016</x:v>
      </x:c>
      <x:c r="E15" s="122" t="s">
        <x:v>454</x:v>
      </x:c>
      <x:c r="F15" s="122" t="s">
        <x:v>78</x:v>
      </x:c>
      <x:c r="G15" s="122"/>
    </x:row>
    <x:row r="16" spans="2:7">
      <x:c r="B16" s="156" t="s">
        <x:v>540</x:v>
      </x:c>
      <x:c r="C16" s="156" t="s">
        <x:v>621</x:v>
      </x:c>
      <x:c r="D16" s="155">
        <x:v>2014</x:v>
      </x:c>
      <x:c r="E16" s="122" t="s">
        <x:v>472</x:v>
      </x:c>
      <x:c r="F16" s="122" t="s">
        <x:v>67</x:v>
      </x:c>
      <x:c r="G16" s="122"/>
    </x:row>
    <x:row r="17" spans="2:7">
      <x:c r="B17" s="156" t="s">
        <x:v>466</x:v>
      </x:c>
      <x:c r="C17" s="156" t="s">
        <x:v>634</x:v>
      </x:c>
      <x:c r="D17" s="155">
        <x:v>2015</x:v>
      </x:c>
      <x:c r="E17" s="122" t="s">
        <x:v>472</x:v>
      </x:c>
      <x:c r="F17" s="122" t="s">
        <x:v>96</x:v>
      </x:c>
      <x:c r="G17" s="122"/>
    </x:row>
    <x:row r="18" spans="2:7">
      <x:c r="B18" s="156" t="s">
        <x:v>546</x:v>
      </x:c>
      <x:c r="C18" s="156" t="s">
        <x:v>610</x:v>
      </x:c>
      <x:c r="D18" s="155">
        <x:v>2016</x:v>
      </x:c>
      <x:c r="E18" s="122" t="s">
        <x:v>471</x:v>
      </x:c>
      <x:c r="F18" s="122" t="s">
        <x:v>81</x:v>
      </x:c>
      <x:c r="G18" s="122"/>
    </x:row>
    <x:row r="19" spans="2:7">
      <x:c r="B19" s="156" t="s">
        <x:v>541</x:v>
      </x:c>
      <x:c r="C19" s="156" t="s">
        <x:v>92</x:v>
      </x:c>
      <x:c r="D19" s="155">
        <x:v>2016</x:v>
      </x:c>
      <x:c r="E19" s="122" t="s">
        <x:v>464</x:v>
      </x:c>
      <x:c r="F19" s="122" t="s">
        <x:v>70</x:v>
      </x:c>
      <x:c r="G19" s="122"/>
    </x:row>
    <x:row r="20" spans="2:7">
      <x:c r="B20" s="156" t="s">
        <x:v>542</x:v>
      </x:c>
      <x:c r="C20" s="156" t="s">
        <x:v>69</x:v>
      </x:c>
      <x:c r="D20" s="155">
        <x:v>2015</x:v>
      </x:c>
      <x:c r="E20" s="122" t="s">
        <x:v>465</x:v>
      </x:c>
      <x:c r="F20" s="122" t="s">
        <x:v>79</x:v>
      </x:c>
      <x:c r="G20" s="122"/>
    </x:row>
    <x:row r="21" spans="2:7">
      <x:c r="B21" s="156" t="s">
        <x:v>544</x:v>
      </x:c>
      <x:c r="C21" s="156" t="s">
        <x:v>615</x:v>
      </x:c>
      <x:c r="D21" s="155">
        <x:v>2015</x:v>
      </x:c>
      <x:c r="E21" s="122" t="s">
        <x:v>465</x:v>
      </x:c>
      <x:c r="F21" s="122" t="s">
        <x:v>94</x:v>
      </x:c>
      <x:c r="G21" s="122" t="s">
        <x:v>607</x:v>
      </x:c>
    </x:row>
    <x:row r="22" spans="2:7">
      <x:c r="B22" s="156" t="s">
        <x:v>552</x:v>
      </x:c>
      <x:c r="C22" s="156" t="s">
        <x:v>488</x:v>
      </x:c>
      <x:c r="D22" s="155">
        <x:v>2014</x:v>
      </x:c>
      <x:c r="E22" s="122" t="s">
        <x:v>465</x:v>
      </x:c>
      <x:c r="F22" s="122" t="s">
        <x:v>80</x:v>
      </x:c>
      <x:c r="G22" s="122"/>
    </x:row>
    <x:row r="23" spans="2:7">
      <x:c r="B23" s="156" t="s">
        <x:v>616</x:v>
      </x:c>
      <x:c r="C23" s="156" t="s">
        <x:v>617</x:v>
      </x:c>
      <x:c r="D23" s="155">
        <x:v>2016</x:v>
      </x:c>
      <x:c r="E23" s="122" t="s">
        <x:v>469</x:v>
      </x:c>
      <x:c r="F23" s="122" t="s">
        <x:v>104</x:v>
      </x:c>
      <x:c r="G23" s="122"/>
    </x:row>
    <x:row r="24" spans="2:7">
      <x:c r="B24" s="156" t="s">
        <x:v>485</x:v>
      </x:c>
      <x:c r="C24" s="156" t="s">
        <x:v>118</x:v>
      </x:c>
      <x:c r="D24" s="155">
        <x:v>2016</x:v>
      </x:c>
      <x:c r="E24" s="122" t="s">
        <x:v>462</x:v>
      </x:c>
      <x:c r="F24" s="122" t="s">
        <x:v>126</x:v>
      </x:c>
      <x:c r="G24" s="122"/>
    </x:row>
    <x:row r="25" spans="2:7">
      <x:c r="B25" s="156" t="s">
        <x:v>473</x:v>
      </x:c>
      <x:c r="C25" s="156" t="s">
        <x:v>618</x:v>
      </x:c>
      <x:c r="D25" s="155">
        <x:v>2013</x:v>
      </x:c>
      <x:c r="E25" s="122" t="s">
        <x:v>467</x:v>
      </x:c>
      <x:c r="F25" s="122" t="s">
        <x:v>129</x:v>
      </x:c>
      <x:c r="G25" s="122"/>
    </x:row>
    <x:row r="26" spans="2:7">
      <x:c r="B26" s="156" t="s">
        <x:v>1</x:v>
      </x:c>
      <x:c r="C26" s="156" t="s">
        <x:v>463</x:v>
      </x:c>
      <x:c r="D26" s="155">
        <x:v>2014</x:v>
      </x:c>
      <x:c r="E26" s="122" t="s">
        <x:v>467</x:v>
      </x:c>
      <x:c r="F26" s="122" t="s">
        <x:v>129</x:v>
      </x:c>
      <x:c r="G26" s="122"/>
    </x:row>
    <x:row r="27" spans="2:7">
      <x:c r="B27" s="156" t="s">
        <x:v>553</x:v>
      </x:c>
      <x:c r="C27" s="156" t="s">
        <x:v>98</x:v>
      </x:c>
      <x:c r="D27" s="155">
        <x:v>2016</x:v>
      </x:c>
      <x:c r="E27" s="122" t="s">
        <x:v>467</x:v>
      </x:c>
      <x:c r="F27" s="122" t="s">
        <x:v>102</x:v>
      </x:c>
      <x:c r="G27" s="122"/>
    </x:row>
    <x:row r="28" spans="2:7">
      <x:c r="B28" s="156" t="s">
        <x:v>554</x:v>
      </x:c>
      <x:c r="C28" s="156" t="s">
        <x:v>491</x:v>
      </x:c>
      <x:c r="D28" s="155">
        <x:v>2015</x:v>
      </x:c>
      <x:c r="E28" s="122" t="s">
        <x:v>468</x:v>
      </x:c>
      <x:c r="F28" s="122" t="s">
        <x:v>104</x:v>
      </x:c>
      <x:c r="G28" s="122"/>
    </x:row>
    <x:row r="29" spans="2:7">
      <x:c r="B29" s="156" t="s">
        <x:v>0</x:v>
      </x:c>
      <x:c r="C29" s="156" t="s">
        <x:v>82</x:v>
      </x:c>
      <x:c r="D29" s="155">
        <x:v>2016</x:v>
      </x:c>
      <x:c r="E29" s="122" t="s">
        <x:v>468</x:v>
      </x:c>
      <x:c r="F29" s="122" t="s">
        <x:v>78</x:v>
      </x:c>
      <x:c r="G29" s="122"/>
    </x:row>
    <x:row r="30" spans="2:7">
      <x:c r="B30" s="156" t="s">
        <x:v>412</x:v>
      </x:c>
      <x:c r="C30" s="156" t="s">
        <x:v>477</x:v>
      </x:c>
      <x:c r="D30" s="155">
        <x:v>2012</x:v>
      </x:c>
      <x:c r="E30" s="122" t="s">
        <x:v>478</x:v>
      </x:c>
      <x:c r="F30" s="122" t="s">
        <x:v>105</x:v>
      </x:c>
      <x:c r="G30" s="122" t="s">
        <x:v>619</x:v>
      </x:c>
    </x:row>
    <x:row r="31" spans="2:7">
      <x:c r="B31" s="156" t="s">
        <x:v>420</x:v>
      </x:c>
      <x:c r="C31" s="156" t="s">
        <x:v>477</x:v>
      </x:c>
      <x:c r="D31" s="155">
        <x:v>2009</x:v>
      </x:c>
      <x:c r="E31" s="122" t="s">
        <x:v>478</x:v>
      </x:c>
      <x:c r="F31" s="122" t="s">
        <x:v>105</x:v>
      </x:c>
      <x:c r="G31" s="122" t="s">
        <x:v>619</x:v>
      </x:c>
    </x:row>
    <x:row r="32" spans="2:7">
      <x:c r="B32" s="156" t="s">
        <x:v>534</x:v>
      </x:c>
      <x:c r="C32" s="156" t="s">
        <x:v>536</x:v>
      </x:c>
      <x:c r="D32" s="155">
        <x:v>2015</x:v>
      </x:c>
      <x:c r="E32" s="122" t="s">
        <x:v>482</x:v>
      </x:c>
      <x:c r="F32" s="122" t="s">
        <x:v>103</x:v>
      </x:c>
      <x:c r="G32" s="122"/>
    </x:row>
    <x:row r="33" spans="2:7">
      <x:c r="B33" s="156" t="s">
        <x:v>489</x:v>
      </x:c>
      <x:c r="C33" s="156" t="s">
        <x:v>479</x:v>
      </x:c>
      <x:c r="D33" s="155">
        <x:v>2015</x:v>
      </x:c>
      <x:c r="E33" s="122" t="s">
        <x:v>482</x:v>
      </x:c>
      <x:c r="F33" s="122" t="s">
        <x:v>116</x:v>
      </x:c>
      <x:c r="G33" s="122"/>
    </x:row>
    <x:row r="34" spans="2:7">
      <x:c r="B34" s="156" t="s">
        <x:v>545</x:v>
      </x:c>
      <x:c r="C34" s="156" t="s">
        <x:v>635</x:v>
      </x:c>
      <x:c r="D34" s="155">
        <x:v>2015</x:v>
      </x:c>
      <x:c r="E34" s="122" t="s">
        <x:v>482</x:v>
      </x:c>
      <x:c r="F34" s="122" t="s">
        <x:v>116</x:v>
      </x:c>
      <x:c r="G34" s="122"/>
    </x:row>
    <x:row r="35" spans="2:7">
      <x:c r="B35" s="156" t="s">
        <x:v>2</x:v>
      </x:c>
      <x:c r="C35" s="156" t="s">
        <x:v>483</x:v>
      </x:c>
      <x:c r="D35" s="155">
        <x:v>2015</x:v>
      </x:c>
      <x:c r="E35" s="122" t="s">
        <x:v>482</x:v>
      </x:c>
      <x:c r="F35" s="122" t="s">
        <x:v>128</x:v>
      </x:c>
      <x:c r="G35" s="122"/>
    </x:row>
    <x:row r="36" spans="2:7">
      <x:c r="B36" s="156" t="s">
        <x:v>481</x:v>
      </x:c>
      <x:c r="C36" s="156" t="s">
        <x:v>604</x:v>
      </x:c>
      <x:c r="D36" s="155">
        <x:v>2016</x:v>
      </x:c>
      <x:c r="E36" s="122" t="s">
        <x:v>482</x:v>
      </x:c>
      <x:c r="F36" s="122" t="s">
        <x:v>109</x:v>
      </x:c>
      <x:c r="G36" s="122"/>
    </x:row>
    <x:row r="37" spans="2:7">
      <x:c r="B37" s="156" t="s">
        <x:v>543</x:v>
      </x:c>
      <x:c r="C37" s="156" t="s">
        <x:v>475</x:v>
      </x:c>
      <x:c r="D37" s="155">
        <x:v>2016</x:v>
      </x:c>
      <x:c r="E37" s="122" t="s">
        <x:v>482</x:v>
      </x:c>
      <x:c r="F37" s="122" t="s">
        <x:v>109</x:v>
      </x:c>
      <x:c r="G37" s="122"/>
    </x:row>
    <x:row r="38" spans="2:7">
      <x:c r="B38" s="156" t="s">
        <x:v>531</x:v>
      </x:c>
      <x:c r="C38" s="156" t="s">
        <x:v>112</x:v>
      </x:c>
      <x:c r="D38" s="155">
        <x:v>2012</x:v>
      </x:c>
      <x:c r="E38" s="122" t="s">
        <x:v>482</x:v>
      </x:c>
      <x:c r="F38" s="122" t="s">
        <x:v>107</x:v>
      </x:c>
      <x:c r="G38" s="122"/>
    </x:row>
    <x:row r="39" spans="2:7">
      <x:c r="B39" s="156" t="s">
        <x:v>490</x:v>
      </x:c>
      <x:c r="C39" s="156" t="s">
        <x:v>75</x:v>
      </x:c>
      <x:c r="D39" s="155">
        <x:v>2011</x:v>
      </x:c>
      <x:c r="E39" s="122" t="s">
        <x:v>482</x:v>
      </x:c>
      <x:c r="F39" s="122" t="s">
        <x:v>106</x:v>
      </x:c>
      <x:c r="G39" s="122" t="s">
        <x:v>642</x:v>
      </x:c>
    </x:row>
    <x:row r="40" spans="2:7">
      <x:c r="B40" s="156" t="s">
        <x:v>658</x:v>
      </x:c>
      <x:c r="C40" s="156" t="s">
        <x:v>121</x:v>
      </x:c>
      <x:c r="D40" s="155">
        <x:v>2013</x:v>
      </x:c>
      <x:c r="E40" s="122" t="s">
        <x:v>484</x:v>
      </x:c>
      <x:c r="F40" s="122" t="s">
        <x:v>106</x:v>
      </x:c>
      <x:c r="G40" s="122"/>
    </x:row>
    <x:row r="41" spans="2:7">
      <x:c r="B41" s="156" t="s">
        <x:v>476</x:v>
      </x:c>
      <x:c r="C41" s="156" t="s">
        <x:v>480</x:v>
      </x:c>
      <x:c r="D41" s="155">
        <x:v>2014</x:v>
      </x:c>
      <x:c r="E41" s="122" t="s">
        <x:v>484</x:v>
      </x:c>
      <x:c r="F41" s="122" t="s">
        <x:v>108</x:v>
      </x:c>
      <x:c r="G41" s="122" t="s">
        <x:v>656</x:v>
      </x:c>
    </x:row>
    <x:row r="42" spans="2:7">
      <x:c r="B42" s="156" t="s">
        <x:v>558</x:v>
      </x:c>
      <x:c r="C42" s="156" t="s">
        <x:v>539</x:v>
      </x:c>
      <x:c r="D42" s="155">
        <x:v>2011</x:v>
      </x:c>
      <x:c r="E42" s="122" t="s">
        <x:v>474</x:v>
      </x:c>
      <x:c r="F42" s="122" t="s">
        <x:v>110</x:v>
      </x:c>
      <x:c r="G42" s="122" t="s">
        <x:v>656</x:v>
      </x:c>
    </x:row>
    <x:row r="43" spans="2:7">
      <x:c r="B43" s="156" t="s">
        <x:v>638</x:v>
      </x:c>
      <x:c r="C43" s="156" t="s">
        <x:v>492</x:v>
      </x:c>
      <x:c r="D43" s="155">
        <x:v>2014</x:v>
      </x:c>
      <x:c r="E43" s="122" t="s">
        <x:v>487</x:v>
      </x:c>
      <x:c r="F43" s="122" t="s">
        <x:v>120</x:v>
      </x:c>
      <x:c r="G43" s="122"/>
    </x:row>
  </x:sheetData>
  <x:conditionalFormatting sqref="B3:G43">
    <x:cfRule type="expression" dxfId="19" priority="1">
      <x:formula>MOD(ROW($B3),5)=2</x:formula>
    </x:cfRule>
  </x:conditionalFormatting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4"/>
  <x:dimension ref="B3:J42"/>
  <x:sheetViews>
    <x:sheetView topLeftCell="A1" zoomScaleNormal="75" zoomScaleSheetLayoutView="100" workbookViewId="0">
      <x:selection activeCell="L12" activeCellId="0" sqref="L12:L12"/>
    </x:sheetView>
  </x:sheetViews>
  <x:sheetFormatPr defaultColWidth="9" defaultRowHeight="16.39999999999999857891"/>
  <x:cols>
    <x:col min="1" max="1" width="2.5625" customWidth="1"/>
    <x:col min="5" max="5" width="10.0625" bestFit="1" customWidth="1"/>
    <x:col min="6" max="6" width="12" bestFit="1" customWidth="1"/>
    <x:col min="7" max="7" width="10.0625" bestFit="1" customWidth="1"/>
    <x:col min="8" max="8" width="13.3125" bestFit="1" customWidth="1"/>
    <x:col min="9" max="9" width="11.3125" bestFit="1" customWidth="1"/>
    <x:col min="10" max="10" width="10.0625" bestFit="1" customWidth="1"/>
  </x:cols>
  <x:sheetData>
    <x:row r="3" spans="2:10">
      <x:c r="B3" s="123" t="s">
        <x:v>335</x:v>
      </x:c>
      <x:c r="C3" s="123" t="s">
        <x:v>99</x:v>
      </x:c>
      <x:c r="D3" s="123" t="s">
        <x:v>666</x:v>
      </x:c>
      <x:c r="E3" s="123" t="s">
        <x:v>636</x:v>
      </x:c>
      <x:c r="F3" s="123" t="s">
        <x:v>664</x:v>
      </x:c>
      <x:c r="G3" s="123" t="s">
        <x:v>113</x:v>
      </x:c>
      <x:c r="H3" s="123" t="s">
        <x:v>641</x:v>
      </x:c>
      <x:c r="I3" s="123" t="s">
        <x:v>115</x:v>
      </x:c>
      <x:c r="J3" s="123" t="s">
        <x:v>644</x:v>
      </x:c>
    </x:row>
    <x:row r="4" spans="2:10">
      <x:c r="B4" s="122" t="s">
        <x:v>117</x:v>
      </x:c>
      <x:c r="C4" s="122" t="s">
        <x:v>111</x:v>
      </x:c>
      <x:c r="D4" s="122" t="s">
        <x:v>125</x:v>
      </x:c>
      <x:c r="E4" s="122" t="s">
        <x:v>640</x:v>
      </x:c>
      <x:c r="F4" s="122" t="s">
        <x:v>667</x:v>
      </x:c>
      <x:c r="G4" s="122" t="s">
        <x:v>663</x:v>
      </x:c>
      <x:c r="H4" s="122" t="s">
        <x:v>494</x:v>
      </x:c>
      <x:c r="I4" s="121">
        <x:v>612700</x:v>
      </x:c>
      <x:c r="J4" s="121">
        <x:v>306350</x:v>
      </x:c>
    </x:row>
    <x:row r="5" spans="2:10">
      <x:c r="B5" s="122" t="s">
        <x:v>117</x:v>
      </x:c>
      <x:c r="C5" s="122" t="s">
        <x:v>111</x:v>
      </x:c>
      <x:c r="D5" s="122" t="s">
        <x:v>125</x:v>
      </x:c>
      <x:c r="E5" s="122" t="s">
        <x:v>651</x:v>
      </x:c>
      <x:c r="F5" s="122" t="s">
        <x:v>661</x:v>
      </x:c>
      <x:c r="G5" s="122" t="s">
        <x:v>643</x:v>
      </x:c>
      <x:c r="H5" s="122" t="s">
        <x:v>495</x:v>
      </x:c>
      <x:c r="I5" s="121">
        <x:v>13000</x:v>
      </x:c>
      <x:c r="J5" s="121">
        <x:v>0</x:v>
      </x:c>
    </x:row>
    <x:row r="6" spans="2:10">
      <x:c r="B6" s="122" t="s">
        <x:v>117</x:v>
      </x:c>
      <x:c r="C6" s="122" t="s">
        <x:v>111</x:v>
      </x:c>
      <x:c r="D6" s="122" t="s">
        <x:v>125</x:v>
      </x:c>
      <x:c r="E6" s="122" t="s">
        <x:v>651</x:v>
      </x:c>
      <x:c r="F6" s="122" t="s">
        <x:v>661</x:v>
      </x:c>
      <x:c r="G6" s="122" t="s">
        <x:v>643</x:v>
      </x:c>
      <x:c r="H6" s="122" t="s">
        <x:v>495</x:v>
      </x:c>
      <x:c r="I6" s="121">
        <x:v>46000</x:v>
      </x:c>
      <x:c r="J6" s="121">
        <x:v>0</x:v>
      </x:c>
    </x:row>
    <x:row r="7" spans="2:10">
      <x:c r="B7" s="122" t="s">
        <x:v>117</x:v>
      </x:c>
      <x:c r="C7" s="122" t="s">
        <x:v>111</x:v>
      </x:c>
      <x:c r="D7" s="122" t="s">
        <x:v>125</x:v>
      </x:c>
      <x:c r="E7" s="122" t="s">
        <x:v>657</x:v>
      </x:c>
      <x:c r="F7" s="122" t="s">
        <x:v>652</x:v>
      </x:c>
      <x:c r="G7" s="122" t="s">
        <x:v>119</x:v>
      </x:c>
      <x:c r="H7" s="122" t="s">
        <x:v>119</x:v>
      </x:c>
      <x:c r="I7" s="121">
        <x:v>3000</x:v>
      </x:c>
      <x:c r="J7" s="121">
        <x:v>0</x:v>
      </x:c>
    </x:row>
    <x:row r="8" spans="2:10">
      <x:c r="B8" s="122" t="s">
        <x:v>117</x:v>
      </x:c>
      <x:c r="C8" s="122" t="s">
        <x:v>111</x:v>
      </x:c>
      <x:c r="D8" s="122" t="s">
        <x:v>125</x:v>
      </x:c>
      <x:c r="E8" s="122" t="s">
        <x:v>651</x:v>
      </x:c>
      <x:c r="F8" s="122" t="s">
        <x:v>652</x:v>
      </x:c>
      <x:c r="G8" s="122" t="s">
        <x:v>643</x:v>
      </x:c>
      <x:c r="H8" s="122" t="s">
        <x:v>495</x:v>
      </x:c>
      <x:c r="I8" s="121">
        <x:v>536790</x:v>
      </x:c>
      <x:c r="J8" s="121">
        <x:v>0</x:v>
      </x:c>
    </x:row>
    <x:row r="9" spans="2:10">
      <x:c r="B9" s="122" t="s">
        <x:v>117</x:v>
      </x:c>
      <x:c r="C9" s="122" t="s">
        <x:v>111</x:v>
      </x:c>
      <x:c r="D9" s="122" t="s">
        <x:v>125</x:v>
      </x:c>
      <x:c r="E9" s="122" t="s">
        <x:v>651</x:v>
      </x:c>
      <x:c r="F9" s="122" t="s">
        <x:v>652</x:v>
      </x:c>
      <x:c r="G9" s="122" t="s">
        <x:v>643</x:v>
      </x:c>
      <x:c r="H9" s="122" t="s">
        <x:v>495</x:v>
      </x:c>
      <x:c r="I9" s="121">
        <x:v>1738200</x:v>
      </x:c>
      <x:c r="J9" s="121">
        <x:v>0</x:v>
      </x:c>
    </x:row>
    <x:row r="10" spans="2:10">
      <x:c r="B10" s="122" t="s">
        <x:v>117</x:v>
      </x:c>
      <x:c r="C10" s="122" t="s">
        <x:v>111</x:v>
      </x:c>
      <x:c r="D10" s="122" t="s">
        <x:v>125</x:v>
      </x:c>
      <x:c r="E10" s="122" t="s">
        <x:v>651</x:v>
      </x:c>
      <x:c r="F10" s="122" t="s">
        <x:v>653</x:v>
      </x:c>
      <x:c r="G10" s="122" t="s">
        <x:v>643</x:v>
      </x:c>
      <x:c r="H10" s="122" t="s">
        <x:v>495</x:v>
      </x:c>
      <x:c r="I10" s="121">
        <x:v>23520</x:v>
      </x:c>
      <x:c r="J10" s="121">
        <x:v>0</x:v>
      </x:c>
    </x:row>
    <x:row r="11" spans="2:10">
      <x:c r="B11" s="122" t="s">
        <x:v>117</x:v>
      </x:c>
      <x:c r="C11" s="122" t="s">
        <x:v>111</x:v>
      </x:c>
      <x:c r="D11" s="122" t="s">
        <x:v>125</x:v>
      </x:c>
      <x:c r="E11" s="122" t="s">
        <x:v>640</x:v>
      </x:c>
      <x:c r="F11" s="122" t="s">
        <x:v>667</x:v>
      </x:c>
      <x:c r="G11" s="122" t="s">
        <x:v>660</x:v>
      </x:c>
      <x:c r="H11" s="122" t="s">
        <x:v>497</x:v>
      </x:c>
      <x:c r="I11" s="121">
        <x:v>58600</x:v>
      </x:c>
      <x:c r="J11" s="121">
        <x:v>29300</x:v>
      </x:c>
    </x:row>
    <x:row r="12" spans="2:10">
      <x:c r="B12" s="122" t="s">
        <x:v>117</x:v>
      </x:c>
      <x:c r="C12" s="122" t="s">
        <x:v>111</x:v>
      </x:c>
      <x:c r="D12" s="122" t="s">
        <x:v>125</x:v>
      </x:c>
      <x:c r="E12" s="122" t="s">
        <x:v>640</x:v>
      </x:c>
      <x:c r="F12" s="122" t="s">
        <x:v>667</x:v>
      </x:c>
      <x:c r="G12" s="122" t="s">
        <x:v>660</x:v>
      </x:c>
      <x:c r="H12" s="122" t="s">
        <x:v>497</x:v>
      </x:c>
      <x:c r="I12" s="121">
        <x:v>117840</x:v>
      </x:c>
      <x:c r="J12" s="121">
        <x:v>58920</x:v>
      </x:c>
    </x:row>
    <x:row r="13" spans="2:10">
      <x:c r="B13" s="122" t="s">
        <x:v>137</x:v>
      </x:c>
      <x:c r="C13" s="122" t="s">
        <x:v>160</x:v>
      </x:c>
      <x:c r="D13" s="122" t="s">
        <x:v>145</x:v>
      </x:c>
      <x:c r="E13" s="122" t="s">
        <x:v>648</x:v>
      </x:c>
      <x:c r="F13" s="122" t="s">
        <x:v>122</x:v>
      </x:c>
      <x:c r="G13" s="122" t="s">
        <x:v>645</x:v>
      </x:c>
      <x:c r="H13" s="122" t="s">
        <x:v>119</x:v>
      </x:c>
      <x:c r="I13" s="121">
        <x:v>220000</x:v>
      </x:c>
      <x:c r="J13" s="121">
        <x:v>0</x:v>
      </x:c>
    </x:row>
    <x:row r="14" spans="2:10">
      <x:c r="B14" s="122" t="s">
        <x:v>137</x:v>
      </x:c>
      <x:c r="C14" s="122" t="s">
        <x:v>160</x:v>
      </x:c>
      <x:c r="D14" s="122" t="s">
        <x:v>145</x:v>
      </x:c>
      <x:c r="E14" s="122" t="s">
        <x:v>640</x:v>
      </x:c>
      <x:c r="F14" s="122" t="s">
        <x:v>667</x:v>
      </x:c>
      <x:c r="G14" s="122" t="s">
        <x:v>663</x:v>
      </x:c>
      <x:c r="H14" s="122" t="s">
        <x:v>494</x:v>
      </x:c>
      <x:c r="I14" s="121">
        <x:v>44700</x:v>
      </x:c>
      <x:c r="J14" s="121">
        <x:v>35760</x:v>
      </x:c>
    </x:row>
    <x:row r="15" spans="2:10">
      <x:c r="B15" s="122" t="s">
        <x:v>137</x:v>
      </x:c>
      <x:c r="C15" s="122" t="s">
        <x:v>160</x:v>
      </x:c>
      <x:c r="D15" s="122" t="s">
        <x:v>145</x:v>
      </x:c>
      <x:c r="E15" s="122" t="s">
        <x:v>640</x:v>
      </x:c>
      <x:c r="F15" s="122" t="s">
        <x:v>667</x:v>
      </x:c>
      <x:c r="G15" s="122" t="s">
        <x:v>663</x:v>
      </x:c>
      <x:c r="H15" s="122" t="s">
        <x:v>494</x:v>
      </x:c>
      <x:c r="I15" s="121">
        <x:v>88400</x:v>
      </x:c>
      <x:c r="J15" s="121">
        <x:v>70720</x:v>
      </x:c>
    </x:row>
    <x:row r="16" spans="2:10">
      <x:c r="B16" s="122" t="s">
        <x:v>137</x:v>
      </x:c>
      <x:c r="C16" s="122" t="s">
        <x:v>160</x:v>
      </x:c>
      <x:c r="D16" s="122" t="s">
        <x:v>145</x:v>
      </x:c>
      <x:c r="E16" s="122" t="s">
        <x:v>640</x:v>
      </x:c>
      <x:c r="F16" s="122" t="s">
        <x:v>667</x:v>
      </x:c>
      <x:c r="G16" s="122" t="s">
        <x:v>660</x:v>
      </x:c>
      <x:c r="H16" s="122" t="s">
        <x:v>497</x:v>
      </x:c>
      <x:c r="I16" s="121">
        <x:v>107190</x:v>
      </x:c>
      <x:c r="J16" s="121">
        <x:v>85752</x:v>
      </x:c>
    </x:row>
    <x:row r="17" spans="2:10">
      <x:c r="B17" s="122" t="s">
        <x:v>124</x:v>
      </x:c>
      <x:c r="C17" s="122" t="s">
        <x:v>123</x:v>
      </x:c>
      <x:c r="D17" s="122" t="s">
        <x:v>125</x:v>
      </x:c>
      <x:c r="E17" s="122" t="s">
        <x:v>640</x:v>
      </x:c>
      <x:c r="F17" s="122" t="s">
        <x:v>667</x:v>
      </x:c>
      <x:c r="G17" s="122" t="s">
        <x:v>660</x:v>
      </x:c>
      <x:c r="H17" s="122" t="s">
        <x:v>497</x:v>
      </x:c>
      <x:c r="I17" s="121">
        <x:v>360600</x:v>
      </x:c>
      <x:c r="J17" s="121">
        <x:v>180300</x:v>
      </x:c>
    </x:row>
    <x:row r="18" spans="2:10">
      <x:c r="B18" s="122" t="s">
        <x:v>124</x:v>
      </x:c>
      <x:c r="C18" s="122" t="s">
        <x:v>123</x:v>
      </x:c>
      <x:c r="D18" s="122" t="s">
        <x:v>125</x:v>
      </x:c>
      <x:c r="E18" s="122" t="s">
        <x:v>657</x:v>
      </x:c>
      <x:c r="F18" s="122" t="s">
        <x:v>652</x:v>
      </x:c>
      <x:c r="G18" s="122" t="s">
        <x:v>119</x:v>
      </x:c>
      <x:c r="H18" s="122" t="s">
        <x:v>119</x:v>
      </x:c>
      <x:c r="I18" s="121">
        <x:v>145000</x:v>
      </x:c>
      <x:c r="J18" s="121">
        <x:v>0</x:v>
      </x:c>
    </x:row>
    <x:row r="19" spans="2:10">
      <x:c r="B19" s="122" t="s">
        <x:v>124</x:v>
      </x:c>
      <x:c r="C19" s="122" t="s">
        <x:v>123</x:v>
      </x:c>
      <x:c r="D19" s="122" t="s">
        <x:v>125</x:v>
      </x:c>
      <x:c r="E19" s="122" t="s">
        <x:v>657</x:v>
      </x:c>
      <x:c r="F19" s="122" t="s">
        <x:v>652</x:v>
      </x:c>
      <x:c r="G19" s="122" t="s">
        <x:v>119</x:v>
      </x:c>
      <x:c r="H19" s="122" t="s">
        <x:v>119</x:v>
      </x:c>
      <x:c r="I19" s="121">
        <x:v>231000</x:v>
      </x:c>
      <x:c r="J19" s="121">
        <x:v>0</x:v>
      </x:c>
    </x:row>
    <x:row r="20" spans="2:10">
      <x:c r="B20" s="122" t="s">
        <x:v>124</x:v>
      </x:c>
      <x:c r="C20" s="122" t="s">
        <x:v>123</x:v>
      </x:c>
      <x:c r="D20" s="122" t="s">
        <x:v>125</x:v>
      </x:c>
      <x:c r="E20" s="122" t="s">
        <x:v>640</x:v>
      </x:c>
      <x:c r="F20" s="122" t="s">
        <x:v>667</x:v>
      </x:c>
      <x:c r="G20" s="122" t="s">
        <x:v>660</x:v>
      </x:c>
      <x:c r="H20" s="122" t="s">
        <x:v>497</x:v>
      </x:c>
      <x:c r="I20" s="121">
        <x:v>50620</x:v>
      </x:c>
      <x:c r="J20" s="121">
        <x:v>25310</x:v>
      </x:c>
    </x:row>
    <x:row r="21" spans="2:10">
      <x:c r="B21" s="122" t="s">
        <x:v>114</x:v>
      </x:c>
      <x:c r="C21" s="122" t="s">
        <x:v>127</x:v>
      </x:c>
      <x:c r="D21" s="122" t="s">
        <x:v>125</x:v>
      </x:c>
      <x:c r="E21" s="122" t="s">
        <x:v>659</x:v>
      </x:c>
      <x:c r="F21" s="122" t="s">
        <x:v>661</x:v>
      </x:c>
      <x:c r="G21" s="122" t="s">
        <x:v>662</x:v>
      </x:c>
      <x:c r="H21" s="122" t="s">
        <x:v>498</x:v>
      </x:c>
      <x:c r="I21" s="121">
        <x:v>46360</x:v>
      </x:c>
      <x:c r="J21" s="121">
        <x:v>0</x:v>
      </x:c>
    </x:row>
    <x:row r="22" spans="2:10">
      <x:c r="B22" s="122" t="s">
        <x:v>114</x:v>
      </x:c>
      <x:c r="C22" s="122" t="s">
        <x:v>127</x:v>
      </x:c>
      <x:c r="D22" s="122" t="s">
        <x:v>125</x:v>
      </x:c>
      <x:c r="E22" s="122" t="s">
        <x:v>659</x:v>
      </x:c>
      <x:c r="F22" s="122" t="s">
        <x:v>661</x:v>
      </x:c>
      <x:c r="G22" s="122" t="s">
        <x:v>662</x:v>
      </x:c>
      <x:c r="H22" s="122" t="s">
        <x:v>498</x:v>
      </x:c>
      <x:c r="I22" s="121">
        <x:v>143040</x:v>
      </x:c>
      <x:c r="J22" s="121">
        <x:v>0</x:v>
      </x:c>
    </x:row>
    <x:row r="23" spans="2:10">
      <x:c r="B23" s="122" t="s">
        <x:v>114</x:v>
      </x:c>
      <x:c r="C23" s="122" t="s">
        <x:v>127</x:v>
      </x:c>
      <x:c r="D23" s="122" t="s">
        <x:v>125</x:v>
      </x:c>
      <x:c r="E23" s="122" t="s">
        <x:v>659</x:v>
      </x:c>
      <x:c r="F23" s="122" t="s">
        <x:v>652</x:v>
      </x:c>
      <x:c r="G23" s="122" t="s">
        <x:v>662</x:v>
      </x:c>
      <x:c r="H23" s="122" t="s">
        <x:v>498</x:v>
      </x:c>
      <x:c r="I23" s="121">
        <x:v>138660</x:v>
      </x:c>
      <x:c r="J23" s="121">
        <x:v>0</x:v>
      </x:c>
    </x:row>
    <x:row r="24" spans="2:10">
      <x:c r="B24" s="122" t="s">
        <x:v>114</x:v>
      </x:c>
      <x:c r="C24" s="122" t="s">
        <x:v>127</x:v>
      </x:c>
      <x:c r="D24" s="122" t="s">
        <x:v>125</x:v>
      </x:c>
      <x:c r="E24" s="122" t="s">
        <x:v>659</x:v>
      </x:c>
      <x:c r="F24" s="122" t="s">
        <x:v>652</x:v>
      </x:c>
      <x:c r="G24" s="122" t="s">
        <x:v>662</x:v>
      </x:c>
      <x:c r="H24" s="122" t="s">
        <x:v>498</x:v>
      </x:c>
      <x:c r="I24" s="121">
        <x:v>239250</x:v>
      </x:c>
      <x:c r="J24" s="121">
        <x:v>0</x:v>
      </x:c>
    </x:row>
    <x:row r="25" spans="2:10">
      <x:c r="B25" s="122" t="s">
        <x:v>114</x:v>
      </x:c>
      <x:c r="C25" s="122" t="s">
        <x:v>127</x:v>
      </x:c>
      <x:c r="D25" s="122" t="s">
        <x:v>125</x:v>
      </x:c>
      <x:c r="E25" s="122" t="s">
        <x:v>659</x:v>
      </x:c>
      <x:c r="F25" s="122" t="s">
        <x:v>653</x:v>
      </x:c>
      <x:c r="G25" s="122" t="s">
        <x:v>662</x:v>
      </x:c>
      <x:c r="H25" s="122" t="s">
        <x:v>498</x:v>
      </x:c>
      <x:c r="I25" s="121">
        <x:v>4000</x:v>
      </x:c>
      <x:c r="J25" s="121">
        <x:v>0</x:v>
      </x:c>
    </x:row>
    <x:row r="26" spans="2:10">
      <x:c r="B26" s="122" t="s">
        <x:v>114</x:v>
      </x:c>
      <x:c r="C26" s="122" t="s">
        <x:v>127</x:v>
      </x:c>
      <x:c r="D26" s="122" t="s">
        <x:v>125</x:v>
      </x:c>
      <x:c r="E26" s="122" t="s">
        <x:v>640</x:v>
      </x:c>
      <x:c r="F26" s="122" t="s">
        <x:v>667</x:v>
      </x:c>
      <x:c r="G26" s="122" t="s">
        <x:v>660</x:v>
      </x:c>
      <x:c r="H26" s="122" t="s">
        <x:v>497</x:v>
      </x:c>
      <x:c r="I26" s="121">
        <x:v>81970</x:v>
      </x:c>
      <x:c r="J26" s="121">
        <x:v>65576</x:v>
      </x:c>
    </x:row>
    <x:row r="27" spans="2:10">
      <x:c r="B27" s="122" t="s">
        <x:v>101</x:v>
      </x:c>
      <x:c r="C27" s="122" t="s">
        <x:v>100</x:v>
      </x:c>
      <x:c r="D27" s="122" t="s">
        <x:v>125</x:v>
      </x:c>
      <x:c r="E27" s="122" t="s">
        <x:v>651</x:v>
      </x:c>
      <x:c r="F27" s="122" t="s">
        <x:v>661</x:v>
      </x:c>
      <x:c r="G27" s="122" t="s">
        <x:v>649</x:v>
      </x:c>
      <x:c r="H27" s="122" t="s">
        <x:v>493</x:v>
      </x:c>
      <x:c r="I27" s="121">
        <x:v>15000</x:v>
      </x:c>
      <x:c r="J27" s="121">
        <x:v>0</x:v>
      </x:c>
    </x:row>
    <x:row r="28" spans="2:10">
      <x:c r="B28" s="122" t="s">
        <x:v>101</x:v>
      </x:c>
      <x:c r="C28" s="122" t="s">
        <x:v>100</x:v>
      </x:c>
      <x:c r="D28" s="122" t="s">
        <x:v>125</x:v>
      </x:c>
      <x:c r="E28" s="122" t="s">
        <x:v>651</x:v>
      </x:c>
      <x:c r="F28" s="122" t="s">
        <x:v>661</x:v>
      </x:c>
      <x:c r="G28" s="122" t="s">
        <x:v>643</x:v>
      </x:c>
      <x:c r="H28" s="122" t="s">
        <x:v>495</x:v>
      </x:c>
      <x:c r="I28" s="121">
        <x:v>111980</x:v>
      </x:c>
      <x:c r="J28" s="121">
        <x:v>0</x:v>
      </x:c>
    </x:row>
    <x:row r="29" spans="2:10">
      <x:c r="B29" s="122" t="s">
        <x:v>101</x:v>
      </x:c>
      <x:c r="C29" s="122" t="s">
        <x:v>100</x:v>
      </x:c>
      <x:c r="D29" s="122" t="s">
        <x:v>125</x:v>
      </x:c>
      <x:c r="E29" s="122" t="s">
        <x:v>651</x:v>
      </x:c>
      <x:c r="F29" s="122" t="s">
        <x:v>661</x:v>
      </x:c>
      <x:c r="G29" s="122" t="s">
        <x:v>643</x:v>
      </x:c>
      <x:c r="H29" s="122" t="s">
        <x:v>495</x:v>
      </x:c>
      <x:c r="I29" s="121">
        <x:v>213200</x:v>
      </x:c>
      <x:c r="J29" s="121">
        <x:v>0</x:v>
      </x:c>
    </x:row>
    <x:row r="30" spans="2:10">
      <x:c r="B30" s="122" t="s">
        <x:v>101</x:v>
      </x:c>
      <x:c r="C30" s="122" t="s">
        <x:v>100</x:v>
      </x:c>
      <x:c r="D30" s="122" t="s">
        <x:v>125</x:v>
      </x:c>
      <x:c r="E30" s="122" t="s">
        <x:v>648</x:v>
      </x:c>
      <x:c r="F30" s="122" t="s">
        <x:v>122</x:v>
      </x:c>
      <x:c r="G30" s="122" t="s">
        <x:v>645</x:v>
      </x:c>
      <x:c r="H30" s="122" t="s">
        <x:v>119</x:v>
      </x:c>
      <x:c r="I30" s="121">
        <x:v>110000</x:v>
      </x:c>
      <x:c r="J30" s="121">
        <x:v>0</x:v>
      </x:c>
    </x:row>
    <x:row r="31" spans="2:10">
      <x:c r="B31" s="122" t="s">
        <x:v>101</x:v>
      </x:c>
      <x:c r="C31" s="122" t="s">
        <x:v>100</x:v>
      </x:c>
      <x:c r="D31" s="122" t="s">
        <x:v>125</x:v>
      </x:c>
      <x:c r="E31" s="122" t="s">
        <x:v>648</x:v>
      </x:c>
      <x:c r="F31" s="122" t="s">
        <x:v>122</x:v>
      </x:c>
      <x:c r="G31" s="122" t="s">
        <x:v>645</x:v>
      </x:c>
      <x:c r="H31" s="122" t="s">
        <x:v>119</x:v>
      </x:c>
      <x:c r="I31" s="121">
        <x:v>240000</x:v>
      </x:c>
      <x:c r="J31" s="121">
        <x:v>0</x:v>
      </x:c>
    </x:row>
    <x:row r="32" spans="2:10">
      <x:c r="B32" s="122" t="s">
        <x:v>101</x:v>
      </x:c>
      <x:c r="C32" s="122" t="s">
        <x:v>100</x:v>
      </x:c>
      <x:c r="D32" s="122" t="s">
        <x:v>125</x:v>
      </x:c>
      <x:c r="E32" s="122" t="s">
        <x:v>648</x:v>
      </x:c>
      <x:c r="F32" s="122" t="s">
        <x:v>122</x:v>
      </x:c>
      <x:c r="G32" s="122" t="s">
        <x:v>645</x:v>
      </x:c>
      <x:c r="H32" s="122" t="s">
        <x:v>119</x:v>
      </x:c>
      <x:c r="I32" s="121">
        <x:v>600000</x:v>
      </x:c>
      <x:c r="J32" s="121">
        <x:v>0</x:v>
      </x:c>
    </x:row>
    <x:row r="33" spans="2:10">
      <x:c r="B33" s="122" t="s">
        <x:v>101</x:v>
      </x:c>
      <x:c r="C33" s="122" t="s">
        <x:v>100</x:v>
      </x:c>
      <x:c r="D33" s="122" t="s">
        <x:v>125</x:v>
      </x:c>
      <x:c r="E33" s="122" t="s">
        <x:v>657</x:v>
      </x:c>
      <x:c r="F33" s="122" t="s">
        <x:v>652</x:v>
      </x:c>
      <x:c r="G33" s="122" t="s">
        <x:v>119</x:v>
      </x:c>
      <x:c r="H33" s="122" t="s">
        <x:v>119</x:v>
      </x:c>
      <x:c r="I33" s="121">
        <x:v>62340</x:v>
      </x:c>
      <x:c r="J33" s="121">
        <x:v>0</x:v>
      </x:c>
    </x:row>
    <x:row r="34" spans="2:10">
      <x:c r="B34" s="122" t="s">
        <x:v>101</x:v>
      </x:c>
      <x:c r="C34" s="122" t="s">
        <x:v>100</x:v>
      </x:c>
      <x:c r="D34" s="122" t="s">
        <x:v>125</x:v>
      </x:c>
      <x:c r="E34" s="122" t="s">
        <x:v>657</x:v>
      </x:c>
      <x:c r="F34" s="122" t="s">
        <x:v>652</x:v>
      </x:c>
      <x:c r="G34" s="122" t="s">
        <x:v>119</x:v>
      </x:c>
      <x:c r="H34" s="122" t="s">
        <x:v>119</x:v>
      </x:c>
      <x:c r="I34" s="121">
        <x:v>213020</x:v>
      </x:c>
      <x:c r="J34" s="121">
        <x:v>0</x:v>
      </x:c>
    </x:row>
    <x:row r="35" spans="2:10">
      <x:c r="B35" s="122" t="s">
        <x:v>101</x:v>
      </x:c>
      <x:c r="C35" s="122" t="s">
        <x:v>100</x:v>
      </x:c>
      <x:c r="D35" s="122" t="s">
        <x:v>125</x:v>
      </x:c>
      <x:c r="E35" s="122" t="s">
        <x:v>651</x:v>
      </x:c>
      <x:c r="F35" s="122" t="s">
        <x:v>652</x:v>
      </x:c>
      <x:c r="G35" s="122" t="s">
        <x:v>643</x:v>
      </x:c>
      <x:c r="H35" s="122" t="s">
        <x:v>495</x:v>
      </x:c>
      <x:c r="I35" s="121">
        <x:v>1925602</x:v>
      </x:c>
      <x:c r="J35" s="121">
        <x:v>0</x:v>
      </x:c>
    </x:row>
    <x:row r="36" spans="2:10">
      <x:c r="B36" s="122" t="s">
        <x:v>101</x:v>
      </x:c>
      <x:c r="C36" s="122" t="s">
        <x:v>100</x:v>
      </x:c>
      <x:c r="D36" s="122" t="s">
        <x:v>125</x:v>
      </x:c>
      <x:c r="E36" s="122" t="s">
        <x:v>651</x:v>
      </x:c>
      <x:c r="F36" s="122" t="s">
        <x:v>652</x:v>
      </x:c>
      <x:c r="G36" s="122" t="s">
        <x:v>643</x:v>
      </x:c>
      <x:c r="H36" s="122" t="s">
        <x:v>495</x:v>
      </x:c>
      <x:c r="I36" s="121">
        <x:v>2638488</x:v>
      </x:c>
      <x:c r="J36" s="121">
        <x:v>0</x:v>
      </x:c>
    </x:row>
    <x:row r="37" spans="2:10">
      <x:c r="B37" s="122" t="s">
        <x:v>101</x:v>
      </x:c>
      <x:c r="C37" s="122" t="s">
        <x:v>100</x:v>
      </x:c>
      <x:c r="D37" s="122" t="s">
        <x:v>125</x:v>
      </x:c>
      <x:c r="E37" s="122" t="s">
        <x:v>651</x:v>
      </x:c>
      <x:c r="F37" s="122" t="s">
        <x:v>652</x:v>
      </x:c>
      <x:c r="G37" s="122" t="s">
        <x:v>649</x:v>
      </x:c>
      <x:c r="H37" s="122" t="s">
        <x:v>493</x:v>
      </x:c>
      <x:c r="I37" s="121">
        <x:v>10725504</x:v>
      </x:c>
      <x:c r="J37" s="121">
        <x:v>0</x:v>
      </x:c>
    </x:row>
    <x:row r="38" spans="2:10">
      <x:c r="B38" s="122" t="s">
        <x:v>101</x:v>
      </x:c>
      <x:c r="C38" s="122" t="s">
        <x:v>100</x:v>
      </x:c>
      <x:c r="D38" s="122" t="s">
        <x:v>125</x:v>
      </x:c>
      <x:c r="E38" s="122" t="s">
        <x:v>651</x:v>
      </x:c>
      <x:c r="F38" s="122" t="s">
        <x:v>652</x:v>
      </x:c>
      <x:c r="G38" s="122" t="s">
        <x:v>649</x:v>
      </x:c>
      <x:c r="H38" s="122" t="s">
        <x:v>493</x:v>
      </x:c>
      <x:c r="I38" s="121">
        <x:v>12127516</x:v>
      </x:c>
      <x:c r="J38" s="121">
        <x:v>0</x:v>
      </x:c>
    </x:row>
    <x:row r="39" spans="2:10">
      <x:c r="B39" s="122" t="s">
        <x:v>101</x:v>
      </x:c>
      <x:c r="C39" s="122" t="s">
        <x:v>100</x:v>
      </x:c>
      <x:c r="D39" s="122" t="s">
        <x:v>125</x:v>
      </x:c>
      <x:c r="E39" s="122" t="s">
        <x:v>651</x:v>
      </x:c>
      <x:c r="F39" s="122" t="s">
        <x:v>653</x:v>
      </x:c>
      <x:c r="G39" s="122" t="s">
        <x:v>649</x:v>
      </x:c>
      <x:c r="H39" s="122" t="s">
        <x:v>493</x:v>
      </x:c>
      <x:c r="I39" s="121">
        <x:v>8000</x:v>
      </x:c>
      <x:c r="J39" s="121">
        <x:v>0</x:v>
      </x:c>
    </x:row>
    <x:row r="40" spans="2:10">
      <x:c r="B40" s="122" t="s">
        <x:v>101</x:v>
      </x:c>
      <x:c r="C40" s="122" t="s">
        <x:v>100</x:v>
      </x:c>
      <x:c r="D40" s="122" t="s">
        <x:v>125</x:v>
      </x:c>
      <x:c r="E40" s="122" t="s">
        <x:v>651</x:v>
      </x:c>
      <x:c r="F40" s="122" t="s">
        <x:v>653</x:v>
      </x:c>
      <x:c r="G40" s="122" t="s">
        <x:v>649</x:v>
      </x:c>
      <x:c r="H40" s="122" t="s">
        <x:v>493</x:v>
      </x:c>
      <x:c r="I40" s="121">
        <x:v>60100</x:v>
      </x:c>
      <x:c r="J40" s="121">
        <x:v>0</x:v>
      </x:c>
    </x:row>
    <x:row r="41" spans="2:10">
      <x:c r="B41" s="122" t="s">
        <x:v>101</x:v>
      </x:c>
      <x:c r="C41" s="122" t="s">
        <x:v>100</x:v>
      </x:c>
      <x:c r="D41" s="122" t="s">
        <x:v>125</x:v>
      </x:c>
      <x:c r="E41" s="122" t="s">
        <x:v>640</x:v>
      </x:c>
      <x:c r="F41" s="122" t="s">
        <x:v>667</x:v>
      </x:c>
      <x:c r="G41" s="122" t="s">
        <x:v>663</x:v>
      </x:c>
      <x:c r="H41" s="122" t="s">
        <x:v>494</x:v>
      </x:c>
      <x:c r="I41" s="121">
        <x:v>59400</x:v>
      </x:c>
      <x:c r="J41" s="121">
        <x:v>47520</x:v>
      </x:c>
    </x:row>
    <x:row r="42" spans="2:10">
      <x:c r="B42" s="122" t="s">
        <x:v>101</x:v>
      </x:c>
      <x:c r="C42" s="122" t="s">
        <x:v>100</x:v>
      </x:c>
      <x:c r="D42" s="122" t="s">
        <x:v>125</x:v>
      </x:c>
      <x:c r="E42" s="122" t="s">
        <x:v>640</x:v>
      </x:c>
      <x:c r="F42" s="122" t="s">
        <x:v>667</x:v>
      </x:c>
      <x:c r="G42" s="122" t="s">
        <x:v>663</x:v>
      </x:c>
      <x:c r="H42" s="122" t="s">
        <x:v>494</x:v>
      </x:c>
      <x:c r="I42" s="121">
        <x:v>103400</x:v>
      </x:c>
      <x:c r="J42" s="121">
        <x:v>82720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5">
    <x:tabColor rgb="ffff0000"/>
  </x:sheetPr>
  <x:dimension ref="B3:J42"/>
  <x:sheetViews>
    <x:sheetView topLeftCell="A1" zoomScaleNormal="75" zoomScaleSheetLayoutView="100" workbookViewId="0">
      <x:selection activeCell="M34" activeCellId="0" sqref="M34:M34"/>
    </x:sheetView>
  </x:sheetViews>
  <x:sheetFormatPr defaultColWidth="9" defaultRowHeight="16.39999999999999857891"/>
  <x:cols>
    <x:col min="1" max="1" width="2.5625" customWidth="1"/>
    <x:col min="5" max="5" width="10.0625" bestFit="1" customWidth="1"/>
    <x:col min="6" max="6" width="12" bestFit="1" customWidth="1"/>
    <x:col min="7" max="7" width="10.0625" bestFit="1" customWidth="1"/>
    <x:col min="8" max="8" width="13.3125" bestFit="1" customWidth="1"/>
    <x:col min="9" max="9" width="11.3125" bestFit="1" customWidth="1"/>
    <x:col min="10" max="10" width="10.0625" bestFit="1" customWidth="1"/>
  </x:cols>
  <x:sheetData>
    <x:row r="3" spans="2:10">
      <x:c r="B3" s="123" t="s">
        <x:v>335</x:v>
      </x:c>
      <x:c r="C3" s="123" t="s">
        <x:v>99</x:v>
      </x:c>
      <x:c r="D3" s="123" t="s">
        <x:v>666</x:v>
      </x:c>
      <x:c r="E3" s="123" t="s">
        <x:v>636</x:v>
      </x:c>
      <x:c r="F3" s="123" t="s">
        <x:v>664</x:v>
      </x:c>
      <x:c r="G3" s="123" t="s">
        <x:v>113</x:v>
      </x:c>
      <x:c r="H3" s="123" t="s">
        <x:v>641</x:v>
      </x:c>
      <x:c r="I3" s="123" t="s">
        <x:v>115</x:v>
      </x:c>
      <x:c r="J3" s="123" t="s">
        <x:v>644</x:v>
      </x:c>
    </x:row>
    <x:row r="4" spans="2:10">
      <x:c r="B4" s="122" t="s">
        <x:v>117</x:v>
      </x:c>
      <x:c r="C4" s="122" t="s">
        <x:v>111</x:v>
      </x:c>
      <x:c r="D4" s="122" t="s">
        <x:v>125</x:v>
      </x:c>
      <x:c r="E4" s="122" t="s">
        <x:v>640</x:v>
      </x:c>
      <x:c r="F4" s="122" t="s">
        <x:v>667</x:v>
      </x:c>
      <x:c r="G4" s="122" t="s">
        <x:v>663</x:v>
      </x:c>
      <x:c r="H4" s="122" t="s">
        <x:v>494</x:v>
      </x:c>
      <x:c r="I4" s="121">
        <x:v>612700</x:v>
      </x:c>
      <x:c r="J4" s="121">
        <x:v>306350</x:v>
      </x:c>
    </x:row>
    <x:row r="5" spans="2:10">
      <x:c r="B5" s="122" t="s">
        <x:v>117</x:v>
      </x:c>
      <x:c r="C5" s="122" t="s">
        <x:v>111</x:v>
      </x:c>
      <x:c r="D5" s="122" t="s">
        <x:v>125</x:v>
      </x:c>
      <x:c r="E5" s="122" t="s">
        <x:v>651</x:v>
      </x:c>
      <x:c r="F5" s="122" t="s">
        <x:v>661</x:v>
      </x:c>
      <x:c r="G5" s="122" t="s">
        <x:v>643</x:v>
      </x:c>
      <x:c r="H5" s="122" t="s">
        <x:v>495</x:v>
      </x:c>
      <x:c r="I5" s="121">
        <x:v>13000</x:v>
      </x:c>
      <x:c r="J5" s="121">
        <x:v>0</x:v>
      </x:c>
    </x:row>
    <x:row r="6" spans="2:10">
      <x:c r="B6" s="122" t="s">
        <x:v>117</x:v>
      </x:c>
      <x:c r="C6" s="122" t="s">
        <x:v>111</x:v>
      </x:c>
      <x:c r="D6" s="122" t="s">
        <x:v>125</x:v>
      </x:c>
      <x:c r="E6" s="122" t="s">
        <x:v>651</x:v>
      </x:c>
      <x:c r="F6" s="122" t="s">
        <x:v>661</x:v>
      </x:c>
      <x:c r="G6" s="122" t="s">
        <x:v>643</x:v>
      </x:c>
      <x:c r="H6" s="122" t="s">
        <x:v>495</x:v>
      </x:c>
      <x:c r="I6" s="121">
        <x:v>46000</x:v>
      </x:c>
      <x:c r="J6" s="121">
        <x:v>0</x:v>
      </x:c>
    </x:row>
    <x:row r="7" spans="2:10">
      <x:c r="B7" s="122" t="s">
        <x:v>117</x:v>
      </x:c>
      <x:c r="C7" s="122" t="s">
        <x:v>111</x:v>
      </x:c>
      <x:c r="D7" s="122" t="s">
        <x:v>125</x:v>
      </x:c>
      <x:c r="E7" s="122" t="s">
        <x:v>657</x:v>
      </x:c>
      <x:c r="F7" s="122" t="s">
        <x:v>652</x:v>
      </x:c>
      <x:c r="G7" s="122" t="s">
        <x:v>119</x:v>
      </x:c>
      <x:c r="H7" s="122" t="s">
        <x:v>119</x:v>
      </x:c>
      <x:c r="I7" s="121">
        <x:v>3000</x:v>
      </x:c>
      <x:c r="J7" s="121">
        <x:v>0</x:v>
      </x:c>
    </x:row>
    <x:row r="8" spans="2:10">
      <x:c r="B8" s="122" t="s">
        <x:v>117</x:v>
      </x:c>
      <x:c r="C8" s="122" t="s">
        <x:v>111</x:v>
      </x:c>
      <x:c r="D8" s="122" t="s">
        <x:v>125</x:v>
      </x:c>
      <x:c r="E8" s="122" t="s">
        <x:v>651</x:v>
      </x:c>
      <x:c r="F8" s="122" t="s">
        <x:v>652</x:v>
      </x:c>
      <x:c r="G8" s="122" t="s">
        <x:v>643</x:v>
      </x:c>
      <x:c r="H8" s="122" t="s">
        <x:v>495</x:v>
      </x:c>
      <x:c r="I8" s="121">
        <x:v>536790</x:v>
      </x:c>
      <x:c r="J8" s="121">
        <x:v>0</x:v>
      </x:c>
    </x:row>
    <x:row r="9" spans="2:10">
      <x:c r="B9" s="122" t="s">
        <x:v>117</x:v>
      </x:c>
      <x:c r="C9" s="122" t="s">
        <x:v>111</x:v>
      </x:c>
      <x:c r="D9" s="122" t="s">
        <x:v>125</x:v>
      </x:c>
      <x:c r="E9" s="122" t="s">
        <x:v>651</x:v>
      </x:c>
      <x:c r="F9" s="122" t="s">
        <x:v>652</x:v>
      </x:c>
      <x:c r="G9" s="122" t="s">
        <x:v>643</x:v>
      </x:c>
      <x:c r="H9" s="122" t="s">
        <x:v>495</x:v>
      </x:c>
      <x:c r="I9" s="121">
        <x:v>1738200</x:v>
      </x:c>
      <x:c r="J9" s="121">
        <x:v>0</x:v>
      </x:c>
    </x:row>
    <x:row r="10" spans="2:10">
      <x:c r="B10" s="122" t="s">
        <x:v>117</x:v>
      </x:c>
      <x:c r="C10" s="122" t="s">
        <x:v>111</x:v>
      </x:c>
      <x:c r="D10" s="122" t="s">
        <x:v>125</x:v>
      </x:c>
      <x:c r="E10" s="122" t="s">
        <x:v>651</x:v>
      </x:c>
      <x:c r="F10" s="122" t="s">
        <x:v>653</x:v>
      </x:c>
      <x:c r="G10" s="122" t="s">
        <x:v>643</x:v>
      </x:c>
      <x:c r="H10" s="122" t="s">
        <x:v>495</x:v>
      </x:c>
      <x:c r="I10" s="121">
        <x:v>23520</x:v>
      </x:c>
      <x:c r="J10" s="121">
        <x:v>0</x:v>
      </x:c>
    </x:row>
    <x:row r="11" spans="2:10">
      <x:c r="B11" s="122" t="s">
        <x:v>117</x:v>
      </x:c>
      <x:c r="C11" s="122" t="s">
        <x:v>111</x:v>
      </x:c>
      <x:c r="D11" s="122" t="s">
        <x:v>125</x:v>
      </x:c>
      <x:c r="E11" s="122" t="s">
        <x:v>640</x:v>
      </x:c>
      <x:c r="F11" s="122" t="s">
        <x:v>667</x:v>
      </x:c>
      <x:c r="G11" s="122" t="s">
        <x:v>660</x:v>
      </x:c>
      <x:c r="H11" s="122" t="s">
        <x:v>497</x:v>
      </x:c>
      <x:c r="I11" s="121">
        <x:v>58600</x:v>
      </x:c>
      <x:c r="J11" s="121">
        <x:v>29300</x:v>
      </x:c>
    </x:row>
    <x:row r="12" spans="2:10">
      <x:c r="B12" s="122" t="s">
        <x:v>117</x:v>
      </x:c>
      <x:c r="C12" s="122" t="s">
        <x:v>111</x:v>
      </x:c>
      <x:c r="D12" s="122" t="s">
        <x:v>125</x:v>
      </x:c>
      <x:c r="E12" s="122" t="s">
        <x:v>640</x:v>
      </x:c>
      <x:c r="F12" s="122" t="s">
        <x:v>667</x:v>
      </x:c>
      <x:c r="G12" s="122" t="s">
        <x:v>660</x:v>
      </x:c>
      <x:c r="H12" s="122" t="s">
        <x:v>497</x:v>
      </x:c>
      <x:c r="I12" s="121">
        <x:v>117840</x:v>
      </x:c>
      <x:c r="J12" s="121">
        <x:v>58920</x:v>
      </x:c>
    </x:row>
    <x:row r="13" spans="2:10">
      <x:c r="B13" s="122" t="s">
        <x:v>137</x:v>
      </x:c>
      <x:c r="C13" s="122" t="s">
        <x:v>160</x:v>
      </x:c>
      <x:c r="D13" s="122" t="s">
        <x:v>145</x:v>
      </x:c>
      <x:c r="E13" s="122" t="s">
        <x:v>648</x:v>
      </x:c>
      <x:c r="F13" s="122" t="s">
        <x:v>122</x:v>
      </x:c>
      <x:c r="G13" s="122" t="s">
        <x:v>645</x:v>
      </x:c>
      <x:c r="H13" s="122" t="s">
        <x:v>119</x:v>
      </x:c>
      <x:c r="I13" s="121">
        <x:v>220000</x:v>
      </x:c>
      <x:c r="J13" s="121">
        <x:v>0</x:v>
      </x:c>
    </x:row>
    <x:row r="14" spans="2:10">
      <x:c r="B14" s="122" t="s">
        <x:v>137</x:v>
      </x:c>
      <x:c r="C14" s="122" t="s">
        <x:v>160</x:v>
      </x:c>
      <x:c r="D14" s="122" t="s">
        <x:v>145</x:v>
      </x:c>
      <x:c r="E14" s="122" t="s">
        <x:v>640</x:v>
      </x:c>
      <x:c r="F14" s="122" t="s">
        <x:v>667</x:v>
      </x:c>
      <x:c r="G14" s="122" t="s">
        <x:v>663</x:v>
      </x:c>
      <x:c r="H14" s="122" t="s">
        <x:v>494</x:v>
      </x:c>
      <x:c r="I14" s="121">
        <x:v>44700</x:v>
      </x:c>
      <x:c r="J14" s="121">
        <x:v>35760</x:v>
      </x:c>
    </x:row>
    <x:row r="15" spans="2:10">
      <x:c r="B15" s="122" t="s">
        <x:v>137</x:v>
      </x:c>
      <x:c r="C15" s="122" t="s">
        <x:v>160</x:v>
      </x:c>
      <x:c r="D15" s="122" t="s">
        <x:v>145</x:v>
      </x:c>
      <x:c r="E15" s="122" t="s">
        <x:v>640</x:v>
      </x:c>
      <x:c r="F15" s="122" t="s">
        <x:v>667</x:v>
      </x:c>
      <x:c r="G15" s="122" t="s">
        <x:v>663</x:v>
      </x:c>
      <x:c r="H15" s="122" t="s">
        <x:v>494</x:v>
      </x:c>
      <x:c r="I15" s="121">
        <x:v>88400</x:v>
      </x:c>
      <x:c r="J15" s="121">
        <x:v>70720</x:v>
      </x:c>
    </x:row>
    <x:row r="16" spans="2:10">
      <x:c r="B16" s="122" t="s">
        <x:v>137</x:v>
      </x:c>
      <x:c r="C16" s="122" t="s">
        <x:v>160</x:v>
      </x:c>
      <x:c r="D16" s="122" t="s">
        <x:v>145</x:v>
      </x:c>
      <x:c r="E16" s="122" t="s">
        <x:v>640</x:v>
      </x:c>
      <x:c r="F16" s="122" t="s">
        <x:v>667</x:v>
      </x:c>
      <x:c r="G16" s="122" t="s">
        <x:v>660</x:v>
      </x:c>
      <x:c r="H16" s="122" t="s">
        <x:v>497</x:v>
      </x:c>
      <x:c r="I16" s="121">
        <x:v>107190</x:v>
      </x:c>
      <x:c r="J16" s="121">
        <x:v>85752</x:v>
      </x:c>
    </x:row>
    <x:row r="17" spans="2:10">
      <x:c r="B17" s="122" t="s">
        <x:v>124</x:v>
      </x:c>
      <x:c r="C17" s="122" t="s">
        <x:v>123</x:v>
      </x:c>
      <x:c r="D17" s="122" t="s">
        <x:v>125</x:v>
      </x:c>
      <x:c r="E17" s="122" t="s">
        <x:v>640</x:v>
      </x:c>
      <x:c r="F17" s="122" t="s">
        <x:v>667</x:v>
      </x:c>
      <x:c r="G17" s="122" t="s">
        <x:v>660</x:v>
      </x:c>
      <x:c r="H17" s="122" t="s">
        <x:v>497</x:v>
      </x:c>
      <x:c r="I17" s="121">
        <x:v>360600</x:v>
      </x:c>
      <x:c r="J17" s="121">
        <x:v>180300</x:v>
      </x:c>
    </x:row>
    <x:row r="18" spans="2:10">
      <x:c r="B18" s="122" t="s">
        <x:v>124</x:v>
      </x:c>
      <x:c r="C18" s="122" t="s">
        <x:v>123</x:v>
      </x:c>
      <x:c r="D18" s="122" t="s">
        <x:v>125</x:v>
      </x:c>
      <x:c r="E18" s="122" t="s">
        <x:v>657</x:v>
      </x:c>
      <x:c r="F18" s="122" t="s">
        <x:v>652</x:v>
      </x:c>
      <x:c r="G18" s="122" t="s">
        <x:v>119</x:v>
      </x:c>
      <x:c r="H18" s="122" t="s">
        <x:v>119</x:v>
      </x:c>
      <x:c r="I18" s="121">
        <x:v>145000</x:v>
      </x:c>
      <x:c r="J18" s="121">
        <x:v>0</x:v>
      </x:c>
    </x:row>
    <x:row r="19" spans="2:10">
      <x:c r="B19" s="122" t="s">
        <x:v>124</x:v>
      </x:c>
      <x:c r="C19" s="122" t="s">
        <x:v>123</x:v>
      </x:c>
      <x:c r="D19" s="122" t="s">
        <x:v>125</x:v>
      </x:c>
      <x:c r="E19" s="122" t="s">
        <x:v>657</x:v>
      </x:c>
      <x:c r="F19" s="122" t="s">
        <x:v>652</x:v>
      </x:c>
      <x:c r="G19" s="122" t="s">
        <x:v>119</x:v>
      </x:c>
      <x:c r="H19" s="122" t="s">
        <x:v>119</x:v>
      </x:c>
      <x:c r="I19" s="121">
        <x:v>231000</x:v>
      </x:c>
      <x:c r="J19" s="121">
        <x:v>0</x:v>
      </x:c>
    </x:row>
    <x:row r="20" spans="2:10">
      <x:c r="B20" s="122" t="s">
        <x:v>124</x:v>
      </x:c>
      <x:c r="C20" s="122" t="s">
        <x:v>123</x:v>
      </x:c>
      <x:c r="D20" s="122" t="s">
        <x:v>125</x:v>
      </x:c>
      <x:c r="E20" s="122" t="s">
        <x:v>640</x:v>
      </x:c>
      <x:c r="F20" s="122" t="s">
        <x:v>667</x:v>
      </x:c>
      <x:c r="G20" s="122" t="s">
        <x:v>660</x:v>
      </x:c>
      <x:c r="H20" s="122" t="s">
        <x:v>497</x:v>
      </x:c>
      <x:c r="I20" s="121">
        <x:v>50620</x:v>
      </x:c>
      <x:c r="J20" s="121">
        <x:v>25310</x:v>
      </x:c>
    </x:row>
    <x:row r="21" spans="2:10">
      <x:c r="B21" s="122" t="s">
        <x:v>114</x:v>
      </x:c>
      <x:c r="C21" s="122" t="s">
        <x:v>127</x:v>
      </x:c>
      <x:c r="D21" s="122" t="s">
        <x:v>125</x:v>
      </x:c>
      <x:c r="E21" s="122" t="s">
        <x:v>659</x:v>
      </x:c>
      <x:c r="F21" s="122" t="s">
        <x:v>661</x:v>
      </x:c>
      <x:c r="G21" s="122" t="s">
        <x:v>662</x:v>
      </x:c>
      <x:c r="H21" s="122" t="s">
        <x:v>498</x:v>
      </x:c>
      <x:c r="I21" s="121">
        <x:v>46360</x:v>
      </x:c>
      <x:c r="J21" s="121">
        <x:v>0</x:v>
      </x:c>
    </x:row>
    <x:row r="22" spans="2:10">
      <x:c r="B22" s="122" t="s">
        <x:v>114</x:v>
      </x:c>
      <x:c r="C22" s="122" t="s">
        <x:v>127</x:v>
      </x:c>
      <x:c r="D22" s="122" t="s">
        <x:v>125</x:v>
      </x:c>
      <x:c r="E22" s="122" t="s">
        <x:v>659</x:v>
      </x:c>
      <x:c r="F22" s="122" t="s">
        <x:v>661</x:v>
      </x:c>
      <x:c r="G22" s="122" t="s">
        <x:v>662</x:v>
      </x:c>
      <x:c r="H22" s="122" t="s">
        <x:v>498</x:v>
      </x:c>
      <x:c r="I22" s="121">
        <x:v>143040</x:v>
      </x:c>
      <x:c r="J22" s="121">
        <x:v>0</x:v>
      </x:c>
    </x:row>
    <x:row r="23" spans="2:10">
      <x:c r="B23" s="122" t="s">
        <x:v>114</x:v>
      </x:c>
      <x:c r="C23" s="122" t="s">
        <x:v>127</x:v>
      </x:c>
      <x:c r="D23" s="122" t="s">
        <x:v>125</x:v>
      </x:c>
      <x:c r="E23" s="122" t="s">
        <x:v>659</x:v>
      </x:c>
      <x:c r="F23" s="122" t="s">
        <x:v>652</x:v>
      </x:c>
      <x:c r="G23" s="122" t="s">
        <x:v>662</x:v>
      </x:c>
      <x:c r="H23" s="122" t="s">
        <x:v>498</x:v>
      </x:c>
      <x:c r="I23" s="121">
        <x:v>138660</x:v>
      </x:c>
      <x:c r="J23" s="121">
        <x:v>0</x:v>
      </x:c>
    </x:row>
    <x:row r="24" spans="2:10">
      <x:c r="B24" s="122" t="s">
        <x:v>114</x:v>
      </x:c>
      <x:c r="C24" s="122" t="s">
        <x:v>127</x:v>
      </x:c>
      <x:c r="D24" s="122" t="s">
        <x:v>125</x:v>
      </x:c>
      <x:c r="E24" s="122" t="s">
        <x:v>659</x:v>
      </x:c>
      <x:c r="F24" s="122" t="s">
        <x:v>652</x:v>
      </x:c>
      <x:c r="G24" s="122" t="s">
        <x:v>662</x:v>
      </x:c>
      <x:c r="H24" s="122" t="s">
        <x:v>498</x:v>
      </x:c>
      <x:c r="I24" s="121">
        <x:v>239250</x:v>
      </x:c>
      <x:c r="J24" s="121">
        <x:v>0</x:v>
      </x:c>
    </x:row>
    <x:row r="25" spans="2:10">
      <x:c r="B25" s="122" t="s">
        <x:v>114</x:v>
      </x:c>
      <x:c r="C25" s="122" t="s">
        <x:v>127</x:v>
      </x:c>
      <x:c r="D25" s="122" t="s">
        <x:v>125</x:v>
      </x:c>
      <x:c r="E25" s="122" t="s">
        <x:v>659</x:v>
      </x:c>
      <x:c r="F25" s="122" t="s">
        <x:v>653</x:v>
      </x:c>
      <x:c r="G25" s="122" t="s">
        <x:v>662</x:v>
      </x:c>
      <x:c r="H25" s="122" t="s">
        <x:v>498</x:v>
      </x:c>
      <x:c r="I25" s="121">
        <x:v>4000</x:v>
      </x:c>
      <x:c r="J25" s="121">
        <x:v>0</x:v>
      </x:c>
    </x:row>
    <x:row r="26" spans="2:10">
      <x:c r="B26" s="122" t="s">
        <x:v>114</x:v>
      </x:c>
      <x:c r="C26" s="122" t="s">
        <x:v>127</x:v>
      </x:c>
      <x:c r="D26" s="122" t="s">
        <x:v>125</x:v>
      </x:c>
      <x:c r="E26" s="122" t="s">
        <x:v>640</x:v>
      </x:c>
      <x:c r="F26" s="122" t="s">
        <x:v>667</x:v>
      </x:c>
      <x:c r="G26" s="122" t="s">
        <x:v>660</x:v>
      </x:c>
      <x:c r="H26" s="122" t="s">
        <x:v>497</x:v>
      </x:c>
      <x:c r="I26" s="121">
        <x:v>81970</x:v>
      </x:c>
      <x:c r="J26" s="121">
        <x:v>65576</x:v>
      </x:c>
    </x:row>
    <x:row r="27" spans="2:10">
      <x:c r="B27" s="122" t="s">
        <x:v>101</x:v>
      </x:c>
      <x:c r="C27" s="122" t="s">
        <x:v>100</x:v>
      </x:c>
      <x:c r="D27" s="122" t="s">
        <x:v>125</x:v>
      </x:c>
      <x:c r="E27" s="122" t="s">
        <x:v>651</x:v>
      </x:c>
      <x:c r="F27" s="122" t="s">
        <x:v>661</x:v>
      </x:c>
      <x:c r="G27" s="122" t="s">
        <x:v>649</x:v>
      </x:c>
      <x:c r="H27" s="122" t="s">
        <x:v>493</x:v>
      </x:c>
      <x:c r="I27" s="121">
        <x:v>15000</x:v>
      </x:c>
      <x:c r="J27" s="121">
        <x:v>0</x:v>
      </x:c>
    </x:row>
    <x:row r="28" spans="2:10">
      <x:c r="B28" s="122" t="s">
        <x:v>101</x:v>
      </x:c>
      <x:c r="C28" s="122" t="s">
        <x:v>100</x:v>
      </x:c>
      <x:c r="D28" s="122" t="s">
        <x:v>125</x:v>
      </x:c>
      <x:c r="E28" s="122" t="s">
        <x:v>651</x:v>
      </x:c>
      <x:c r="F28" s="122" t="s">
        <x:v>661</x:v>
      </x:c>
      <x:c r="G28" s="122" t="s">
        <x:v>643</x:v>
      </x:c>
      <x:c r="H28" s="122" t="s">
        <x:v>495</x:v>
      </x:c>
      <x:c r="I28" s="121">
        <x:v>111980</x:v>
      </x:c>
      <x:c r="J28" s="121">
        <x:v>0</x:v>
      </x:c>
    </x:row>
    <x:row r="29" spans="2:10">
      <x:c r="B29" s="122" t="s">
        <x:v>101</x:v>
      </x:c>
      <x:c r="C29" s="122" t="s">
        <x:v>100</x:v>
      </x:c>
      <x:c r="D29" s="122" t="s">
        <x:v>125</x:v>
      </x:c>
      <x:c r="E29" s="122" t="s">
        <x:v>651</x:v>
      </x:c>
      <x:c r="F29" s="122" t="s">
        <x:v>661</x:v>
      </x:c>
      <x:c r="G29" s="122" t="s">
        <x:v>643</x:v>
      </x:c>
      <x:c r="H29" s="122" t="s">
        <x:v>495</x:v>
      </x:c>
      <x:c r="I29" s="121">
        <x:v>213200</x:v>
      </x:c>
      <x:c r="J29" s="121">
        <x:v>0</x:v>
      </x:c>
    </x:row>
    <x:row r="30" spans="2:10">
      <x:c r="B30" s="122" t="s">
        <x:v>101</x:v>
      </x:c>
      <x:c r="C30" s="122" t="s">
        <x:v>100</x:v>
      </x:c>
      <x:c r="D30" s="122" t="s">
        <x:v>125</x:v>
      </x:c>
      <x:c r="E30" s="122" t="s">
        <x:v>648</x:v>
      </x:c>
      <x:c r="F30" s="122" t="s">
        <x:v>122</x:v>
      </x:c>
      <x:c r="G30" s="122" t="s">
        <x:v>645</x:v>
      </x:c>
      <x:c r="H30" s="122" t="s">
        <x:v>119</x:v>
      </x:c>
      <x:c r="I30" s="121">
        <x:v>110000</x:v>
      </x:c>
      <x:c r="J30" s="121">
        <x:v>0</x:v>
      </x:c>
    </x:row>
    <x:row r="31" spans="2:10">
      <x:c r="B31" s="122" t="s">
        <x:v>101</x:v>
      </x:c>
      <x:c r="C31" s="122" t="s">
        <x:v>100</x:v>
      </x:c>
      <x:c r="D31" s="122" t="s">
        <x:v>125</x:v>
      </x:c>
      <x:c r="E31" s="122" t="s">
        <x:v>648</x:v>
      </x:c>
      <x:c r="F31" s="122" t="s">
        <x:v>122</x:v>
      </x:c>
      <x:c r="G31" s="122" t="s">
        <x:v>645</x:v>
      </x:c>
      <x:c r="H31" s="122" t="s">
        <x:v>119</x:v>
      </x:c>
      <x:c r="I31" s="121">
        <x:v>240000</x:v>
      </x:c>
      <x:c r="J31" s="121">
        <x:v>0</x:v>
      </x:c>
    </x:row>
    <x:row r="32" spans="2:10">
      <x:c r="B32" s="122" t="s">
        <x:v>101</x:v>
      </x:c>
      <x:c r="C32" s="122" t="s">
        <x:v>100</x:v>
      </x:c>
      <x:c r="D32" s="122" t="s">
        <x:v>125</x:v>
      </x:c>
      <x:c r="E32" s="122" t="s">
        <x:v>648</x:v>
      </x:c>
      <x:c r="F32" s="122" t="s">
        <x:v>122</x:v>
      </x:c>
      <x:c r="G32" s="122" t="s">
        <x:v>645</x:v>
      </x:c>
      <x:c r="H32" s="122" t="s">
        <x:v>119</x:v>
      </x:c>
      <x:c r="I32" s="121">
        <x:v>600000</x:v>
      </x:c>
      <x:c r="J32" s="121">
        <x:v>0</x:v>
      </x:c>
    </x:row>
    <x:row r="33" spans="2:10">
      <x:c r="B33" s="122" t="s">
        <x:v>101</x:v>
      </x:c>
      <x:c r="C33" s="122" t="s">
        <x:v>100</x:v>
      </x:c>
      <x:c r="D33" s="122" t="s">
        <x:v>125</x:v>
      </x:c>
      <x:c r="E33" s="122" t="s">
        <x:v>657</x:v>
      </x:c>
      <x:c r="F33" s="122" t="s">
        <x:v>652</x:v>
      </x:c>
      <x:c r="G33" s="122" t="s">
        <x:v>119</x:v>
      </x:c>
      <x:c r="H33" s="122" t="s">
        <x:v>119</x:v>
      </x:c>
      <x:c r="I33" s="121">
        <x:v>62340</x:v>
      </x:c>
      <x:c r="J33" s="121">
        <x:v>0</x:v>
      </x:c>
    </x:row>
    <x:row r="34" spans="2:10">
      <x:c r="B34" s="122" t="s">
        <x:v>101</x:v>
      </x:c>
      <x:c r="C34" s="122" t="s">
        <x:v>100</x:v>
      </x:c>
      <x:c r="D34" s="122" t="s">
        <x:v>125</x:v>
      </x:c>
      <x:c r="E34" s="122" t="s">
        <x:v>657</x:v>
      </x:c>
      <x:c r="F34" s="122" t="s">
        <x:v>652</x:v>
      </x:c>
      <x:c r="G34" s="122" t="s">
        <x:v>119</x:v>
      </x:c>
      <x:c r="H34" s="122" t="s">
        <x:v>119</x:v>
      </x:c>
      <x:c r="I34" s="121">
        <x:v>213020</x:v>
      </x:c>
      <x:c r="J34" s="121">
        <x:v>0</x:v>
      </x:c>
    </x:row>
    <x:row r="35" spans="2:10">
      <x:c r="B35" s="122" t="s">
        <x:v>101</x:v>
      </x:c>
      <x:c r="C35" s="122" t="s">
        <x:v>100</x:v>
      </x:c>
      <x:c r="D35" s="122" t="s">
        <x:v>125</x:v>
      </x:c>
      <x:c r="E35" s="122" t="s">
        <x:v>651</x:v>
      </x:c>
      <x:c r="F35" s="122" t="s">
        <x:v>652</x:v>
      </x:c>
      <x:c r="G35" s="122" t="s">
        <x:v>643</x:v>
      </x:c>
      <x:c r="H35" s="122" t="s">
        <x:v>495</x:v>
      </x:c>
      <x:c r="I35" s="121">
        <x:v>1925602</x:v>
      </x:c>
      <x:c r="J35" s="121">
        <x:v>0</x:v>
      </x:c>
    </x:row>
    <x:row r="36" spans="2:10">
      <x:c r="B36" s="122" t="s">
        <x:v>101</x:v>
      </x:c>
      <x:c r="C36" s="122" t="s">
        <x:v>100</x:v>
      </x:c>
      <x:c r="D36" s="122" t="s">
        <x:v>125</x:v>
      </x:c>
      <x:c r="E36" s="122" t="s">
        <x:v>651</x:v>
      </x:c>
      <x:c r="F36" s="122" t="s">
        <x:v>652</x:v>
      </x:c>
      <x:c r="G36" s="122" t="s">
        <x:v>643</x:v>
      </x:c>
      <x:c r="H36" s="122" t="s">
        <x:v>495</x:v>
      </x:c>
      <x:c r="I36" s="121">
        <x:v>2638488</x:v>
      </x:c>
      <x:c r="J36" s="121">
        <x:v>0</x:v>
      </x:c>
    </x:row>
    <x:row r="37" spans="2:10">
      <x:c r="B37" s="122" t="s">
        <x:v>101</x:v>
      </x:c>
      <x:c r="C37" s="122" t="s">
        <x:v>100</x:v>
      </x:c>
      <x:c r="D37" s="122" t="s">
        <x:v>125</x:v>
      </x:c>
      <x:c r="E37" s="122" t="s">
        <x:v>651</x:v>
      </x:c>
      <x:c r="F37" s="122" t="s">
        <x:v>652</x:v>
      </x:c>
      <x:c r="G37" s="122" t="s">
        <x:v>649</x:v>
      </x:c>
      <x:c r="H37" s="122" t="s">
        <x:v>493</x:v>
      </x:c>
      <x:c r="I37" s="121">
        <x:v>10725504</x:v>
      </x:c>
      <x:c r="J37" s="121">
        <x:v>0</x:v>
      </x:c>
    </x:row>
    <x:row r="38" spans="2:10">
      <x:c r="B38" s="122" t="s">
        <x:v>101</x:v>
      </x:c>
      <x:c r="C38" s="122" t="s">
        <x:v>100</x:v>
      </x:c>
      <x:c r="D38" s="122" t="s">
        <x:v>125</x:v>
      </x:c>
      <x:c r="E38" s="122" t="s">
        <x:v>651</x:v>
      </x:c>
      <x:c r="F38" s="122" t="s">
        <x:v>652</x:v>
      </x:c>
      <x:c r="G38" s="122" t="s">
        <x:v>649</x:v>
      </x:c>
      <x:c r="H38" s="122" t="s">
        <x:v>493</x:v>
      </x:c>
      <x:c r="I38" s="121">
        <x:v>12127516</x:v>
      </x:c>
      <x:c r="J38" s="121">
        <x:v>0</x:v>
      </x:c>
    </x:row>
    <x:row r="39" spans="2:10">
      <x:c r="B39" s="122" t="s">
        <x:v>101</x:v>
      </x:c>
      <x:c r="C39" s="122" t="s">
        <x:v>100</x:v>
      </x:c>
      <x:c r="D39" s="122" t="s">
        <x:v>125</x:v>
      </x:c>
      <x:c r="E39" s="122" t="s">
        <x:v>651</x:v>
      </x:c>
      <x:c r="F39" s="122" t="s">
        <x:v>653</x:v>
      </x:c>
      <x:c r="G39" s="122" t="s">
        <x:v>649</x:v>
      </x:c>
      <x:c r="H39" s="122" t="s">
        <x:v>493</x:v>
      </x:c>
      <x:c r="I39" s="121">
        <x:v>8000</x:v>
      </x:c>
      <x:c r="J39" s="121">
        <x:v>0</x:v>
      </x:c>
    </x:row>
    <x:row r="40" spans="2:10">
      <x:c r="B40" s="122" t="s">
        <x:v>101</x:v>
      </x:c>
      <x:c r="C40" s="122" t="s">
        <x:v>100</x:v>
      </x:c>
      <x:c r="D40" s="122" t="s">
        <x:v>125</x:v>
      </x:c>
      <x:c r="E40" s="122" t="s">
        <x:v>651</x:v>
      </x:c>
      <x:c r="F40" s="122" t="s">
        <x:v>653</x:v>
      </x:c>
      <x:c r="G40" s="122" t="s">
        <x:v>649</x:v>
      </x:c>
      <x:c r="H40" s="122" t="s">
        <x:v>493</x:v>
      </x:c>
      <x:c r="I40" s="121">
        <x:v>60100</x:v>
      </x:c>
      <x:c r="J40" s="121">
        <x:v>0</x:v>
      </x:c>
    </x:row>
    <x:row r="41" spans="2:10">
      <x:c r="B41" s="122" t="s">
        <x:v>101</x:v>
      </x:c>
      <x:c r="C41" s="122" t="s">
        <x:v>100</x:v>
      </x:c>
      <x:c r="D41" s="122" t="s">
        <x:v>125</x:v>
      </x:c>
      <x:c r="E41" s="122" t="s">
        <x:v>640</x:v>
      </x:c>
      <x:c r="F41" s="122" t="s">
        <x:v>667</x:v>
      </x:c>
      <x:c r="G41" s="122" t="s">
        <x:v>663</x:v>
      </x:c>
      <x:c r="H41" s="122" t="s">
        <x:v>494</x:v>
      </x:c>
      <x:c r="I41" s="121">
        <x:v>59400</x:v>
      </x:c>
      <x:c r="J41" s="121">
        <x:v>47520</x:v>
      </x:c>
    </x:row>
    <x:row r="42" spans="2:10">
      <x:c r="B42" s="122" t="s">
        <x:v>101</x:v>
      </x:c>
      <x:c r="C42" s="122" t="s">
        <x:v>100</x:v>
      </x:c>
      <x:c r="D42" s="122" t="s">
        <x:v>125</x:v>
      </x:c>
      <x:c r="E42" s="122" t="s">
        <x:v>640</x:v>
      </x:c>
      <x:c r="F42" s="122" t="s">
        <x:v>667</x:v>
      </x:c>
      <x:c r="G42" s="122" t="s">
        <x:v>663</x:v>
      </x:c>
      <x:c r="H42" s="122" t="s">
        <x:v>494</x:v>
      </x:c>
      <x:c r="I42" s="121">
        <x:v>103400</x:v>
      </x:c>
      <x:c r="J42" s="121">
        <x:v>82720</x:v>
      </x:c>
    </x:row>
  </x:sheetData>
  <x:conditionalFormatting sqref="B4:J42">
    <x:cfRule type="expression" dxfId="18" priority="1">
      <x:formula>AND(RIGHT($E4,2)="카드",$I4&gt;=200000)</x:formula>
    </x:cfRule>
  </x:conditionalFormatting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6"/>
  <x:dimension ref="B3:K33"/>
  <x:sheetViews>
    <x:sheetView topLeftCell="B1" zoomScaleNormal="75" zoomScaleSheetLayoutView="100" workbookViewId="0">
      <x:selection activeCell="M11" activeCellId="0" sqref="M11:M11"/>
    </x:sheetView>
  </x:sheetViews>
  <x:sheetFormatPr defaultColWidth="9" defaultRowHeight="16.39999999999999857891"/>
  <x:cols>
    <x:col min="1" max="1" width="2.5625" customWidth="1"/>
    <x:col min="2" max="2" width="8.25" bestFit="1" customWidth="1"/>
    <x:col min="3" max="3" width="11.125" customWidth="1"/>
    <x:col min="4" max="4" width="8.25" bestFit="1" customWidth="1"/>
    <x:col min="5" max="5" width="12.6875" bestFit="1" customWidth="1"/>
    <x:col min="6" max="6" width="10.5625" bestFit="1" customWidth="1"/>
    <x:col min="9" max="9" width="10.0625" bestFit="1" customWidth="1"/>
    <x:col min="10" max="10" width="20.9375" bestFit="1" customWidth="1"/>
    <x:col min="11" max="11" width="12.6875" bestFit="1" customWidth="1"/>
  </x:cols>
  <x:sheetData>
    <x:row r="3" spans="2:11">
      <x:c r="B3" s="126" t="s">
        <x:v>646</x:v>
      </x:c>
      <x:c r="C3" s="126" t="s">
        <x:v>331</x:v>
      </x:c>
      <x:c r="D3" s="126" t="s">
        <x:v>665</x:v>
      </x:c>
      <x:c r="E3" s="126" t="s">
        <x:v>637</x:v>
      </x:c>
      <x:c r="F3" s="126" t="s">
        <x:v>647</x:v>
      </x:c>
      <x:c r="G3" s="126" t="s">
        <x:v>141</x:v>
      </x:c>
      <x:c r="H3" s="126" t="s">
        <x:v>26</x:v>
      </x:c>
      <x:c r="I3" s="126" t="s">
        <x:v>138</x:v>
      </x:c>
      <x:c r="J3" s="126" t="s">
        <x:v>161</x:v>
      </x:c>
      <x:c r="K3" s="126" t="s">
        <x:v>133</x:v>
      </x:c>
    </x:row>
    <x:row r="4" spans="2:11">
      <x:c r="B4" s="128" t="s">
        <x:v>639</x:v>
      </x:c>
      <x:c r="C4" s="128" t="s">
        <x:v>496</x:v>
      </x:c>
      <x:c r="D4" s="122" t="s">
        <x:v>650</x:v>
      </x:c>
      <x:c r="E4" s="122" t="s">
        <x:v>654</x:v>
      </x:c>
      <x:c r="F4" s="127">
        <x:v>43482</x:v>
      </x:c>
      <x:c r="G4" s="122">
        <x:v>2</x:v>
      </x:c>
      <x:c r="H4" s="122" t="s">
        <x:v>154</x:v>
      </x:c>
      <x:c r="I4" s="122" t="s">
        <x:v>655</x:v>
      </x:c>
      <x:c r="J4" s="124" t="s">
        <x:v>503</x:v>
      </x:c>
      <x:c r="K4" s="122" t="s">
        <x:v>673</x:v>
      </x:c>
    </x:row>
    <x:row r="5" spans="2:11">
      <x:c r="B5" s="128" t="s">
        <x:v>690</x:v>
      </x:c>
      <x:c r="C5" s="128" t="s">
        <x:v>501</x:v>
      </x:c>
      <x:c r="D5" s="122" t="s">
        <x:v>650</x:v>
      </x:c>
      <x:c r="E5" s="122" t="s">
        <x:v>654</x:v>
      </x:c>
      <x:c r="F5" s="127">
        <x:v>43486</x:v>
      </x:c>
      <x:c r="G5" s="122">
        <x:v>5</x:v>
      </x:c>
      <x:c r="H5" s="122" t="s">
        <x:v>139</x:v>
      </x:c>
      <x:c r="I5" s="122" t="s">
        <x:v>689</x:v>
      </x:c>
      <x:c r="J5" s="124" t="s">
        <x:v>503</x:v>
      </x:c>
      <x:c r="K5" s="122" t="s">
        <x:v>673</x:v>
      </x:c>
    </x:row>
    <x:row r="6" spans="2:11">
      <x:c r="B6" s="128" t="s">
        <x:v>675</x:v>
      </x:c>
      <x:c r="C6" s="128" t="s">
        <x:v>504</x:v>
      </x:c>
      <x:c r="D6" s="122" t="s">
        <x:v>650</x:v>
      </x:c>
      <x:c r="E6" s="122" t="s">
        <x:v>682</x:v>
      </x:c>
      <x:c r="F6" s="127">
        <x:v>43510</x:v>
      </x:c>
      <x:c r="G6" s="122">
        <x:v>4</x:v>
      </x:c>
      <x:c r="H6" s="122" t="s">
        <x:v>140</x:v>
      </x:c>
      <x:c r="I6" s="122" t="s">
        <x:v>698</x:v>
      </x:c>
      <x:c r="J6" s="124" t="s">
        <x:v>503</x:v>
      </x:c>
      <x:c r="K6" s="122" t="s">
        <x:v>673</x:v>
      </x:c>
    </x:row>
    <x:row r="7" spans="2:11">
      <x:c r="B7" s="128" t="s">
        <x:v>671</x:v>
      </x:c>
      <x:c r="C7" s="128" t="s">
        <x:v>500</x:v>
      </x:c>
      <x:c r="D7" s="122" t="s">
        <x:v>650</x:v>
      </x:c>
      <x:c r="E7" s="122" t="s">
        <x:v>654</x:v>
      </x:c>
      <x:c r="F7" s="127">
        <x:v>43536</x:v>
      </x:c>
      <x:c r="G7" s="122">
        <x:v>3</x:v>
      </x:c>
      <x:c r="H7" s="122" t="s">
        <x:v>155</x:v>
      </x:c>
      <x:c r="I7" s="122" t="s">
        <x:v>689</x:v>
      </x:c>
      <x:c r="J7" s="124" t="s">
        <x:v>503</x:v>
      </x:c>
      <x:c r="K7" s="122" t="s">
        <x:v>673</x:v>
      </x:c>
    </x:row>
    <x:row r="8" spans="2:11">
      <x:c r="B8" s="128" t="s">
        <x:v>696</x:v>
      </x:c>
      <x:c r="C8" s="128" t="s">
        <x:v>499</x:v>
      </x:c>
      <x:c r="D8" s="122" t="s">
        <x:v>650</x:v>
      </x:c>
      <x:c r="E8" s="122" t="s">
        <x:v>691</x:v>
      </x:c>
      <x:c r="F8" s="127">
        <x:v>43537</x:v>
      </x:c>
      <x:c r="G8" s="122">
        <x:v>5</x:v>
      </x:c>
      <x:c r="H8" s="122" t="s">
        <x:v>146</x:v>
      </x:c>
      <x:c r="I8" s="122" t="s">
        <x:v>698</x:v>
      </x:c>
      <x:c r="J8" s="124" t="s">
        <x:v>503</x:v>
      </x:c>
      <x:c r="K8" s="122" t="s">
        <x:v>673</x:v>
      </x:c>
    </x:row>
    <x:row r="9" spans="2:11">
      <x:c r="B9" s="128" t="s">
        <x:v>679</x:v>
      </x:c>
      <x:c r="C9" s="128" t="s">
        <x:v>502</x:v>
      </x:c>
      <x:c r="D9" s="122" t="s">
        <x:v>650</x:v>
      </x:c>
      <x:c r="E9" s="122" t="s">
        <x:v>654</x:v>
      </x:c>
      <x:c r="F9" s="127">
        <x:v>43543</x:v>
      </x:c>
      <x:c r="G9" s="122">
        <x:v>4</x:v>
      </x:c>
      <x:c r="H9" s="122" t="s">
        <x:v>131</x:v>
      </x:c>
      <x:c r="I9" s="122" t="s">
        <x:v>688</x:v>
      </x:c>
      <x:c r="J9" s="124" t="s">
        <x:v>503</x:v>
      </x:c>
      <x:c r="K9" s="122" t="s">
        <x:v>673</x:v>
      </x:c>
    </x:row>
    <x:row r="10" spans="2:11">
      <x:c r="B10" s="128" t="s">
        <x:v>684</x:v>
      </x:c>
      <x:c r="C10" s="128" t="s">
        <x:v>509</x:v>
      </x:c>
      <x:c r="D10" s="122" t="s">
        <x:v>650</x:v>
      </x:c>
      <x:c r="E10" s="122" t="s">
        <x:v>682</x:v>
      </x:c>
      <x:c r="F10" s="127">
        <x:v>43564</x:v>
      </x:c>
      <x:c r="G10" s="122">
        <x:v>2</x:v>
      </x:c>
      <x:c r="H10" s="122" t="s">
        <x:v>136</x:v>
      </x:c>
      <x:c r="I10" s="122" t="s">
        <x:v>655</x:v>
      </x:c>
      <x:c r="J10" s="124" t="s">
        <x:v>503</x:v>
      </x:c>
      <x:c r="K10" s="122" t="s">
        <x:v>673</x:v>
      </x:c>
    </x:row>
    <x:row r="11" spans="2:11">
      <x:c r="B11" s="128" t="s">
        <x:v>692</x:v>
      </x:c>
      <x:c r="C11" s="128" t="s">
        <x:v>507</x:v>
      </x:c>
      <x:c r="D11" s="122" t="s">
        <x:v>650</x:v>
      </x:c>
      <x:c r="E11" s="122" t="s">
        <x:v>677</x:v>
      </x:c>
      <x:c r="F11" s="127">
        <x:v>43571</x:v>
      </x:c>
      <x:c r="G11" s="122">
        <x:v>3</x:v>
      </x:c>
      <x:c r="H11" s="122" t="s">
        <x:v>134</x:v>
      </x:c>
      <x:c r="I11" s="122" t="s">
        <x:v>698</x:v>
      </x:c>
      <x:c r="J11" s="124" t="s">
        <x:v>503</x:v>
      </x:c>
      <x:c r="K11" s="122" t="s">
        <x:v>673</x:v>
      </x:c>
    </x:row>
    <x:row r="12" spans="2:11">
      <x:c r="B12" s="128" t="s">
        <x:v>683</x:v>
      </x:c>
      <x:c r="C12" s="128" t="s">
        <x:v>504</x:v>
      </x:c>
      <x:c r="D12" s="122" t="s">
        <x:v>687</x:v>
      </x:c>
      <x:c r="E12" s="122" t="s">
        <x:v>674</x:v>
      </x:c>
      <x:c r="F12" s="127">
        <x:v>43572</x:v>
      </x:c>
      <x:c r="G12" s="122">
        <x:v>4</x:v>
      </x:c>
      <x:c r="H12" s="122" t="s">
        <x:v>140</x:v>
      </x:c>
      <x:c r="I12" s="122" t="s">
        <x:v>698</x:v>
      </x:c>
      <x:c r="J12" s="124" t="s">
        <x:v>506</x:v>
      </x:c>
      <x:c r="K12" s="122" t="s">
        <x:v>676</x:v>
      </x:c>
    </x:row>
    <x:row r="13" spans="2:11">
      <x:c r="B13" s="128" t="s">
        <x:v>678</x:v>
      </x:c>
      <x:c r="C13" s="128" t="s">
        <x:v>501</x:v>
      </x:c>
      <x:c r="D13" s="122" t="s">
        <x:v>687</x:v>
      </x:c>
      <x:c r="E13" s="122" t="s">
        <x:v>691</x:v>
      </x:c>
      <x:c r="F13" s="127">
        <x:v>43599</x:v>
      </x:c>
      <x:c r="G13" s="122">
        <x:v>3</x:v>
      </x:c>
      <x:c r="H13" s="122" t="s">
        <x:v>139</x:v>
      </x:c>
      <x:c r="I13" s="122" t="s">
        <x:v>689</x:v>
      </x:c>
      <x:c r="J13" s="124" t="s">
        <x:v>506</x:v>
      </x:c>
      <x:c r="K13" s="122" t="s">
        <x:v>676</x:v>
      </x:c>
    </x:row>
    <x:row r="14" spans="2:11">
      <x:c r="B14" s="128" t="s">
        <x:v>693</x:v>
      </x:c>
      <x:c r="C14" s="128" t="s">
        <x:v>501</x:v>
      </x:c>
      <x:c r="D14" s="122" t="s">
        <x:v>687</x:v>
      </x:c>
      <x:c r="E14" s="122" t="s">
        <x:v>682</x:v>
      </x:c>
      <x:c r="F14" s="127">
        <x:v>43606</x:v>
      </x:c>
      <x:c r="G14" s="122">
        <x:v>2</x:v>
      </x:c>
      <x:c r="H14" s="122" t="s">
        <x:v>139</x:v>
      </x:c>
      <x:c r="I14" s="122" t="s">
        <x:v>689</x:v>
      </x:c>
      <x:c r="J14" s="124" t="s">
        <x:v>506</x:v>
      </x:c>
      <x:c r="K14" s="122" t="s">
        <x:v>676</x:v>
      </x:c>
    </x:row>
    <x:row r="15" spans="2:11">
      <x:c r="B15" s="128" t="s">
        <x:v>694</x:v>
      </x:c>
      <x:c r="C15" s="128" t="s">
        <x:v>496</x:v>
      </x:c>
      <x:c r="D15" s="122" t="s">
        <x:v>687</x:v>
      </x:c>
      <x:c r="E15" s="122" t="s">
        <x:v>677</x:v>
      </x:c>
      <x:c r="F15" s="127">
        <x:v>43607</x:v>
      </x:c>
      <x:c r="G15" s="122">
        <x:v>5</x:v>
      </x:c>
      <x:c r="H15" s="122" t="s">
        <x:v>154</x:v>
      </x:c>
      <x:c r="I15" s="122" t="s">
        <x:v>655</x:v>
      </x:c>
      <x:c r="J15" s="124" t="s">
        <x:v>506</x:v>
      </x:c>
      <x:c r="K15" s="122" t="s">
        <x:v>676</x:v>
      </x:c>
    </x:row>
    <x:row r="16" spans="2:11">
      <x:c r="B16" s="128" t="s">
        <x:v>672</x:v>
      </x:c>
      <x:c r="C16" s="128" t="s">
        <x:v>499</x:v>
      </x:c>
      <x:c r="D16" s="122" t="s">
        <x:v>695</x:v>
      </x:c>
      <x:c r="E16" s="122" t="s">
        <x:v>674</x:v>
      </x:c>
      <x:c r="F16" s="127">
        <x:v>43627</x:v>
      </x:c>
      <x:c r="G16" s="122">
        <x:v>4</x:v>
      </x:c>
      <x:c r="H16" s="122" t="s">
        <x:v>146</x:v>
      </x:c>
      <x:c r="I16" s="122" t="s">
        <x:v>698</x:v>
      </x:c>
      <x:c r="J16" s="124" t="s">
        <x:v>508</x:v>
      </x:c>
      <x:c r="K16" s="122" t="s">
        <x:v>685</x:v>
      </x:c>
    </x:row>
    <x:row r="17" spans="2:11">
      <x:c r="B17" s="128" t="s">
        <x:v>697</x:v>
      </x:c>
      <x:c r="C17" s="128" t="s">
        <x:v>502</x:v>
      </x:c>
      <x:c r="D17" s="122" t="s">
        <x:v>695</x:v>
      </x:c>
      <x:c r="E17" s="122" t="s">
        <x:v>691</x:v>
      </x:c>
      <x:c r="F17" s="127">
        <x:v>43634</x:v>
      </x:c>
      <x:c r="G17" s="122">
        <x:v>3</x:v>
      </x:c>
      <x:c r="H17" s="122" t="s">
        <x:v>131</x:v>
      </x:c>
      <x:c r="I17" s="122" t="s">
        <x:v>688</x:v>
      </x:c>
      <x:c r="J17" s="124" t="s">
        <x:v>508</x:v>
      </x:c>
      <x:c r="K17" s="122" t="s">
        <x:v>685</x:v>
      </x:c>
    </x:row>
    <x:row r="18" spans="2:11">
      <x:c r="B18" s="128" t="s">
        <x:v>686</x:v>
      </x:c>
      <x:c r="C18" s="128" t="s">
        <x:v>502</x:v>
      </x:c>
      <x:c r="D18" s="122" t="s">
        <x:v>695</x:v>
      </x:c>
      <x:c r="E18" s="122" t="s">
        <x:v>680</x:v>
      </x:c>
      <x:c r="F18" s="127">
        <x:v>43641</x:v>
      </x:c>
      <x:c r="G18" s="122">
        <x:v>2</x:v>
      </x:c>
      <x:c r="H18" s="122" t="s">
        <x:v>131</x:v>
      </x:c>
      <x:c r="I18" s="122" t="s">
        <x:v>688</x:v>
      </x:c>
      <x:c r="J18" s="124" t="s">
        <x:v>508</x:v>
      </x:c>
      <x:c r="K18" s="122" t="s">
        <x:v>685</x:v>
      </x:c>
    </x:row>
    <x:row r="19" spans="2:11">
      <x:c r="B19" s="128" t="s">
        <x:v>699</x:v>
      </x:c>
      <x:c r="C19" s="128" t="s">
        <x:v>507</x:v>
      </x:c>
      <x:c r="D19" s="122" t="s">
        <x:v>695</x:v>
      </x:c>
      <x:c r="E19" s="122" t="s">
        <x:v>674</x:v>
      </x:c>
      <x:c r="F19" s="127">
        <x:v>43655</x:v>
      </x:c>
      <x:c r="G19" s="122">
        <x:v>5</x:v>
      </x:c>
      <x:c r="H19" s="122" t="s">
        <x:v>134</x:v>
      </x:c>
      <x:c r="I19" s="122" t="s">
        <x:v>698</x:v>
      </x:c>
      <x:c r="J19" s="124" t="s">
        <x:v>508</x:v>
      </x:c>
      <x:c r="K19" s="122" t="s">
        <x:v>685</x:v>
      </x:c>
    </x:row>
    <x:row r="20" spans="2:11">
      <x:c r="B20" s="128" t="s">
        <x:v>669</x:v>
      </x:c>
      <x:c r="C20" s="128" t="s">
        <x:v>505</x:v>
      </x:c>
      <x:c r="D20" s="122" t="s">
        <x:v>695</x:v>
      </x:c>
      <x:c r="E20" s="122" t="s">
        <x:v>668</x:v>
      </x:c>
      <x:c r="F20" s="127">
        <x:v>43662</x:v>
      </x:c>
      <x:c r="G20" s="122">
        <x:v>4</x:v>
      </x:c>
      <x:c r="H20" s="122" t="s">
        <x:v>130</x:v>
      </x:c>
      <x:c r="I20" s="122" t="s">
        <x:v>688</x:v>
      </x:c>
      <x:c r="J20" s="124" t="s">
        <x:v>508</x:v>
      </x:c>
      <x:c r="K20" s="122" t="s">
        <x:v>685</x:v>
      </x:c>
    </x:row>
    <x:row r="21" spans="2:11">
      <x:c r="B21" s="128" t="s">
        <x:v>681</x:v>
      </x:c>
      <x:c r="C21" s="128" t="s">
        <x:v>512</x:v>
      </x:c>
      <x:c r="D21" s="122" t="s">
        <x:v>695</x:v>
      </x:c>
      <x:c r="E21" s="122" t="s">
        <x:v>674</x:v>
      </x:c>
      <x:c r="F21" s="127">
        <x:v>43663</x:v>
      </x:c>
      <x:c r="G21" s="122">
        <x:v>3</x:v>
      </x:c>
      <x:c r="H21" s="122" t="s">
        <x:v>151</x:v>
      </x:c>
      <x:c r="I21" s="122" t="s">
        <x:v>655</x:v>
      </x:c>
      <x:c r="J21" s="124" t="s">
        <x:v>508</x:v>
      </x:c>
      <x:c r="K21" s="122" t="s">
        <x:v>685</x:v>
      </x:c>
    </x:row>
    <x:row r="22" spans="2:11">
      <x:c r="B22" s="128" t="s">
        <x:v>670</x:v>
      </x:c>
      <x:c r="C22" s="128" t="s">
        <x:v>504</x:v>
      </x:c>
      <x:c r="D22" s="122" t="s">
        <x:v>695</x:v>
      </x:c>
      <x:c r="E22" s="122" t="s">
        <x:v>682</x:v>
      </x:c>
      <x:c r="F22" s="127">
        <x:v>43690</x:v>
      </x:c>
      <x:c r="G22" s="122">
        <x:v>4</x:v>
      </x:c>
      <x:c r="H22" s="122" t="s">
        <x:v>140</x:v>
      </x:c>
      <x:c r="I22" s="122" t="s">
        <x:v>698</x:v>
      </x:c>
      <x:c r="J22" s="124" t="s">
        <x:v>508</x:v>
      </x:c>
      <x:c r="K22" s="122" t="s">
        <x:v>685</x:v>
      </x:c>
    </x:row>
    <x:row r="23" spans="2:11">
      <x:c r="B23" s="128" t="s">
        <x:v>703</x:v>
      </x:c>
      <x:c r="C23" s="128" t="s">
        <x:v>501</x:v>
      </x:c>
      <x:c r="D23" s="122" t="s">
        <x:v>695</x:v>
      </x:c>
      <x:c r="E23" s="122" t="s">
        <x:v>677</x:v>
      </x:c>
      <x:c r="F23" s="127">
        <x:v>43718</x:v>
      </x:c>
      <x:c r="G23" s="122">
        <x:v>3</x:v>
      </x:c>
      <x:c r="H23" s="122" t="s">
        <x:v>139</x:v>
      </x:c>
      <x:c r="I23" s="122" t="s">
        <x:v>689</x:v>
      </x:c>
      <x:c r="J23" s="124" t="s">
        <x:v>508</x:v>
      </x:c>
      <x:c r="K23" s="122" t="s">
        <x:v>685</x:v>
      </x:c>
    </x:row>
    <x:row r="24" spans="2:11">
      <x:c r="B24" s="128" t="s">
        <x:v>715</x:v>
      </x:c>
      <x:c r="C24" s="128" t="s">
        <x:v>504</x:v>
      </x:c>
      <x:c r="D24" s="122" t="s">
        <x:v>719</x:v>
      </x:c>
      <x:c r="E24" s="122" t="s">
        <x:v>705</x:v>
      </x:c>
      <x:c r="F24" s="127">
        <x:v>43753</x:v>
      </x:c>
      <x:c r="G24" s="122">
        <x:v>2</x:v>
      </x:c>
      <x:c r="H24" s="122" t="s">
        <x:v>140</x:v>
      </x:c>
      <x:c r="I24" s="122" t="s">
        <x:v>698</x:v>
      </x:c>
      <x:c r="J24" s="124" t="s">
        <x:v>511</x:v>
      </x:c>
      <x:c r="K24" s="122" t="s">
        <x:v>706</x:v>
      </x:c>
    </x:row>
    <x:row r="25" spans="2:11">
      <x:c r="B25" s="128" t="s">
        <x:v>720</x:v>
      </x:c>
      <x:c r="C25" s="128" t="s">
        <x:v>500</x:v>
      </x:c>
      <x:c r="D25" s="122" t="s">
        <x:v>719</x:v>
      </x:c>
      <x:c r="E25" s="122" t="s">
        <x:v>705</x:v>
      </x:c>
      <x:c r="F25" s="127">
        <x:v>43760</x:v>
      </x:c>
      <x:c r="G25" s="122">
        <x:v>4</x:v>
      </x:c>
      <x:c r="H25" s="122" t="s">
        <x:v>155</x:v>
      </x:c>
      <x:c r="I25" s="122" t="s">
        <x:v>689</x:v>
      </x:c>
      <x:c r="J25" s="124" t="s">
        <x:v>511</x:v>
      </x:c>
      <x:c r="K25" s="122" t="s">
        <x:v>706</x:v>
      </x:c>
    </x:row>
    <x:row r="26" spans="2:11">
      <x:c r="B26" s="128" t="s">
        <x:v>722</x:v>
      </x:c>
      <x:c r="C26" s="128" t="s">
        <x:v>496</x:v>
      </x:c>
      <x:c r="D26" s="122" t="s">
        <x:v>719</x:v>
      </x:c>
      <x:c r="E26" s="122" t="s">
        <x:v>704</x:v>
      </x:c>
      <x:c r="F26" s="127">
        <x:v>43767</x:v>
      </x:c>
      <x:c r="G26" s="122">
        <x:v>3</x:v>
      </x:c>
      <x:c r="H26" s="122" t="s">
        <x:v>154</x:v>
      </x:c>
      <x:c r="I26" s="122" t="s">
        <x:v>655</x:v>
      </x:c>
      <x:c r="J26" s="124" t="s">
        <x:v>511</x:v>
      </x:c>
      <x:c r="K26" s="122" t="s">
        <x:v>706</x:v>
      </x:c>
    </x:row>
    <x:row r="27" spans="2:11">
      <x:c r="B27" s="128" t="s">
        <x:v>711</x:v>
      </x:c>
      <x:c r="C27" s="128" t="s">
        <x:v>502</x:v>
      </x:c>
      <x:c r="D27" s="122" t="s">
        <x:v>719</x:v>
      </x:c>
      <x:c r="E27" s="122" t="s">
        <x:v>704</x:v>
      </x:c>
      <x:c r="F27" s="127">
        <x:v>43781</x:v>
      </x:c>
      <x:c r="G27" s="122">
        <x:v>5</x:v>
      </x:c>
      <x:c r="H27" s="122" t="s">
        <x:v>131</x:v>
      </x:c>
      <x:c r="I27" s="122" t="s">
        <x:v>688</x:v>
      </x:c>
      <x:c r="J27" s="124" t="s">
        <x:v>511</x:v>
      </x:c>
      <x:c r="K27" s="122" t="s">
        <x:v>706</x:v>
      </x:c>
    </x:row>
    <x:row r="28" spans="2:11">
      <x:c r="B28" s="128" t="s">
        <x:v>712</x:v>
      </x:c>
      <x:c r="C28" s="128" t="s">
        <x:v>509</x:v>
      </x:c>
      <x:c r="D28" s="122" t="s">
        <x:v>707</x:v>
      </x:c>
      <x:c r="E28" s="122" t="s">
        <x:v>705</x:v>
      </x:c>
      <x:c r="F28" s="127">
        <x:v>43819</x:v>
      </x:c>
      <x:c r="G28" s="122">
        <x:v>4</x:v>
      </x:c>
      <x:c r="H28" s="122" t="s">
        <x:v>136</x:v>
      </x:c>
      <x:c r="I28" s="122" t="s">
        <x:v>655</x:v>
      </x:c>
      <x:c r="J28" s="124" t="s">
        <x:v>550</x:v>
      </x:c>
      <x:c r="K28" s="122" t="s">
        <x:v>708</x:v>
      </x:c>
    </x:row>
    <x:row r="29" spans="2:11">
      <x:c r="B29" s="128" t="s">
        <x:v>702</x:v>
      </x:c>
      <x:c r="C29" s="128" t="s">
        <x:v>507</x:v>
      </x:c>
      <x:c r="D29" s="122" t="s">
        <x:v>707</x:v>
      </x:c>
      <x:c r="E29" s="122" t="s">
        <x:v>704</x:v>
      </x:c>
      <x:c r="F29" s="127">
        <x:v>43809</x:v>
      </x:c>
      <x:c r="G29" s="122">
        <x:v>3</x:v>
      </x:c>
      <x:c r="H29" s="122" t="s">
        <x:v>134</x:v>
      </x:c>
      <x:c r="I29" s="122" t="s">
        <x:v>698</x:v>
      </x:c>
      <x:c r="J29" s="124" t="s">
        <x:v>550</x:v>
      </x:c>
      <x:c r="K29" s="122" t="s">
        <x:v>708</x:v>
      </x:c>
    </x:row>
    <x:row r="30" spans="2:11">
      <x:c r="B30" s="128" t="s">
        <x:v>716</x:v>
      </x:c>
      <x:c r="C30" s="128" t="s">
        <x:v>501</x:v>
      </x:c>
      <x:c r="D30" s="122" t="s">
        <x:v>707</x:v>
      </x:c>
      <x:c r="E30" s="122" t="s">
        <x:v>704</x:v>
      </x:c>
      <x:c r="F30" s="127">
        <x:v>43816</x:v>
      </x:c>
      <x:c r="G30" s="122">
        <x:v>2</x:v>
      </x:c>
      <x:c r="H30" s="122" t="s">
        <x:v>139</x:v>
      </x:c>
      <x:c r="I30" s="122" t="s">
        <x:v>689</x:v>
      </x:c>
      <x:c r="J30" s="124" t="s">
        <x:v>550</x:v>
      </x:c>
      <x:c r="K30" s="122" t="s">
        <x:v>708</x:v>
      </x:c>
    </x:row>
    <x:row r="31" spans="2:11">
      <x:c r="B31" s="128" t="s">
        <x:v>700</x:v>
      </x:c>
      <x:c r="C31" s="128" t="s">
        <x:v>504</x:v>
      </x:c>
      <x:c r="D31" s="122" t="s">
        <x:v>707</x:v>
      </x:c>
      <x:c r="E31" s="122" t="s">
        <x:v>705</x:v>
      </x:c>
      <x:c r="F31" s="127">
        <x:v>43817</x:v>
      </x:c>
      <x:c r="G31" s="122">
        <x:v>4</x:v>
      </x:c>
      <x:c r="H31" s="122" t="s">
        <x:v>140</x:v>
      </x:c>
      <x:c r="I31" s="122" t="s">
        <x:v>698</x:v>
      </x:c>
      <x:c r="J31" s="124" t="s">
        <x:v>550</x:v>
      </x:c>
      <x:c r="K31" s="122" t="s">
        <x:v>708</x:v>
      </x:c>
    </x:row>
    <x:row r="32" spans="2:11">
      <x:c r="B32" s="128" t="s">
        <x:v>725</x:v>
      </x:c>
      <x:c r="C32" s="128" t="s">
        <x:v>510</x:v>
      </x:c>
      <x:c r="D32" s="122" t="s">
        <x:v>707</x:v>
      </x:c>
      <x:c r="E32" s="122" t="s">
        <x:v>705</x:v>
      </x:c>
      <x:c r="F32" s="127">
        <x:v>43823</x:v>
      </x:c>
      <x:c r="G32" s="122">
        <x:v>3</x:v>
      </x:c>
      <x:c r="H32" s="122" t="s">
        <x:v>135</x:v>
      </x:c>
      <x:c r="I32" s="122" t="s">
        <x:v>689</x:v>
      </x:c>
      <x:c r="J32" s="124" t="s">
        <x:v>550</x:v>
      </x:c>
      <x:c r="K32" s="122" t="s">
        <x:v>708</x:v>
      </x:c>
    </x:row>
    <x:row r="33" spans="2:11">
      <x:c r="B33" s="128" t="s">
        <x:v>717</x:v>
      </x:c>
      <x:c r="C33" s="128" t="s">
        <x:v>502</x:v>
      </x:c>
      <x:c r="D33" s="122" t="s">
        <x:v>707</x:v>
      </x:c>
      <x:c r="E33" s="122" t="s">
        <x:v>704</x:v>
      </x:c>
      <x:c r="F33" s="127">
        <x:v>43824</x:v>
      </x:c>
      <x:c r="G33" s="122">
        <x:v>2</x:v>
      </x:c>
      <x:c r="H33" s="122" t="s">
        <x:v>131</x:v>
      </x:c>
      <x:c r="I33" s="122" t="s">
        <x:v>688</x:v>
      </x:c>
      <x:c r="J33" s="124" t="s">
        <x:v>550</x:v>
      </x:c>
      <x:c r="K33" s="122" t="s">
        <x:v>708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7">
    <x:tabColor rgb="ffff0000"/>
  </x:sheetPr>
  <x:dimension ref="B3:K33"/>
  <x:sheetViews>
    <x:sheetView topLeftCell="B12" zoomScaleNormal="75" zoomScaleSheetLayoutView="100" workbookViewId="0">
      <x:selection activeCell="M34" activeCellId="0" sqref="M34:M34"/>
    </x:sheetView>
  </x:sheetViews>
  <x:sheetFormatPr defaultColWidth="9" defaultRowHeight="16.39999999999999857891"/>
  <x:cols>
    <x:col min="1" max="1" width="2.5625" customWidth="1"/>
    <x:col min="2" max="2" width="8.25" bestFit="1" customWidth="1"/>
    <x:col min="3" max="3" width="11.125" customWidth="1"/>
    <x:col min="4" max="4" width="8.25" bestFit="1" customWidth="1"/>
    <x:col min="5" max="5" width="12.6875" bestFit="1" customWidth="1"/>
    <x:col min="6" max="6" width="10.5625" bestFit="1" customWidth="1"/>
    <x:col min="9" max="9" width="10.0625" bestFit="1" customWidth="1"/>
    <x:col min="10" max="10" width="20.9375" bestFit="1" customWidth="1"/>
    <x:col min="11" max="11" width="12.6875" bestFit="1" customWidth="1"/>
  </x:cols>
  <x:sheetData>
    <x:row r="3" spans="2:11">
      <x:c r="B3" s="126" t="s">
        <x:v>646</x:v>
      </x:c>
      <x:c r="C3" s="126" t="s">
        <x:v>331</x:v>
      </x:c>
      <x:c r="D3" s="126" t="s">
        <x:v>665</x:v>
      </x:c>
      <x:c r="E3" s="126" t="s">
        <x:v>637</x:v>
      </x:c>
      <x:c r="F3" s="126" t="s">
        <x:v>647</x:v>
      </x:c>
      <x:c r="G3" s="126" t="s">
        <x:v>141</x:v>
      </x:c>
      <x:c r="H3" s="126" t="s">
        <x:v>26</x:v>
      </x:c>
      <x:c r="I3" s="126" t="s">
        <x:v>138</x:v>
      </x:c>
      <x:c r="J3" s="126" t="s">
        <x:v>161</x:v>
      </x:c>
      <x:c r="K3" s="126" t="s">
        <x:v>133</x:v>
      </x:c>
    </x:row>
    <x:row r="4" spans="2:11">
      <x:c r="B4" s="128" t="s">
        <x:v>639</x:v>
      </x:c>
      <x:c r="C4" s="128" t="s">
        <x:v>496</x:v>
      </x:c>
      <x:c r="D4" s="122" t="s">
        <x:v>650</x:v>
      </x:c>
      <x:c r="E4" s="122" t="s">
        <x:v>654</x:v>
      </x:c>
      <x:c r="F4" s="127">
        <x:v>43482</x:v>
      </x:c>
      <x:c r="G4" s="122">
        <x:v>2</x:v>
      </x:c>
      <x:c r="H4" s="122" t="s">
        <x:v>154</x:v>
      </x:c>
      <x:c r="I4" s="122" t="s">
        <x:v>655</x:v>
      </x:c>
      <x:c r="J4" s="124" t="s">
        <x:v>503</x:v>
      </x:c>
      <x:c r="K4" s="122" t="s">
        <x:v>673</x:v>
      </x:c>
    </x:row>
    <x:row r="5" spans="2:11">
      <x:c r="B5" s="128" t="s">
        <x:v>690</x:v>
      </x:c>
      <x:c r="C5" s="128" t="s">
        <x:v>501</x:v>
      </x:c>
      <x:c r="D5" s="122" t="s">
        <x:v>650</x:v>
      </x:c>
      <x:c r="E5" s="122" t="s">
        <x:v>654</x:v>
      </x:c>
      <x:c r="F5" s="127">
        <x:v>43486</x:v>
      </x:c>
      <x:c r="G5" s="122">
        <x:v>5</x:v>
      </x:c>
      <x:c r="H5" s="122" t="s">
        <x:v>139</x:v>
      </x:c>
      <x:c r="I5" s="122" t="s">
        <x:v>689</x:v>
      </x:c>
      <x:c r="J5" s="124" t="s">
        <x:v>503</x:v>
      </x:c>
      <x:c r="K5" s="122" t="s">
        <x:v>673</x:v>
      </x:c>
    </x:row>
    <x:row r="6" spans="2:11">
      <x:c r="B6" s="128" t="s">
        <x:v>675</x:v>
      </x:c>
      <x:c r="C6" s="128" t="s">
        <x:v>504</x:v>
      </x:c>
      <x:c r="D6" s="122" t="s">
        <x:v>650</x:v>
      </x:c>
      <x:c r="E6" s="122" t="s">
        <x:v>682</x:v>
      </x:c>
      <x:c r="F6" s="127">
        <x:v>43510</x:v>
      </x:c>
      <x:c r="G6" s="122">
        <x:v>4</x:v>
      </x:c>
      <x:c r="H6" s="122" t="s">
        <x:v>140</x:v>
      </x:c>
      <x:c r="I6" s="122" t="s">
        <x:v>698</x:v>
      </x:c>
      <x:c r="J6" s="124" t="s">
        <x:v>503</x:v>
      </x:c>
      <x:c r="K6" s="122" t="s">
        <x:v>673</x:v>
      </x:c>
    </x:row>
    <x:row r="7" spans="2:11">
      <x:c r="B7" s="128" t="s">
        <x:v>671</x:v>
      </x:c>
      <x:c r="C7" s="128" t="s">
        <x:v>500</x:v>
      </x:c>
      <x:c r="D7" s="122" t="s">
        <x:v>650</x:v>
      </x:c>
      <x:c r="E7" s="122" t="s">
        <x:v>654</x:v>
      </x:c>
      <x:c r="F7" s="127">
        <x:v>43536</x:v>
      </x:c>
      <x:c r="G7" s="122">
        <x:v>3</x:v>
      </x:c>
      <x:c r="H7" s="122" t="s">
        <x:v>155</x:v>
      </x:c>
      <x:c r="I7" s="122" t="s">
        <x:v>689</x:v>
      </x:c>
      <x:c r="J7" s="124" t="s">
        <x:v>503</x:v>
      </x:c>
      <x:c r="K7" s="122" t="s">
        <x:v>673</x:v>
      </x:c>
    </x:row>
    <x:row r="8" spans="2:11">
      <x:c r="B8" s="128" t="s">
        <x:v>696</x:v>
      </x:c>
      <x:c r="C8" s="128" t="s">
        <x:v>499</x:v>
      </x:c>
      <x:c r="D8" s="122" t="s">
        <x:v>650</x:v>
      </x:c>
      <x:c r="E8" s="122" t="s">
        <x:v>691</x:v>
      </x:c>
      <x:c r="F8" s="127">
        <x:v>43537</x:v>
      </x:c>
      <x:c r="G8" s="122">
        <x:v>5</x:v>
      </x:c>
      <x:c r="H8" s="122" t="s">
        <x:v>146</x:v>
      </x:c>
      <x:c r="I8" s="122" t="s">
        <x:v>698</x:v>
      </x:c>
      <x:c r="J8" s="124" t="s">
        <x:v>503</x:v>
      </x:c>
      <x:c r="K8" s="122" t="s">
        <x:v>673</x:v>
      </x:c>
    </x:row>
    <x:row r="9" spans="2:11">
      <x:c r="B9" s="128" t="s">
        <x:v>679</x:v>
      </x:c>
      <x:c r="C9" s="128" t="s">
        <x:v>502</x:v>
      </x:c>
      <x:c r="D9" s="122" t="s">
        <x:v>650</x:v>
      </x:c>
      <x:c r="E9" s="122" t="s">
        <x:v>654</x:v>
      </x:c>
      <x:c r="F9" s="127">
        <x:v>43543</x:v>
      </x:c>
      <x:c r="G9" s="122">
        <x:v>4</x:v>
      </x:c>
      <x:c r="H9" s="122" t="s">
        <x:v>131</x:v>
      </x:c>
      <x:c r="I9" s="122" t="s">
        <x:v>688</x:v>
      </x:c>
      <x:c r="J9" s="124" t="s">
        <x:v>503</x:v>
      </x:c>
      <x:c r="K9" s="122" t="s">
        <x:v>673</x:v>
      </x:c>
    </x:row>
    <x:row r="10" spans="2:11">
      <x:c r="B10" s="128" t="s">
        <x:v>684</x:v>
      </x:c>
      <x:c r="C10" s="128" t="s">
        <x:v>509</x:v>
      </x:c>
      <x:c r="D10" s="122" t="s">
        <x:v>650</x:v>
      </x:c>
      <x:c r="E10" s="122" t="s">
        <x:v>682</x:v>
      </x:c>
      <x:c r="F10" s="127">
        <x:v>43564</x:v>
      </x:c>
      <x:c r="G10" s="122">
        <x:v>2</x:v>
      </x:c>
      <x:c r="H10" s="122" t="s">
        <x:v>136</x:v>
      </x:c>
      <x:c r="I10" s="122" t="s">
        <x:v>655</x:v>
      </x:c>
      <x:c r="J10" s="124" t="s">
        <x:v>503</x:v>
      </x:c>
      <x:c r="K10" s="122" t="s">
        <x:v>673</x:v>
      </x:c>
    </x:row>
    <x:row r="11" spans="2:11">
      <x:c r="B11" s="128" t="s">
        <x:v>692</x:v>
      </x:c>
      <x:c r="C11" s="128" t="s">
        <x:v>507</x:v>
      </x:c>
      <x:c r="D11" s="122" t="s">
        <x:v>650</x:v>
      </x:c>
      <x:c r="E11" s="122" t="s">
        <x:v>677</x:v>
      </x:c>
      <x:c r="F11" s="127">
        <x:v>43571</x:v>
      </x:c>
      <x:c r="G11" s="122">
        <x:v>3</x:v>
      </x:c>
      <x:c r="H11" s="122" t="s">
        <x:v>134</x:v>
      </x:c>
      <x:c r="I11" s="122" t="s">
        <x:v>698</x:v>
      </x:c>
      <x:c r="J11" s="124" t="s">
        <x:v>503</x:v>
      </x:c>
      <x:c r="K11" s="122" t="s">
        <x:v>673</x:v>
      </x:c>
    </x:row>
    <x:row r="12" spans="2:11">
      <x:c r="B12" s="128" t="s">
        <x:v>683</x:v>
      </x:c>
      <x:c r="C12" s="128" t="s">
        <x:v>504</x:v>
      </x:c>
      <x:c r="D12" s="122" t="s">
        <x:v>687</x:v>
      </x:c>
      <x:c r="E12" s="122" t="s">
        <x:v>674</x:v>
      </x:c>
      <x:c r="F12" s="127">
        <x:v>43572</x:v>
      </x:c>
      <x:c r="G12" s="122">
        <x:v>4</x:v>
      </x:c>
      <x:c r="H12" s="122" t="s">
        <x:v>140</x:v>
      </x:c>
      <x:c r="I12" s="122" t="s">
        <x:v>698</x:v>
      </x:c>
      <x:c r="J12" s="124" t="s">
        <x:v>506</x:v>
      </x:c>
      <x:c r="K12" s="122" t="s">
        <x:v>676</x:v>
      </x:c>
    </x:row>
    <x:row r="13" spans="2:11">
      <x:c r="B13" s="128" t="s">
        <x:v>678</x:v>
      </x:c>
      <x:c r="C13" s="128" t="s">
        <x:v>501</x:v>
      </x:c>
      <x:c r="D13" s="122" t="s">
        <x:v>687</x:v>
      </x:c>
      <x:c r="E13" s="122" t="s">
        <x:v>691</x:v>
      </x:c>
      <x:c r="F13" s="127">
        <x:v>43599</x:v>
      </x:c>
      <x:c r="G13" s="122">
        <x:v>3</x:v>
      </x:c>
      <x:c r="H13" s="122" t="s">
        <x:v>139</x:v>
      </x:c>
      <x:c r="I13" s="122" t="s">
        <x:v>689</x:v>
      </x:c>
      <x:c r="J13" s="124" t="s">
        <x:v>506</x:v>
      </x:c>
      <x:c r="K13" s="122" t="s">
        <x:v>676</x:v>
      </x:c>
    </x:row>
    <x:row r="14" spans="2:11">
      <x:c r="B14" s="128" t="s">
        <x:v>693</x:v>
      </x:c>
      <x:c r="C14" s="128" t="s">
        <x:v>501</x:v>
      </x:c>
      <x:c r="D14" s="122" t="s">
        <x:v>687</x:v>
      </x:c>
      <x:c r="E14" s="122" t="s">
        <x:v>682</x:v>
      </x:c>
      <x:c r="F14" s="127">
        <x:v>43606</x:v>
      </x:c>
      <x:c r="G14" s="122">
        <x:v>2</x:v>
      </x:c>
      <x:c r="H14" s="122" t="s">
        <x:v>139</x:v>
      </x:c>
      <x:c r="I14" s="122" t="s">
        <x:v>689</x:v>
      </x:c>
      <x:c r="J14" s="124" t="s">
        <x:v>506</x:v>
      </x:c>
      <x:c r="K14" s="122" t="s">
        <x:v>676</x:v>
      </x:c>
    </x:row>
    <x:row r="15" spans="2:11">
      <x:c r="B15" s="128" t="s">
        <x:v>694</x:v>
      </x:c>
      <x:c r="C15" s="128" t="s">
        <x:v>496</x:v>
      </x:c>
      <x:c r="D15" s="122" t="s">
        <x:v>687</x:v>
      </x:c>
      <x:c r="E15" s="122" t="s">
        <x:v>677</x:v>
      </x:c>
      <x:c r="F15" s="127">
        <x:v>43607</x:v>
      </x:c>
      <x:c r="G15" s="122">
        <x:v>5</x:v>
      </x:c>
      <x:c r="H15" s="122" t="s">
        <x:v>154</x:v>
      </x:c>
      <x:c r="I15" s="122" t="s">
        <x:v>655</x:v>
      </x:c>
      <x:c r="J15" s="124" t="s">
        <x:v>506</x:v>
      </x:c>
      <x:c r="K15" s="122" t="s">
        <x:v>676</x:v>
      </x:c>
    </x:row>
    <x:row r="16" spans="2:11">
      <x:c r="B16" s="128" t="s">
        <x:v>672</x:v>
      </x:c>
      <x:c r="C16" s="128" t="s">
        <x:v>499</x:v>
      </x:c>
      <x:c r="D16" s="122" t="s">
        <x:v>695</x:v>
      </x:c>
      <x:c r="E16" s="122" t="s">
        <x:v>674</x:v>
      </x:c>
      <x:c r="F16" s="127">
        <x:v>43627</x:v>
      </x:c>
      <x:c r="G16" s="122">
        <x:v>4</x:v>
      </x:c>
      <x:c r="H16" s="122" t="s">
        <x:v>146</x:v>
      </x:c>
      <x:c r="I16" s="122" t="s">
        <x:v>698</x:v>
      </x:c>
      <x:c r="J16" s="124" t="s">
        <x:v>508</x:v>
      </x:c>
      <x:c r="K16" s="122" t="s">
        <x:v>685</x:v>
      </x:c>
    </x:row>
    <x:row r="17" spans="2:11">
      <x:c r="B17" s="128" t="s">
        <x:v>697</x:v>
      </x:c>
      <x:c r="C17" s="128" t="s">
        <x:v>502</x:v>
      </x:c>
      <x:c r="D17" s="122" t="s">
        <x:v>695</x:v>
      </x:c>
      <x:c r="E17" s="122" t="s">
        <x:v>691</x:v>
      </x:c>
      <x:c r="F17" s="127">
        <x:v>43634</x:v>
      </x:c>
      <x:c r="G17" s="122">
        <x:v>3</x:v>
      </x:c>
      <x:c r="H17" s="122" t="s">
        <x:v>131</x:v>
      </x:c>
      <x:c r="I17" s="122" t="s">
        <x:v>688</x:v>
      </x:c>
      <x:c r="J17" s="124" t="s">
        <x:v>508</x:v>
      </x:c>
      <x:c r="K17" s="122" t="s">
        <x:v>685</x:v>
      </x:c>
    </x:row>
    <x:row r="18" spans="2:11">
      <x:c r="B18" s="128" t="s">
        <x:v>686</x:v>
      </x:c>
      <x:c r="C18" s="128" t="s">
        <x:v>502</x:v>
      </x:c>
      <x:c r="D18" s="122" t="s">
        <x:v>695</x:v>
      </x:c>
      <x:c r="E18" s="122" t="s">
        <x:v>680</x:v>
      </x:c>
      <x:c r="F18" s="127">
        <x:v>43641</x:v>
      </x:c>
      <x:c r="G18" s="122">
        <x:v>2</x:v>
      </x:c>
      <x:c r="H18" s="122" t="s">
        <x:v>131</x:v>
      </x:c>
      <x:c r="I18" s="122" t="s">
        <x:v>688</x:v>
      </x:c>
      <x:c r="J18" s="124" t="s">
        <x:v>508</x:v>
      </x:c>
      <x:c r="K18" s="122" t="s">
        <x:v>685</x:v>
      </x:c>
    </x:row>
    <x:row r="19" spans="2:11">
      <x:c r="B19" s="128" t="s">
        <x:v>699</x:v>
      </x:c>
      <x:c r="C19" s="128" t="s">
        <x:v>507</x:v>
      </x:c>
      <x:c r="D19" s="122" t="s">
        <x:v>695</x:v>
      </x:c>
      <x:c r="E19" s="122" t="s">
        <x:v>674</x:v>
      </x:c>
      <x:c r="F19" s="127">
        <x:v>43655</x:v>
      </x:c>
      <x:c r="G19" s="122">
        <x:v>5</x:v>
      </x:c>
      <x:c r="H19" s="122" t="s">
        <x:v>134</x:v>
      </x:c>
      <x:c r="I19" s="122" t="s">
        <x:v>698</x:v>
      </x:c>
      <x:c r="J19" s="124" t="s">
        <x:v>508</x:v>
      </x:c>
      <x:c r="K19" s="122" t="s">
        <x:v>685</x:v>
      </x:c>
    </x:row>
    <x:row r="20" spans="2:11">
      <x:c r="B20" s="128" t="s">
        <x:v>669</x:v>
      </x:c>
      <x:c r="C20" s="128" t="s">
        <x:v>505</x:v>
      </x:c>
      <x:c r="D20" s="122" t="s">
        <x:v>695</x:v>
      </x:c>
      <x:c r="E20" s="122" t="s">
        <x:v>668</x:v>
      </x:c>
      <x:c r="F20" s="127">
        <x:v>43662</x:v>
      </x:c>
      <x:c r="G20" s="122">
        <x:v>4</x:v>
      </x:c>
      <x:c r="H20" s="122" t="s">
        <x:v>130</x:v>
      </x:c>
      <x:c r="I20" s="122" t="s">
        <x:v>688</x:v>
      </x:c>
      <x:c r="J20" s="124" t="s">
        <x:v>508</x:v>
      </x:c>
      <x:c r="K20" s="122" t="s">
        <x:v>685</x:v>
      </x:c>
    </x:row>
    <x:row r="21" spans="2:11">
      <x:c r="B21" s="128" t="s">
        <x:v>681</x:v>
      </x:c>
      <x:c r="C21" s="128" t="s">
        <x:v>512</x:v>
      </x:c>
      <x:c r="D21" s="122" t="s">
        <x:v>695</x:v>
      </x:c>
      <x:c r="E21" s="122" t="s">
        <x:v>674</x:v>
      </x:c>
      <x:c r="F21" s="127">
        <x:v>43663</x:v>
      </x:c>
      <x:c r="G21" s="122">
        <x:v>3</x:v>
      </x:c>
      <x:c r="H21" s="122" t="s">
        <x:v>151</x:v>
      </x:c>
      <x:c r="I21" s="122" t="s">
        <x:v>655</x:v>
      </x:c>
      <x:c r="J21" s="124" t="s">
        <x:v>508</x:v>
      </x:c>
      <x:c r="K21" s="122" t="s">
        <x:v>685</x:v>
      </x:c>
    </x:row>
    <x:row r="22" spans="2:11">
      <x:c r="B22" s="128" t="s">
        <x:v>670</x:v>
      </x:c>
      <x:c r="C22" s="128" t="s">
        <x:v>504</x:v>
      </x:c>
      <x:c r="D22" s="122" t="s">
        <x:v>695</x:v>
      </x:c>
      <x:c r="E22" s="122" t="s">
        <x:v>682</x:v>
      </x:c>
      <x:c r="F22" s="127">
        <x:v>43690</x:v>
      </x:c>
      <x:c r="G22" s="122">
        <x:v>4</x:v>
      </x:c>
      <x:c r="H22" s="122" t="s">
        <x:v>140</x:v>
      </x:c>
      <x:c r="I22" s="122" t="s">
        <x:v>698</x:v>
      </x:c>
      <x:c r="J22" s="124" t="s">
        <x:v>508</x:v>
      </x:c>
      <x:c r="K22" s="122" t="s">
        <x:v>685</x:v>
      </x:c>
    </x:row>
    <x:row r="23" spans="2:11">
      <x:c r="B23" s="128" t="s">
        <x:v>703</x:v>
      </x:c>
      <x:c r="C23" s="128" t="s">
        <x:v>501</x:v>
      </x:c>
      <x:c r="D23" s="122" t="s">
        <x:v>695</x:v>
      </x:c>
      <x:c r="E23" s="122" t="s">
        <x:v>677</x:v>
      </x:c>
      <x:c r="F23" s="127">
        <x:v>43718</x:v>
      </x:c>
      <x:c r="G23" s="122">
        <x:v>3</x:v>
      </x:c>
      <x:c r="H23" s="122" t="s">
        <x:v>139</x:v>
      </x:c>
      <x:c r="I23" s="122" t="s">
        <x:v>689</x:v>
      </x:c>
      <x:c r="J23" s="124" t="s">
        <x:v>508</x:v>
      </x:c>
      <x:c r="K23" s="122" t="s">
        <x:v>685</x:v>
      </x:c>
    </x:row>
    <x:row r="24" spans="2:11">
      <x:c r="B24" s="128" t="s">
        <x:v>715</x:v>
      </x:c>
      <x:c r="C24" s="128" t="s">
        <x:v>504</x:v>
      </x:c>
      <x:c r="D24" s="122" t="s">
        <x:v>719</x:v>
      </x:c>
      <x:c r="E24" s="122" t="s">
        <x:v>705</x:v>
      </x:c>
      <x:c r="F24" s="127">
        <x:v>43753</x:v>
      </x:c>
      <x:c r="G24" s="122">
        <x:v>2</x:v>
      </x:c>
      <x:c r="H24" s="122" t="s">
        <x:v>140</x:v>
      </x:c>
      <x:c r="I24" s="122" t="s">
        <x:v>698</x:v>
      </x:c>
      <x:c r="J24" s="124" t="s">
        <x:v>511</x:v>
      </x:c>
      <x:c r="K24" s="122" t="s">
        <x:v>706</x:v>
      </x:c>
    </x:row>
    <x:row r="25" spans="2:11">
      <x:c r="B25" s="128" t="s">
        <x:v>720</x:v>
      </x:c>
      <x:c r="C25" s="128" t="s">
        <x:v>500</x:v>
      </x:c>
      <x:c r="D25" s="122" t="s">
        <x:v>719</x:v>
      </x:c>
      <x:c r="E25" s="122" t="s">
        <x:v>705</x:v>
      </x:c>
      <x:c r="F25" s="127">
        <x:v>43760</x:v>
      </x:c>
      <x:c r="G25" s="122">
        <x:v>4</x:v>
      </x:c>
      <x:c r="H25" s="122" t="s">
        <x:v>155</x:v>
      </x:c>
      <x:c r="I25" s="122" t="s">
        <x:v>689</x:v>
      </x:c>
      <x:c r="J25" s="124" t="s">
        <x:v>511</x:v>
      </x:c>
      <x:c r="K25" s="122" t="s">
        <x:v>706</x:v>
      </x:c>
    </x:row>
    <x:row r="26" spans="2:11">
      <x:c r="B26" s="128" t="s">
        <x:v>722</x:v>
      </x:c>
      <x:c r="C26" s="128" t="s">
        <x:v>496</x:v>
      </x:c>
      <x:c r="D26" s="122" t="s">
        <x:v>719</x:v>
      </x:c>
      <x:c r="E26" s="122" t="s">
        <x:v>704</x:v>
      </x:c>
      <x:c r="F26" s="127">
        <x:v>43767</x:v>
      </x:c>
      <x:c r="G26" s="122">
        <x:v>3</x:v>
      </x:c>
      <x:c r="H26" s="122" t="s">
        <x:v>154</x:v>
      </x:c>
      <x:c r="I26" s="122" t="s">
        <x:v>655</x:v>
      </x:c>
      <x:c r="J26" s="124" t="s">
        <x:v>511</x:v>
      </x:c>
      <x:c r="K26" s="122" t="s">
        <x:v>706</x:v>
      </x:c>
    </x:row>
    <x:row r="27" spans="2:11">
      <x:c r="B27" s="128" t="s">
        <x:v>711</x:v>
      </x:c>
      <x:c r="C27" s="128" t="s">
        <x:v>502</x:v>
      </x:c>
      <x:c r="D27" s="122" t="s">
        <x:v>719</x:v>
      </x:c>
      <x:c r="E27" s="122" t="s">
        <x:v>704</x:v>
      </x:c>
      <x:c r="F27" s="127">
        <x:v>43781</x:v>
      </x:c>
      <x:c r="G27" s="122">
        <x:v>5</x:v>
      </x:c>
      <x:c r="H27" s="122" t="s">
        <x:v>131</x:v>
      </x:c>
      <x:c r="I27" s="122" t="s">
        <x:v>688</x:v>
      </x:c>
      <x:c r="J27" s="124" t="s">
        <x:v>511</x:v>
      </x:c>
      <x:c r="K27" s="122" t="s">
        <x:v>706</x:v>
      </x:c>
    </x:row>
    <x:row r="28" spans="2:11">
      <x:c r="B28" s="128" t="s">
        <x:v>712</x:v>
      </x:c>
      <x:c r="C28" s="128" t="s">
        <x:v>509</x:v>
      </x:c>
      <x:c r="D28" s="122" t="s">
        <x:v>707</x:v>
      </x:c>
      <x:c r="E28" s="122" t="s">
        <x:v>705</x:v>
      </x:c>
      <x:c r="F28" s="127">
        <x:v>43819</x:v>
      </x:c>
      <x:c r="G28" s="122">
        <x:v>4</x:v>
      </x:c>
      <x:c r="H28" s="122" t="s">
        <x:v>136</x:v>
      </x:c>
      <x:c r="I28" s="122" t="s">
        <x:v>655</x:v>
      </x:c>
      <x:c r="J28" s="124" t="s">
        <x:v>550</x:v>
      </x:c>
      <x:c r="K28" s="122" t="s">
        <x:v>708</x:v>
      </x:c>
    </x:row>
    <x:row r="29" spans="2:11">
      <x:c r="B29" s="128" t="s">
        <x:v>702</x:v>
      </x:c>
      <x:c r="C29" s="128" t="s">
        <x:v>507</x:v>
      </x:c>
      <x:c r="D29" s="122" t="s">
        <x:v>707</x:v>
      </x:c>
      <x:c r="E29" s="122" t="s">
        <x:v>704</x:v>
      </x:c>
      <x:c r="F29" s="127">
        <x:v>43809</x:v>
      </x:c>
      <x:c r="G29" s="122">
        <x:v>3</x:v>
      </x:c>
      <x:c r="H29" s="122" t="s">
        <x:v>134</x:v>
      </x:c>
      <x:c r="I29" s="122" t="s">
        <x:v>698</x:v>
      </x:c>
      <x:c r="J29" s="124" t="s">
        <x:v>550</x:v>
      </x:c>
      <x:c r="K29" s="122" t="s">
        <x:v>708</x:v>
      </x:c>
    </x:row>
    <x:row r="30" spans="2:11">
      <x:c r="B30" s="128" t="s">
        <x:v>716</x:v>
      </x:c>
      <x:c r="C30" s="128" t="s">
        <x:v>501</x:v>
      </x:c>
      <x:c r="D30" s="122" t="s">
        <x:v>707</x:v>
      </x:c>
      <x:c r="E30" s="122" t="s">
        <x:v>704</x:v>
      </x:c>
      <x:c r="F30" s="127">
        <x:v>43816</x:v>
      </x:c>
      <x:c r="G30" s="122">
        <x:v>2</x:v>
      </x:c>
      <x:c r="H30" s="122" t="s">
        <x:v>139</x:v>
      </x:c>
      <x:c r="I30" s="122" t="s">
        <x:v>689</x:v>
      </x:c>
      <x:c r="J30" s="124" t="s">
        <x:v>550</x:v>
      </x:c>
      <x:c r="K30" s="122" t="s">
        <x:v>708</x:v>
      </x:c>
    </x:row>
    <x:row r="31" spans="2:11">
      <x:c r="B31" s="128" t="s">
        <x:v>700</x:v>
      </x:c>
      <x:c r="C31" s="128" t="s">
        <x:v>504</x:v>
      </x:c>
      <x:c r="D31" s="122" t="s">
        <x:v>707</x:v>
      </x:c>
      <x:c r="E31" s="122" t="s">
        <x:v>705</x:v>
      </x:c>
      <x:c r="F31" s="127">
        <x:v>43817</x:v>
      </x:c>
      <x:c r="G31" s="122">
        <x:v>4</x:v>
      </x:c>
      <x:c r="H31" s="122" t="s">
        <x:v>140</x:v>
      </x:c>
      <x:c r="I31" s="122" t="s">
        <x:v>698</x:v>
      </x:c>
      <x:c r="J31" s="124" t="s">
        <x:v>550</x:v>
      </x:c>
      <x:c r="K31" s="122" t="s">
        <x:v>708</x:v>
      </x:c>
    </x:row>
    <x:row r="32" spans="2:11">
      <x:c r="B32" s="128" t="s">
        <x:v>725</x:v>
      </x:c>
      <x:c r="C32" s="128" t="s">
        <x:v>510</x:v>
      </x:c>
      <x:c r="D32" s="122" t="s">
        <x:v>707</x:v>
      </x:c>
      <x:c r="E32" s="122" t="s">
        <x:v>705</x:v>
      </x:c>
      <x:c r="F32" s="127">
        <x:v>43823</x:v>
      </x:c>
      <x:c r="G32" s="122">
        <x:v>3</x:v>
      </x:c>
      <x:c r="H32" s="122" t="s">
        <x:v>135</x:v>
      </x:c>
      <x:c r="I32" s="122" t="s">
        <x:v>689</x:v>
      </x:c>
      <x:c r="J32" s="124" t="s">
        <x:v>550</x:v>
      </x:c>
      <x:c r="K32" s="122" t="s">
        <x:v>708</x:v>
      </x:c>
    </x:row>
    <x:row r="33" spans="2:11">
      <x:c r="B33" s="128" t="s">
        <x:v>717</x:v>
      </x:c>
      <x:c r="C33" s="128" t="s">
        <x:v>502</x:v>
      </x:c>
      <x:c r="D33" s="122" t="s">
        <x:v>707</x:v>
      </x:c>
      <x:c r="E33" s="122" t="s">
        <x:v>704</x:v>
      </x:c>
      <x:c r="F33" s="127">
        <x:v>43824</x:v>
      </x:c>
      <x:c r="G33" s="122">
        <x:v>2</x:v>
      </x:c>
      <x:c r="H33" s="122" t="s">
        <x:v>131</x:v>
      </x:c>
      <x:c r="I33" s="122" t="s">
        <x:v>688</x:v>
      </x:c>
      <x:c r="J33" s="124" t="s">
        <x:v>550</x:v>
      </x:c>
      <x:c r="K33" s="122" t="s">
        <x:v>708</x:v>
      </x:c>
    </x:row>
  </x:sheetData>
  <x:conditionalFormatting sqref="B4:K33">
    <x:cfRule type="expression" dxfId="17" priority="1">
      <x:formula>OR(WEEKDAY($F4)=5,WEEKDAY($F4)=7)</x:formula>
    </x:cfRule>
  </x:conditionalFormatting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8"/>
  <x:dimension ref="B2:J24"/>
  <x:sheetViews>
    <x:sheetView topLeftCell="A3" zoomScaleNormal="75" zoomScaleSheetLayoutView="100" workbookViewId="0">
      <x:selection activeCell="I17" activeCellId="0" sqref="I17:I17"/>
    </x:sheetView>
  </x:sheetViews>
  <x:sheetFormatPr defaultColWidth="9" defaultRowHeight="16.39999999999999857891"/>
  <x:cols>
    <x:col min="1" max="1" width="2.5625" customWidth="1"/>
    <x:col min="3" max="3" width="12" bestFit="1" customWidth="1"/>
    <x:col min="6" max="6" width="9.75" bestFit="1" customWidth="1"/>
  </x:cols>
  <x:sheetData>
    <x:row r="2" spans="2:10">
      <x:c r="B2" s="122" t="s">
        <x:v>709</x:v>
      </x:c>
      <x:c r="C2" s="122" t="s">
        <x:v>152</x:v>
      </x:c>
      <x:c r="D2" s="122" t="s">
        <x:v>142</x:v>
      </x:c>
      <x:c r="E2" s="122" t="s">
        <x:v>710</x:v>
      </x:c>
      <x:c r="F2" s="122" t="s">
        <x:v>153</x:v>
      </x:c>
      <x:c r="G2" s="122" t="s">
        <x:v>143</x:v>
      </x:c>
      <x:c r="H2" s="122" t="s">
        <x:v>730</x:v>
      </x:c>
      <x:c r="I2" s="122" t="s">
        <x:v>714</x:v>
      </x:c>
      <x:c r="J2" s="122" t="s">
        <x:v>718</x:v>
      </x:c>
    </x:row>
    <x:row r="3" spans="2:10">
      <x:c r="B3" s="122" t="s">
        <x:v>713</x:v>
      </x:c>
      <x:c r="C3" s="122" t="s">
        <x:v>157</x:v>
      </x:c>
      <x:c r="D3" s="122" t="s">
        <x:v>144</x:v>
      </x:c>
      <x:c r="E3" s="122" t="s">
        <x:v>156</x:v>
      </x:c>
      <x:c r="F3" s="122" t="s">
        <x:v>723</x:v>
      </x:c>
      <x:c r="G3" s="122">
        <x:v>1000</x:v>
      </x:c>
      <x:c r="H3" s="122" t="s">
        <x:v>148</x:v>
      </x:c>
      <x:c r="I3" s="122" t="s">
        <x:v>158</x:v>
      </x:c>
      <x:c r="J3" s="129">
        <x:v>45000</x:v>
      </x:c>
    </x:row>
    <x:row r="4" spans="2:10">
      <x:c r="B4" s="122" t="s">
        <x:v>721</x:v>
      </x:c>
      <x:c r="C4" s="122" t="s">
        <x:v>724</x:v>
      </x:c>
      <x:c r="D4" s="122" t="s">
        <x:v>144</x:v>
      </x:c>
      <x:c r="E4" s="122" t="s">
        <x:v>156</x:v>
      </x:c>
      <x:c r="F4" s="122" t="s">
        <x:v>731</x:v>
      </x:c>
      <x:c r="G4" s="122">
        <x:v>1000</x:v>
      </x:c>
      <x:c r="H4" s="122" t="s">
        <x:v>159</x:v>
      </x:c>
      <x:c r="I4" s="122" t="s">
        <x:v>726</x:v>
      </x:c>
      <x:c r="J4" s="129">
        <x:v>25000</x:v>
      </x:c>
    </x:row>
    <x:row r="5" spans="2:10">
      <x:c r="B5" s="122" t="s">
        <x:v>727</x:v>
      </x:c>
      <x:c r="C5" s="122" t="s">
        <x:v>728</x:v>
      </x:c>
      <x:c r="D5" s="122" t="s">
        <x:v>147</x:v>
      </x:c>
      <x:c r="E5" s="122" t="s">
        <x:v>156</x:v>
      </x:c>
      <x:c r="F5" s="122" t="s">
        <x:v>150</x:v>
      </x:c>
      <x:c r="G5" s="122">
        <x:v>1000</x:v>
      </x:c>
      <x:c r="H5" s="122" t="s">
        <x:v>148</x:v>
      </x:c>
      <x:c r="I5" s="122" t="s">
        <x:v>149</x:v>
      </x:c>
      <x:c r="J5" s="129">
        <x:v>90000</x:v>
      </x:c>
    </x:row>
    <x:row r="6" spans="2:10">
      <x:c r="B6" s="122" t="s">
        <x:v>729</x:v>
      </x:c>
      <x:c r="C6" s="122" t="s">
        <x:v>132</x:v>
      </x:c>
      <x:c r="D6" s="122" t="s">
        <x:v>166</x:v>
      </x:c>
      <x:c r="E6" s="122" t="s">
        <x:v>156</x:v>
      </x:c>
      <x:c r="F6" s="122" t="s">
        <x:v>701</x:v>
      </x:c>
      <x:c r="G6" s="122">
        <x:v>1000</x:v>
      </x:c>
      <x:c r="H6" s="122" t="s">
        <x:v>191</x:v>
      </x:c>
      <x:c r="I6" s="122" t="s">
        <x:v>149</x:v>
      </x:c>
      <x:c r="J6" s="129">
        <x:v>10000</x:v>
      </x:c>
    </x:row>
    <x:row r="7" spans="2:10">
      <x:c r="B7" s="122" t="s">
        <x:v>743</x:v>
      </x:c>
      <x:c r="C7" s="122" t="s">
        <x:v>189</x:v>
      </x:c>
      <x:c r="D7" s="122" t="s">
        <x:v>166</x:v>
      </x:c>
      <x:c r="E7" s="122" t="s">
        <x:v>156</x:v>
      </x:c>
      <x:c r="F7" s="122" t="s">
        <x:v>742</x:v>
      </x:c>
      <x:c r="G7" s="122">
        <x:v>100</x:v>
      </x:c>
      <x:c r="H7" s="122" t="s">
        <x:v>191</x:v>
      </x:c>
      <x:c r="I7" s="122" t="s">
        <x:v>158</x:v>
      </x:c>
      <x:c r="J7" s="129">
        <x:v>8000</x:v>
      </x:c>
    </x:row>
    <x:row r="8" spans="2:10">
      <x:c r="B8" s="122" t="s">
        <x:v>753</x:v>
      </x:c>
      <x:c r="C8" s="122" t="s">
        <x:v>185</x:v>
      </x:c>
      <x:c r="D8" s="122" t="s">
        <x:v>147</x:v>
      </x:c>
      <x:c r="E8" s="122" t="s">
        <x:v>156</x:v>
      </x:c>
      <x:c r="F8" s="122" t="s">
        <x:v>750</x:v>
      </x:c>
      <x:c r="G8" s="122">
        <x:v>100</x:v>
      </x:c>
      <x:c r="H8" s="122" t="s">
        <x:v>148</x:v>
      </x:c>
      <x:c r="I8" s="122" t="s">
        <x:v>149</x:v>
      </x:c>
      <x:c r="J8" s="129">
        <x:v>5000</x:v>
      </x:c>
    </x:row>
    <x:row r="9" spans="2:10">
      <x:c r="B9" s="122" t="s">
        <x:v>754</x:v>
      </x:c>
      <x:c r="C9" s="122" t="s">
        <x:v>173</x:v>
      </x:c>
      <x:c r="D9" s="122" t="s">
        <x:v>147</x:v>
      </x:c>
      <x:c r="E9" s="122" t="s">
        <x:v>156</x:v>
      </x:c>
      <x:c r="F9" s="122" t="s">
        <x:v>513</x:v>
      </x:c>
      <x:c r="G9" s="122">
        <x:v>100</x:v>
      </x:c>
      <x:c r="H9" s="122" t="s">
        <x:v>148</x:v>
      </x:c>
      <x:c r="I9" s="122" t="s">
        <x:v>726</x:v>
      </x:c>
      <x:c r="J9" s="129">
        <x:v>5500</x:v>
      </x:c>
    </x:row>
    <x:row r="10" spans="2:10">
      <x:c r="B10" s="122" t="s">
        <x:v>763</x:v>
      </x:c>
      <x:c r="C10" s="122" t="s">
        <x:v>190</x:v>
      </x:c>
      <x:c r="D10" s="122" t="s">
        <x:v>147</x:v>
      </x:c>
      <x:c r="E10" s="122" t="s">
        <x:v>156</x:v>
      </x:c>
      <x:c r="F10" s="122" t="s">
        <x:v>755</x:v>
      </x:c>
      <x:c r="G10" s="122">
        <x:v>1000</x:v>
      </x:c>
      <x:c r="H10" s="122" t="s">
        <x:v>148</x:v>
      </x:c>
      <x:c r="I10" s="122" t="s">
        <x:v>758</x:v>
      </x:c>
      <x:c r="J10" s="129">
        <x:v>60000</x:v>
      </x:c>
    </x:row>
    <x:row r="11" spans="2:10">
      <x:c r="B11" s="122" t="s">
        <x:v>756</x:v>
      </x:c>
      <x:c r="C11" s="122" t="s">
        <x:v>175</x:v>
      </x:c>
      <x:c r="D11" s="122" t="s">
        <x:v>147</x:v>
      </x:c>
      <x:c r="E11" s="122" t="s">
        <x:v>182</x:v>
      </x:c>
      <x:c r="F11" s="122" t="s">
        <x:v>757</x:v>
      </x:c>
      <x:c r="G11" s="122">
        <x:v>5</x:v>
      </x:c>
      <x:c r="H11" s="122" t="s">
        <x:v>759</x:v>
      </x:c>
      <x:c r="I11" s="122" t="s">
        <x:v>159</x:v>
      </x:c>
      <x:c r="J11" s="129">
        <x:v>6800</x:v>
      </x:c>
    </x:row>
    <x:row r="12" spans="2:10">
      <x:c r="B12" s="122" t="s">
        <x:v>736</x:v>
      </x:c>
      <x:c r="C12" s="122" t="s">
        <x:v>167</x:v>
      </x:c>
      <x:c r="D12" s="122" t="s">
        <x:v>166</x:v>
      </x:c>
      <x:c r="E12" s="122" t="s">
        <x:v>182</x:v>
      </x:c>
      <x:c r="F12" s="122" t="s">
        <x:v>739</x:v>
      </x:c>
      <x:c r="G12" s="122">
        <x:v>200</x:v>
      </x:c>
      <x:c r="H12" s="122" t="s">
        <x:v>761</x:v>
      </x:c>
      <x:c r="I12" s="122" t="s">
        <x:v>159</x:v>
      </x:c>
      <x:c r="J12" s="129">
        <x:v>50000</x:v>
      </x:c>
    </x:row>
    <x:row r="13" spans="2:10">
      <x:c r="B13" s="122" t="s">
        <x:v>741</x:v>
      </x:c>
      <x:c r="C13" s="122" t="s">
        <x:v>751</x:v>
      </x:c>
      <x:c r="D13" s="122" t="s">
        <x:v>147</x:v>
      </x:c>
      <x:c r="E13" s="122" t="s">
        <x:v>182</x:v>
      </x:c>
      <x:c r="F13" s="122" t="s">
        <x:v>744</x:v>
      </x:c>
      <x:c r="G13" s="122">
        <x:v>100</x:v>
      </x:c>
      <x:c r="H13" s="122" t="s">
        <x:v>759</x:v>
      </x:c>
      <x:c r="I13" s="122" t="s">
        <x:v>168</x:v>
      </x:c>
      <x:c r="J13" s="129">
        <x:v>4000</x:v>
      </x:c>
    </x:row>
    <x:row r="14" spans="2:10">
      <x:c r="B14" s="122" t="s">
        <x:v>760</x:v>
      </x:c>
      <x:c r="C14" s="122" t="s">
        <x:v>171</x:v>
      </x:c>
      <x:c r="D14" s="122" t="s">
        <x:v>147</x:v>
      </x:c>
      <x:c r="E14" s="122" t="s">
        <x:v>182</x:v>
      </x:c>
      <x:c r="F14" s="122" t="s">
        <x:v>745</x:v>
      </x:c>
      <x:c r="G14" s="122">
        <x:v>1000</x:v>
      </x:c>
      <x:c r="H14" s="122" t="s">
        <x:v>169</x:v>
      </x:c>
      <x:c r="I14" s="122" t="s">
        <x:v>191</x:v>
      </x:c>
      <x:c r="J14" s="129">
        <x:v>15000</x:v>
      </x:c>
    </x:row>
    <x:row r="15" spans="2:10">
      <x:c r="B15" s="122" t="s">
        <x:v>762</x:v>
      </x:c>
      <x:c r="C15" s="122" t="s">
        <x:v>192</x:v>
      </x:c>
      <x:c r="D15" s="122" t="s">
        <x:v>166</x:v>
      </x:c>
      <x:c r="E15" s="122" t="s">
        <x:v>182</x:v>
      </x:c>
      <x:c r="F15" s="122" t="s">
        <x:v>514</x:v>
      </x:c>
      <x:c r="G15" s="122">
        <x:v>1000</x:v>
      </x:c>
      <x:c r="H15" s="122" t="s">
        <x:v>759</x:v>
      </x:c>
      <x:c r="I15" s="122" t="s">
        <x:v>176</x:v>
      </x:c>
      <x:c r="J15" s="129">
        <x:v>8000</x:v>
      </x:c>
    </x:row>
    <x:row r="16" spans="2:10">
      <x:c r="B16" s="122" t="s">
        <x:v>746</x:v>
      </x:c>
      <x:c r="C16" s="122" t="s">
        <x:v>732</x:v>
      </x:c>
      <x:c r="D16" s="122" t="s">
        <x:v>147</x:v>
      </x:c>
      <x:c r="E16" s="122" t="s">
        <x:v>182</x:v>
      </x:c>
      <x:c r="F16" s="122" t="s">
        <x:v>733</x:v>
      </x:c>
      <x:c r="G16" s="122">
        <x:v>100</x:v>
      </x:c>
      <x:c r="H16" s="122" t="s">
        <x:v>183</x:v>
      </x:c>
      <x:c r="I16" s="122" t="s">
        <x:v>149</x:v>
      </x:c>
      <x:c r="J16" s="129">
        <x:v>1500</x:v>
      </x:c>
    </x:row>
    <x:row r="17" spans="2:10">
      <x:c r="B17" s="122" t="s">
        <x:v>752</x:v>
      </x:c>
      <x:c r="C17" s="122" t="s">
        <x:v>734</x:v>
      </x:c>
      <x:c r="D17" s="122" t="s">
        <x:v>144</x:v>
      </x:c>
      <x:c r="E17" s="122" t="s">
        <x:v>182</x:v>
      </x:c>
      <x:c r="F17" s="122" t="s">
        <x:v>735</x:v>
      </x:c>
      <x:c r="G17" s="122">
        <x:v>100</x:v>
      </x:c>
      <x:c r="H17" s="122" t="s">
        <x:v>148</x:v>
      </x:c>
      <x:c r="I17" s="122" t="s">
        <x:v>174</x:v>
      </x:c>
      <x:c r="J17" s="129">
        <x:v>4500</x:v>
      </x:c>
    </x:row>
    <x:row r="18" spans="2:10">
      <x:c r="B18" s="122" t="s">
        <x:v>737</x:v>
      </x:c>
      <x:c r="C18" s="122" t="s">
        <x:v>180</x:v>
      </x:c>
      <x:c r="D18" s="122" t="s">
        <x:v>147</x:v>
      </x:c>
      <x:c r="E18" s="122" t="s">
        <x:v>182</x:v>
      </x:c>
      <x:c r="F18" s="122" t="s">
        <x:v>723</x:v>
      </x:c>
      <x:c r="G18" s="122">
        <x:v>100</x:v>
      </x:c>
      <x:c r="H18" s="122" t="s">
        <x:v>191</x:v>
      </x:c>
      <x:c r="I18" s="122" t="s">
        <x:v>193</x:v>
      </x:c>
      <x:c r="J18" s="129">
        <x:v>4000</x:v>
      </x:c>
    </x:row>
    <x:row r="19" spans="2:10">
      <x:c r="B19" s="122" t="s">
        <x:v>738</x:v>
      </x:c>
      <x:c r="C19" s="122" t="s">
        <x:v>740</x:v>
      </x:c>
      <x:c r="D19" s="122" t="s">
        <x:v>177</x:v>
      </x:c>
      <x:c r="E19" s="122" t="s">
        <x:v>182</x:v>
      </x:c>
      <x:c r="F19" s="122" t="s">
        <x:v>747</x:v>
      </x:c>
      <x:c r="G19" s="122">
        <x:v>1000</x:v>
      </x:c>
      <x:c r="H19" s="122" t="s">
        <x:v>759</x:v>
      </x:c>
      <x:c r="I19" s="122" t="s">
        <x:v>191</x:v>
      </x:c>
      <x:c r="J19" s="129">
        <x:v>4500</x:v>
      </x:c>
    </x:row>
    <x:row r="20" spans="2:10">
      <x:c r="B20" s="122" t="s">
        <x:v>748</x:v>
      </x:c>
      <x:c r="C20" s="122" t="s">
        <x:v>184</x:v>
      </x:c>
      <x:c r="D20" s="122" t="s">
        <x:v>144</x:v>
      </x:c>
      <x:c r="E20" s="122" t="s">
        <x:v>172</x:v>
      </x:c>
      <x:c r="F20" s="122" t="s">
        <x:v>749</x:v>
      </x:c>
      <x:c r="G20" s="122">
        <x:v>100</x:v>
      </x:c>
      <x:c r="H20" s="122" t="s">
        <x:v>148</x:v>
      </x:c>
      <x:c r="I20" s="122" t="s">
        <x:v>149</x:v>
      </x:c>
      <x:c r="J20" s="129">
        <x:v>6500</x:v>
      </x:c>
    </x:row>
    <x:row r="21" spans="2:10">
      <x:c r="B21" s="122" t="s">
        <x:v>784</x:v>
      </x:c>
      <x:c r="C21" s="122" t="s">
        <x:v>187</x:v>
      </x:c>
      <x:c r="D21" s="122" t="s">
        <x:v>166</x:v>
      </x:c>
      <x:c r="E21" s="122" t="s">
        <x:v>172</x:v>
      </x:c>
      <x:c r="F21" s="122" t="s">
        <x:v>767</x:v>
      </x:c>
      <x:c r="G21" s="122">
        <x:v>100</x:v>
      </x:c>
      <x:c r="H21" s="122" t="s">
        <x:v>176</x:v>
      </x:c>
      <x:c r="I21" s="122" t="s">
        <x:v>169</x:v>
      </x:c>
      <x:c r="J21" s="129">
        <x:v>16000</x:v>
      </x:c>
    </x:row>
    <x:row r="22" spans="2:10">
      <x:c r="B22" s="122" t="s">
        <x:v>788</x:v>
      </x:c>
      <x:c r="C22" s="122" t="s">
        <x:v>792</x:v>
      </x:c>
      <x:c r="D22" s="122" t="s">
        <x:v>144</x:v>
      </x:c>
      <x:c r="E22" s="122" t="s">
        <x:v>172</x:v>
      </x:c>
      <x:c r="F22" s="122" t="s">
        <x:v>778</x:v>
      </x:c>
      <x:c r="G22" s="122">
        <x:v>10</x:v>
      </x:c>
      <x:c r="H22" s="122" t="s">
        <x:v>148</x:v>
      </x:c>
      <x:c r="I22" s="122" t="s">
        <x:v>188</x:v>
      </x:c>
      <x:c r="J22" s="129">
        <x:v>1300</x:v>
      </x:c>
    </x:row>
    <x:row r="23" spans="2:10">
      <x:c r="B23" s="122" t="s">
        <x:v>779</x:v>
      </x:c>
      <x:c r="C23" s="122" t="s">
        <x:v>775</x:v>
      </x:c>
      <x:c r="D23" s="122" t="s">
        <x:v>147</x:v>
      </x:c>
      <x:c r="E23" s="122" t="s">
        <x:v>172</x:v>
      </x:c>
      <x:c r="F23" s="122" t="s">
        <x:v>787</x:v>
      </x:c>
      <x:c r="G23" s="122">
        <x:v>100</x:v>
      </x:c>
      <x:c r="H23" s="122" t="s">
        <x:v>148</x:v>
      </x:c>
      <x:c r="I23" s="122" t="s">
        <x:v>149</x:v>
      </x:c>
      <x:c r="J23" s="129">
        <x:v>4800</x:v>
      </x:c>
    </x:row>
    <x:row r="24" spans="2:10">
      <x:c r="B24" s="122" t="s">
        <x:v>765</x:v>
      </x:c>
      <x:c r="C24" s="122" t="s">
        <x:v>785</x:v>
      </x:c>
      <x:c r="D24" s="122" t="s">
        <x:v>144</x:v>
      </x:c>
      <x:c r="E24" s="122" t="s">
        <x:v>172</x:v>
      </x:c>
      <x:c r="F24" s="122" t="s">
        <x:v>780</x:v>
      </x:c>
      <x:c r="G24" s="122">
        <x:v>10</x:v>
      </x:c>
      <x:c r="H24" s="122" t="s">
        <x:v>148</x:v>
      </x:c>
      <x:c r="I24" s="122" t="s">
        <x:v>761</x:v>
      </x:c>
      <x:c r="J24" s="129">
        <x:v>4500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9">
    <x:tabColor rgb="ffff0000"/>
  </x:sheetPr>
  <x:dimension ref="B2:J24"/>
  <x:sheetViews>
    <x:sheetView topLeftCell="A4" zoomScaleNormal="75" zoomScaleSheetLayoutView="100" workbookViewId="0">
      <x:selection activeCell="G32" activeCellId="0" sqref="G32:G32"/>
    </x:sheetView>
  </x:sheetViews>
  <x:sheetFormatPr defaultColWidth="9" defaultRowHeight="16.39999999999999857891"/>
  <x:cols>
    <x:col min="1" max="1" width="2.5625" customWidth="1"/>
    <x:col min="3" max="3" width="12" bestFit="1" customWidth="1"/>
    <x:col min="6" max="6" width="9.75" bestFit="1" customWidth="1"/>
  </x:cols>
  <x:sheetData>
    <x:row r="2" spans="2:10">
      <x:c r="B2" s="122" t="s">
        <x:v>709</x:v>
      </x:c>
      <x:c r="C2" s="122" t="s">
        <x:v>152</x:v>
      </x:c>
      <x:c r="D2" s="122" t="s">
        <x:v>142</x:v>
      </x:c>
      <x:c r="E2" s="122" t="s">
        <x:v>710</x:v>
      </x:c>
      <x:c r="F2" s="122" t="s">
        <x:v>153</x:v>
      </x:c>
      <x:c r="G2" s="122" t="s">
        <x:v>143</x:v>
      </x:c>
      <x:c r="H2" s="122" t="s">
        <x:v>730</x:v>
      </x:c>
      <x:c r="I2" s="122" t="s">
        <x:v>714</x:v>
      </x:c>
      <x:c r="J2" s="122" t="s">
        <x:v>718</x:v>
      </x:c>
    </x:row>
    <x:row r="3" spans="2:10">
      <x:c r="B3" s="122" t="s">
        <x:v>713</x:v>
      </x:c>
      <x:c r="C3" s="122" t="s">
        <x:v>157</x:v>
      </x:c>
      <x:c r="D3" s="122" t="s">
        <x:v>144</x:v>
      </x:c>
      <x:c r="E3" s="122" t="s">
        <x:v>156</x:v>
      </x:c>
      <x:c r="F3" s="122" t="s">
        <x:v>723</x:v>
      </x:c>
      <x:c r="G3" s="122">
        <x:v>1000</x:v>
      </x:c>
      <x:c r="H3" s="122" t="s">
        <x:v>148</x:v>
      </x:c>
      <x:c r="I3" s="122" t="s">
        <x:v>158</x:v>
      </x:c>
      <x:c r="J3" s="129">
        <x:v>45000</x:v>
      </x:c>
    </x:row>
    <x:row r="4" spans="2:10">
      <x:c r="B4" s="122" t="s">
        <x:v>721</x:v>
      </x:c>
      <x:c r="C4" s="122" t="s">
        <x:v>724</x:v>
      </x:c>
      <x:c r="D4" s="122" t="s">
        <x:v>144</x:v>
      </x:c>
      <x:c r="E4" s="122" t="s">
        <x:v>156</x:v>
      </x:c>
      <x:c r="F4" s="122" t="s">
        <x:v>731</x:v>
      </x:c>
      <x:c r="G4" s="122">
        <x:v>1000</x:v>
      </x:c>
      <x:c r="H4" s="122" t="s">
        <x:v>159</x:v>
      </x:c>
      <x:c r="I4" s="122" t="s">
        <x:v>726</x:v>
      </x:c>
      <x:c r="J4" s="129">
        <x:v>25000</x:v>
      </x:c>
    </x:row>
    <x:row r="5" spans="2:10">
      <x:c r="B5" s="122" t="s">
        <x:v>727</x:v>
      </x:c>
      <x:c r="C5" s="122" t="s">
        <x:v>728</x:v>
      </x:c>
      <x:c r="D5" s="122" t="s">
        <x:v>147</x:v>
      </x:c>
      <x:c r="E5" s="122" t="s">
        <x:v>156</x:v>
      </x:c>
      <x:c r="F5" s="122" t="s">
        <x:v>150</x:v>
      </x:c>
      <x:c r="G5" s="122">
        <x:v>1000</x:v>
      </x:c>
      <x:c r="H5" s="122" t="s">
        <x:v>148</x:v>
      </x:c>
      <x:c r="I5" s="122" t="s">
        <x:v>149</x:v>
      </x:c>
      <x:c r="J5" s="129">
        <x:v>90000</x:v>
      </x:c>
    </x:row>
    <x:row r="6" spans="2:10">
      <x:c r="B6" s="122" t="s">
        <x:v>729</x:v>
      </x:c>
      <x:c r="C6" s="122" t="s">
        <x:v>132</x:v>
      </x:c>
      <x:c r="D6" s="122" t="s">
        <x:v>166</x:v>
      </x:c>
      <x:c r="E6" s="122" t="s">
        <x:v>156</x:v>
      </x:c>
      <x:c r="F6" s="122" t="s">
        <x:v>701</x:v>
      </x:c>
      <x:c r="G6" s="122">
        <x:v>1000</x:v>
      </x:c>
      <x:c r="H6" s="122" t="s">
        <x:v>191</x:v>
      </x:c>
      <x:c r="I6" s="122" t="s">
        <x:v>149</x:v>
      </x:c>
      <x:c r="J6" s="129">
        <x:v>10000</x:v>
      </x:c>
    </x:row>
    <x:row r="7" spans="2:10">
      <x:c r="B7" s="122" t="s">
        <x:v>743</x:v>
      </x:c>
      <x:c r="C7" s="122" t="s">
        <x:v>189</x:v>
      </x:c>
      <x:c r="D7" s="122" t="s">
        <x:v>166</x:v>
      </x:c>
      <x:c r="E7" s="122" t="s">
        <x:v>156</x:v>
      </x:c>
      <x:c r="F7" s="122" t="s">
        <x:v>742</x:v>
      </x:c>
      <x:c r="G7" s="122">
        <x:v>100</x:v>
      </x:c>
      <x:c r="H7" s="122" t="s">
        <x:v>191</x:v>
      </x:c>
      <x:c r="I7" s="122" t="s">
        <x:v>158</x:v>
      </x:c>
      <x:c r="J7" s="129">
        <x:v>8000</x:v>
      </x:c>
    </x:row>
    <x:row r="8" spans="2:10">
      <x:c r="B8" s="122" t="s">
        <x:v>753</x:v>
      </x:c>
      <x:c r="C8" s="122" t="s">
        <x:v>185</x:v>
      </x:c>
      <x:c r="D8" s="122" t="s">
        <x:v>147</x:v>
      </x:c>
      <x:c r="E8" s="122" t="s">
        <x:v>156</x:v>
      </x:c>
      <x:c r="F8" s="122" t="s">
        <x:v>750</x:v>
      </x:c>
      <x:c r="G8" s="122">
        <x:v>100</x:v>
      </x:c>
      <x:c r="H8" s="122" t="s">
        <x:v>148</x:v>
      </x:c>
      <x:c r="I8" s="122" t="s">
        <x:v>149</x:v>
      </x:c>
      <x:c r="J8" s="129">
        <x:v>5000</x:v>
      </x:c>
    </x:row>
    <x:row r="9" spans="2:10">
      <x:c r="B9" s="122" t="s">
        <x:v>754</x:v>
      </x:c>
      <x:c r="C9" s="122" t="s">
        <x:v>173</x:v>
      </x:c>
      <x:c r="D9" s="122" t="s">
        <x:v>147</x:v>
      </x:c>
      <x:c r="E9" s="122" t="s">
        <x:v>156</x:v>
      </x:c>
      <x:c r="F9" s="122" t="s">
        <x:v>513</x:v>
      </x:c>
      <x:c r="G9" s="122">
        <x:v>100</x:v>
      </x:c>
      <x:c r="H9" s="122" t="s">
        <x:v>148</x:v>
      </x:c>
      <x:c r="I9" s="122" t="s">
        <x:v>726</x:v>
      </x:c>
      <x:c r="J9" s="129">
        <x:v>5500</x:v>
      </x:c>
    </x:row>
    <x:row r="10" spans="2:10">
      <x:c r="B10" s="122" t="s">
        <x:v>763</x:v>
      </x:c>
      <x:c r="C10" s="122" t="s">
        <x:v>190</x:v>
      </x:c>
      <x:c r="D10" s="122" t="s">
        <x:v>147</x:v>
      </x:c>
      <x:c r="E10" s="122" t="s">
        <x:v>156</x:v>
      </x:c>
      <x:c r="F10" s="122" t="s">
        <x:v>755</x:v>
      </x:c>
      <x:c r="G10" s="122">
        <x:v>1000</x:v>
      </x:c>
      <x:c r="H10" s="122" t="s">
        <x:v>148</x:v>
      </x:c>
      <x:c r="I10" s="122" t="s">
        <x:v>758</x:v>
      </x:c>
      <x:c r="J10" s="129">
        <x:v>60000</x:v>
      </x:c>
    </x:row>
    <x:row r="11" spans="2:10">
      <x:c r="B11" s="122" t="s">
        <x:v>756</x:v>
      </x:c>
      <x:c r="C11" s="122" t="s">
        <x:v>175</x:v>
      </x:c>
      <x:c r="D11" s="122" t="s">
        <x:v>147</x:v>
      </x:c>
      <x:c r="E11" s="122" t="s">
        <x:v>182</x:v>
      </x:c>
      <x:c r="F11" s="122" t="s">
        <x:v>757</x:v>
      </x:c>
      <x:c r="G11" s="122">
        <x:v>5</x:v>
      </x:c>
      <x:c r="H11" s="122" t="s">
        <x:v>759</x:v>
      </x:c>
      <x:c r="I11" s="122" t="s">
        <x:v>159</x:v>
      </x:c>
      <x:c r="J11" s="129">
        <x:v>6800</x:v>
      </x:c>
    </x:row>
    <x:row r="12" spans="2:10">
      <x:c r="B12" s="122" t="s">
        <x:v>736</x:v>
      </x:c>
      <x:c r="C12" s="122" t="s">
        <x:v>167</x:v>
      </x:c>
      <x:c r="D12" s="122" t="s">
        <x:v>166</x:v>
      </x:c>
      <x:c r="E12" s="122" t="s">
        <x:v>182</x:v>
      </x:c>
      <x:c r="F12" s="122" t="s">
        <x:v>739</x:v>
      </x:c>
      <x:c r="G12" s="122">
        <x:v>200</x:v>
      </x:c>
      <x:c r="H12" s="122" t="s">
        <x:v>761</x:v>
      </x:c>
      <x:c r="I12" s="122" t="s">
        <x:v>159</x:v>
      </x:c>
      <x:c r="J12" s="129">
        <x:v>50000</x:v>
      </x:c>
    </x:row>
    <x:row r="13" spans="2:10">
      <x:c r="B13" s="122" t="s">
        <x:v>741</x:v>
      </x:c>
      <x:c r="C13" s="122" t="s">
        <x:v>751</x:v>
      </x:c>
      <x:c r="D13" s="122" t="s">
        <x:v>147</x:v>
      </x:c>
      <x:c r="E13" s="122" t="s">
        <x:v>182</x:v>
      </x:c>
      <x:c r="F13" s="122" t="s">
        <x:v>744</x:v>
      </x:c>
      <x:c r="G13" s="122">
        <x:v>100</x:v>
      </x:c>
      <x:c r="H13" s="122" t="s">
        <x:v>759</x:v>
      </x:c>
      <x:c r="I13" s="122" t="s">
        <x:v>168</x:v>
      </x:c>
      <x:c r="J13" s="129">
        <x:v>4000</x:v>
      </x:c>
    </x:row>
    <x:row r="14" spans="2:10">
      <x:c r="B14" s="122" t="s">
        <x:v>760</x:v>
      </x:c>
      <x:c r="C14" s="122" t="s">
        <x:v>171</x:v>
      </x:c>
      <x:c r="D14" s="122" t="s">
        <x:v>147</x:v>
      </x:c>
      <x:c r="E14" s="122" t="s">
        <x:v>182</x:v>
      </x:c>
      <x:c r="F14" s="122" t="s">
        <x:v>745</x:v>
      </x:c>
      <x:c r="G14" s="122">
        <x:v>1000</x:v>
      </x:c>
      <x:c r="H14" s="122" t="s">
        <x:v>169</x:v>
      </x:c>
      <x:c r="I14" s="122" t="s">
        <x:v>191</x:v>
      </x:c>
      <x:c r="J14" s="129">
        <x:v>15000</x:v>
      </x:c>
    </x:row>
    <x:row r="15" spans="2:10">
      <x:c r="B15" s="122" t="s">
        <x:v>762</x:v>
      </x:c>
      <x:c r="C15" s="122" t="s">
        <x:v>192</x:v>
      </x:c>
      <x:c r="D15" s="122" t="s">
        <x:v>166</x:v>
      </x:c>
      <x:c r="E15" s="122" t="s">
        <x:v>182</x:v>
      </x:c>
      <x:c r="F15" s="122" t="s">
        <x:v>514</x:v>
      </x:c>
      <x:c r="G15" s="122">
        <x:v>1000</x:v>
      </x:c>
      <x:c r="H15" s="122" t="s">
        <x:v>759</x:v>
      </x:c>
      <x:c r="I15" s="122" t="s">
        <x:v>176</x:v>
      </x:c>
      <x:c r="J15" s="129">
        <x:v>8000</x:v>
      </x:c>
    </x:row>
    <x:row r="16" spans="2:10">
      <x:c r="B16" s="122" t="s">
        <x:v>746</x:v>
      </x:c>
      <x:c r="C16" s="122" t="s">
        <x:v>732</x:v>
      </x:c>
      <x:c r="D16" s="122" t="s">
        <x:v>147</x:v>
      </x:c>
      <x:c r="E16" s="122" t="s">
        <x:v>182</x:v>
      </x:c>
      <x:c r="F16" s="122" t="s">
        <x:v>733</x:v>
      </x:c>
      <x:c r="G16" s="122">
        <x:v>100</x:v>
      </x:c>
      <x:c r="H16" s="122" t="s">
        <x:v>183</x:v>
      </x:c>
      <x:c r="I16" s="122" t="s">
        <x:v>149</x:v>
      </x:c>
      <x:c r="J16" s="129">
        <x:v>1500</x:v>
      </x:c>
    </x:row>
    <x:row r="17" spans="2:10">
      <x:c r="B17" s="122" t="s">
        <x:v>752</x:v>
      </x:c>
      <x:c r="C17" s="122" t="s">
        <x:v>734</x:v>
      </x:c>
      <x:c r="D17" s="122" t="s">
        <x:v>144</x:v>
      </x:c>
      <x:c r="E17" s="122" t="s">
        <x:v>182</x:v>
      </x:c>
      <x:c r="F17" s="122" t="s">
        <x:v>735</x:v>
      </x:c>
      <x:c r="G17" s="122">
        <x:v>100</x:v>
      </x:c>
      <x:c r="H17" s="122" t="s">
        <x:v>148</x:v>
      </x:c>
      <x:c r="I17" s="122" t="s">
        <x:v>174</x:v>
      </x:c>
      <x:c r="J17" s="129">
        <x:v>4500</x:v>
      </x:c>
    </x:row>
    <x:row r="18" spans="2:10">
      <x:c r="B18" s="122" t="s">
        <x:v>737</x:v>
      </x:c>
      <x:c r="C18" s="122" t="s">
        <x:v>180</x:v>
      </x:c>
      <x:c r="D18" s="122" t="s">
        <x:v>147</x:v>
      </x:c>
      <x:c r="E18" s="122" t="s">
        <x:v>182</x:v>
      </x:c>
      <x:c r="F18" s="122" t="s">
        <x:v>723</x:v>
      </x:c>
      <x:c r="G18" s="122">
        <x:v>100</x:v>
      </x:c>
      <x:c r="H18" s="122" t="s">
        <x:v>191</x:v>
      </x:c>
      <x:c r="I18" s="122" t="s">
        <x:v>193</x:v>
      </x:c>
      <x:c r="J18" s="129">
        <x:v>4000</x:v>
      </x:c>
    </x:row>
    <x:row r="19" spans="2:10">
      <x:c r="B19" s="122" t="s">
        <x:v>738</x:v>
      </x:c>
      <x:c r="C19" s="122" t="s">
        <x:v>740</x:v>
      </x:c>
      <x:c r="D19" s="122" t="s">
        <x:v>177</x:v>
      </x:c>
      <x:c r="E19" s="122" t="s">
        <x:v>182</x:v>
      </x:c>
      <x:c r="F19" s="122" t="s">
        <x:v>747</x:v>
      </x:c>
      <x:c r="G19" s="122">
        <x:v>1000</x:v>
      </x:c>
      <x:c r="H19" s="122" t="s">
        <x:v>759</x:v>
      </x:c>
      <x:c r="I19" s="122" t="s">
        <x:v>191</x:v>
      </x:c>
      <x:c r="J19" s="129">
        <x:v>4500</x:v>
      </x:c>
    </x:row>
    <x:row r="20" spans="2:10">
      <x:c r="B20" s="122" t="s">
        <x:v>748</x:v>
      </x:c>
      <x:c r="C20" s="122" t="s">
        <x:v>184</x:v>
      </x:c>
      <x:c r="D20" s="122" t="s">
        <x:v>144</x:v>
      </x:c>
      <x:c r="E20" s="122" t="s">
        <x:v>172</x:v>
      </x:c>
      <x:c r="F20" s="122" t="s">
        <x:v>749</x:v>
      </x:c>
      <x:c r="G20" s="122">
        <x:v>100</x:v>
      </x:c>
      <x:c r="H20" s="122" t="s">
        <x:v>148</x:v>
      </x:c>
      <x:c r="I20" s="122" t="s">
        <x:v>149</x:v>
      </x:c>
      <x:c r="J20" s="129">
        <x:v>6500</x:v>
      </x:c>
    </x:row>
    <x:row r="21" spans="2:10">
      <x:c r="B21" s="122" t="s">
        <x:v>784</x:v>
      </x:c>
      <x:c r="C21" s="122" t="s">
        <x:v>187</x:v>
      </x:c>
      <x:c r="D21" s="122" t="s">
        <x:v>166</x:v>
      </x:c>
      <x:c r="E21" s="122" t="s">
        <x:v>172</x:v>
      </x:c>
      <x:c r="F21" s="122" t="s">
        <x:v>767</x:v>
      </x:c>
      <x:c r="G21" s="122">
        <x:v>100</x:v>
      </x:c>
      <x:c r="H21" s="122" t="s">
        <x:v>176</x:v>
      </x:c>
      <x:c r="I21" s="122" t="s">
        <x:v>169</x:v>
      </x:c>
      <x:c r="J21" s="129">
        <x:v>16000</x:v>
      </x:c>
    </x:row>
    <x:row r="22" spans="2:10">
      <x:c r="B22" s="122" t="s">
        <x:v>788</x:v>
      </x:c>
      <x:c r="C22" s="122" t="s">
        <x:v>792</x:v>
      </x:c>
      <x:c r="D22" s="122" t="s">
        <x:v>144</x:v>
      </x:c>
      <x:c r="E22" s="122" t="s">
        <x:v>172</x:v>
      </x:c>
      <x:c r="F22" s="122" t="s">
        <x:v>778</x:v>
      </x:c>
      <x:c r="G22" s="122">
        <x:v>10</x:v>
      </x:c>
      <x:c r="H22" s="122" t="s">
        <x:v>148</x:v>
      </x:c>
      <x:c r="I22" s="122" t="s">
        <x:v>188</x:v>
      </x:c>
      <x:c r="J22" s="129">
        <x:v>1300</x:v>
      </x:c>
    </x:row>
    <x:row r="23" spans="2:10">
      <x:c r="B23" s="122" t="s">
        <x:v>779</x:v>
      </x:c>
      <x:c r="C23" s="122" t="s">
        <x:v>775</x:v>
      </x:c>
      <x:c r="D23" s="122" t="s">
        <x:v>147</x:v>
      </x:c>
      <x:c r="E23" s="122" t="s">
        <x:v>172</x:v>
      </x:c>
      <x:c r="F23" s="122" t="s">
        <x:v>787</x:v>
      </x:c>
      <x:c r="G23" s="122">
        <x:v>100</x:v>
      </x:c>
      <x:c r="H23" s="122" t="s">
        <x:v>148</x:v>
      </x:c>
      <x:c r="I23" s="122" t="s">
        <x:v>149</x:v>
      </x:c>
      <x:c r="J23" s="129">
        <x:v>4800</x:v>
      </x:c>
    </x:row>
    <x:row r="24" spans="2:10">
      <x:c r="B24" s="122" t="s">
        <x:v>765</x:v>
      </x:c>
      <x:c r="C24" s="122" t="s">
        <x:v>785</x:v>
      </x:c>
      <x:c r="D24" s="122" t="s">
        <x:v>144</x:v>
      </x:c>
      <x:c r="E24" s="122" t="s">
        <x:v>172</x:v>
      </x:c>
      <x:c r="F24" s="122" t="s">
        <x:v>780</x:v>
      </x:c>
      <x:c r="G24" s="122">
        <x:v>10</x:v>
      </x:c>
      <x:c r="H24" s="122" t="s">
        <x:v>148</x:v>
      </x:c>
      <x:c r="I24" s="122" t="s">
        <x:v>761</x:v>
      </x:c>
      <x:c r="J24" s="129">
        <x:v>4500</x:v>
      </x:c>
    </x:row>
  </x:sheetData>
  <x:conditionalFormatting sqref="B3:J24">
    <x:cfRule type="expression" dxfId="16" priority="1">
      <x:formula>OR(_xlfn.RANK.EQ($J3,$J$3:$J$24,0)&lt;=3,_xlfn.RANK.EQ($J3,$J$3:$J$24,1)&lt;=3)</x:formula>
    </x:cfRule>
  </x:conditionalFormatting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0"/>
  <x:dimension ref="B3:I40"/>
  <x:sheetViews>
    <x:sheetView topLeftCell="A1" zoomScaleNormal="75" zoomScaleSheetLayoutView="100" workbookViewId="0">
      <x:selection activeCell="K6" activeCellId="0" sqref="K6:K6"/>
    </x:sheetView>
  </x:sheetViews>
  <x:sheetFormatPr defaultColWidth="9" defaultRowHeight="16.39999999999999857891"/>
  <x:cols>
    <x:col min="1" max="1" width="2.5625" customWidth="1"/>
    <x:col min="2" max="2" width="7.5" customWidth="1"/>
    <x:col min="3" max="3" width="22.875" bestFit="1" customWidth="1"/>
    <x:col min="6" max="7" width="10.5625" bestFit="1" customWidth="1"/>
  </x:cols>
  <x:sheetData>
    <x:row r="3" spans="2:9">
      <x:c r="B3" s="122" t="s">
        <x:v>162</x:v>
      </x:c>
      <x:c r="C3" s="122" t="s">
        <x:v>170</x:v>
      </x:c>
      <x:c r="D3" s="122" t="s">
        <x:v>186</x:v>
      </x:c>
      <x:c r="E3" s="122" t="s">
        <x:v>786</x:v>
      </x:c>
      <x:c r="F3" s="122" t="s">
        <x:v>783</x:v>
      </x:c>
      <x:c r="G3" s="122" t="s">
        <x:v>766</x:v>
      </x:c>
      <x:c r="H3" s="122" t="s">
        <x:v>768</x:v>
      </x:c>
      <x:c r="I3" s="122" t="s">
        <x:v>789</x:v>
      </x:c>
    </x:row>
    <x:row r="4" spans="2:9">
      <x:c r="B4" s="122" t="s">
        <x:v>201</x:v>
      </x:c>
      <x:c r="C4" s="122" t="s">
        <x:v>547</x:v>
      </x:c>
      <x:c r="D4" s="131">
        <x:v>80000</x:v>
      </x:c>
      <x:c r="E4" s="122" t="s">
        <x:v>163</x:v>
      </x:c>
      <x:c r="F4" s="127">
        <x:v>44200</x:v>
      </x:c>
      <x:c r="G4" s="127">
        <x:v>44215</x:v>
      </x:c>
      <x:c r="H4" s="130">
        <x:v>12</x:v>
      </x:c>
      <x:c r="I4" s="130">
        <x:v>8</x:v>
      </x:c>
    </x:row>
    <x:row r="5" spans="2:9">
      <x:c r="B5" s="122" t="s">
        <x:v>210</x:v>
      </x:c>
      <x:c r="C5" s="122" t="s">
        <x:v>515</x:v>
      </x:c>
      <x:c r="D5" s="131">
        <x:v>95000</x:v>
      </x:c>
      <x:c r="E5" s="122" t="s">
        <x:v>163</x:v>
      </x:c>
      <x:c r="F5" s="127">
        <x:v>44200</x:v>
      </x:c>
      <x:c r="G5" s="127">
        <x:v>44215</x:v>
      </x:c>
      <x:c r="H5" s="130">
        <x:v>4</x:v>
      </x:c>
      <x:c r="I5" s="130">
        <x:v>10</x:v>
      </x:c>
    </x:row>
    <x:row r="6" spans="2:9">
      <x:c r="B6" s="122" t="s">
        <x:v>210</x:v>
      </x:c>
      <x:c r="C6" s="122" t="s">
        <x:v>515</x:v>
      </x:c>
      <x:c r="D6" s="131">
        <x:v>95000</x:v>
      </x:c>
      <x:c r="E6" s="122" t="s">
        <x:v>165</x:v>
      </x:c>
      <x:c r="F6" s="127">
        <x:v>44207</x:v>
      </x:c>
      <x:c r="G6" s="127">
        <x:v>44222</x:v>
      </x:c>
      <x:c r="H6" s="130">
        <x:v>17</x:v>
      </x:c>
      <x:c r="I6" s="130">
        <x:v>15</x:v>
      </x:c>
    </x:row>
    <x:row r="7" spans="2:9">
      <x:c r="B7" s="122" t="s">
        <x:v>197</x:v>
      </x:c>
      <x:c r="C7" s="122" t="s">
        <x:v>548</x:v>
      </x:c>
      <x:c r="D7" s="131">
        <x:v>69000</x:v>
      </x:c>
      <x:c r="E7" s="122" t="s">
        <x:v>178</x:v>
      </x:c>
      <x:c r="F7" s="127">
        <x:v>44217</x:v>
      </x:c>
      <x:c r="G7" s="127">
        <x:v>44232</x:v>
      </x:c>
      <x:c r="H7" s="130">
        <x:v>5</x:v>
      </x:c>
      <x:c r="I7" s="130">
        <x:v>12</x:v>
      </x:c>
    </x:row>
    <x:row r="8" spans="2:9">
      <x:c r="B8" s="122" t="s">
        <x:v>179</x:v>
      </x:c>
      <x:c r="C8" s="122" t="s">
        <x:v>516</x:v>
      </x:c>
      <x:c r="D8" s="131">
        <x:v>50000</x:v>
      </x:c>
      <x:c r="E8" s="122" t="s">
        <x:v>163</x:v>
      </x:c>
      <x:c r="F8" s="127">
        <x:v>44236</x:v>
      </x:c>
      <x:c r="G8" s="127">
        <x:v>44251</x:v>
      </x:c>
      <x:c r="H8" s="130">
        <x:v>12</x:v>
      </x:c>
      <x:c r="I8" s="130">
        <x:v>10</x:v>
      </x:c>
    </x:row>
    <x:row r="9" spans="2:9">
      <x:c r="B9" s="122" t="s">
        <x:v>179</x:v>
      </x:c>
      <x:c r="C9" s="122" t="s">
        <x:v>516</x:v>
      </x:c>
      <x:c r="D9" s="131">
        <x:v>50000</x:v>
      </x:c>
      <x:c r="E9" s="122" t="s">
        <x:v>163</x:v>
      </x:c>
      <x:c r="F9" s="127">
        <x:v>44238</x:v>
      </x:c>
      <x:c r="G9" s="127">
        <x:v>44253</x:v>
      </x:c>
      <x:c r="H9" s="130">
        <x:v>25</x:v>
      </x:c>
      <x:c r="I9" s="130">
        <x:v>15</x:v>
      </x:c>
    </x:row>
    <x:row r="10" spans="2:9">
      <x:c r="B10" s="122" t="s">
        <x:v>201</x:v>
      </x:c>
      <x:c r="C10" s="122" t="s">
        <x:v>547</x:v>
      </x:c>
      <x:c r="D10" s="131">
        <x:v>80000</x:v>
      </x:c>
      <x:c r="E10" s="122" t="s">
        <x:v>164</x:v>
      </x:c>
      <x:c r="F10" s="127">
        <x:v>44238</x:v>
      </x:c>
      <x:c r="G10" s="127">
        <x:v>44253</x:v>
      </x:c>
      <x:c r="H10" s="130">
        <x:v>20</x:v>
      </x:c>
      <x:c r="I10" s="130">
        <x:v>12</x:v>
      </x:c>
    </x:row>
    <x:row r="11" spans="2:9">
      <x:c r="B11" s="122" t="s">
        <x:v>181</x:v>
      </x:c>
      <x:c r="C11" s="122" t="s">
        <x:v>517</x:v>
      </x:c>
      <x:c r="D11" s="131">
        <x:v>80000</x:v>
      </x:c>
      <x:c r="E11" s="122" t="s">
        <x:v>164</x:v>
      </x:c>
      <x:c r="F11" s="127">
        <x:v>44270</x:v>
      </x:c>
      <x:c r="G11" s="127">
        <x:v>44285</x:v>
      </x:c>
      <x:c r="H11" s="130">
        <x:v>10</x:v>
      </x:c>
      <x:c r="I11" s="130">
        <x:v>14</x:v>
      </x:c>
    </x:row>
    <x:row r="12" spans="2:9">
      <x:c r="B12" s="122" t="s">
        <x:v>179</x:v>
      </x:c>
      <x:c r="C12" s="122" t="s">
        <x:v>516</x:v>
      </x:c>
      <x:c r="D12" s="131">
        <x:v>50000</x:v>
      </x:c>
      <x:c r="E12" s="122" t="s">
        <x:v>165</x:v>
      </x:c>
      <x:c r="F12" s="127">
        <x:v>44271</x:v>
      </x:c>
      <x:c r="G12" s="127">
        <x:v>44286</x:v>
      </x:c>
      <x:c r="H12" s="130">
        <x:v>6</x:v>
      </x:c>
      <x:c r="I12" s="130">
        <x:v>15</x:v>
      </x:c>
    </x:row>
    <x:row r="13" spans="2:9">
      <x:c r="B13" s="122" t="s">
        <x:v>197</x:v>
      </x:c>
      <x:c r="C13" s="122" t="s">
        <x:v>548</x:v>
      </x:c>
      <x:c r="D13" s="131">
        <x:v>69000</x:v>
      </x:c>
      <x:c r="E13" s="122" t="s">
        <x:v>178</x:v>
      </x:c>
      <x:c r="F13" s="127">
        <x:v>44276</x:v>
      </x:c>
      <x:c r="G13" s="127">
        <x:v>44291</x:v>
      </x:c>
      <x:c r="H13" s="130">
        <x:v>5</x:v>
      </x:c>
      <x:c r="I13" s="130">
        <x:v>12</x:v>
      </x:c>
    </x:row>
    <x:row r="14" spans="2:9">
      <x:c r="B14" s="122" t="s">
        <x:v>181</x:v>
      </x:c>
      <x:c r="C14" s="122" t="s">
        <x:v>517</x:v>
      </x:c>
      <x:c r="D14" s="131">
        <x:v>80000</x:v>
      </x:c>
      <x:c r="E14" s="122" t="s">
        <x:v>164</x:v>
      </x:c>
      <x:c r="F14" s="127">
        <x:v>44307</x:v>
      </x:c>
      <x:c r="G14" s="127">
        <x:v>44322</x:v>
      </x:c>
      <x:c r="H14" s="130">
        <x:v>12</x:v>
      </x:c>
      <x:c r="I14" s="130">
        <x:v>14</x:v>
      </x:c>
    </x:row>
    <x:row r="15" spans="2:9">
      <x:c r="B15" s="122" t="s">
        <x:v>201</x:v>
      </x:c>
      <x:c r="C15" s="122" t="s">
        <x:v>547</x:v>
      </x:c>
      <x:c r="D15" s="131">
        <x:v>80000</x:v>
      </x:c>
      <x:c r="E15" s="122" t="s">
        <x:v>163</x:v>
      </x:c>
      <x:c r="F15" s="127">
        <x:v>44307</x:v>
      </x:c>
      <x:c r="G15" s="127">
        <x:v>44322</x:v>
      </x:c>
      <x:c r="H15" s="130">
        <x:v>21</x:v>
      </x:c>
      <x:c r="I15" s="130">
        <x:v>12</x:v>
      </x:c>
    </x:row>
    <x:row r="16" spans="2:9">
      <x:c r="B16" s="122" t="s">
        <x:v>210</x:v>
      </x:c>
      <x:c r="C16" s="122" t="s">
        <x:v>515</x:v>
      </x:c>
      <x:c r="D16" s="131">
        <x:v>95000</x:v>
      </x:c>
      <x:c r="E16" s="122" t="s">
        <x:v>165</x:v>
      </x:c>
      <x:c r="F16" s="127">
        <x:v>44315</x:v>
      </x:c>
      <x:c r="G16" s="127">
        <x:v>44330</x:v>
      </x:c>
      <x:c r="H16" s="130">
        <x:v>20</x:v>
      </x:c>
      <x:c r="I16" s="130">
        <x:v>15</x:v>
      </x:c>
    </x:row>
    <x:row r="17" spans="2:9">
      <x:c r="B17" s="122" t="s">
        <x:v>197</x:v>
      </x:c>
      <x:c r="C17" s="122" t="s">
        <x:v>548</x:v>
      </x:c>
      <x:c r="D17" s="131">
        <x:v>69000</x:v>
      </x:c>
      <x:c r="E17" s="122" t="s">
        <x:v>178</x:v>
      </x:c>
      <x:c r="F17" s="127">
        <x:v>44322</x:v>
      </x:c>
      <x:c r="G17" s="127">
        <x:v>44347</x:v>
      </x:c>
      <x:c r="H17" s="130">
        <x:v>30</x:v>
      </x:c>
      <x:c r="I17" s="130">
        <x:v>15</x:v>
      </x:c>
    </x:row>
    <x:row r="18" spans="2:9">
      <x:c r="B18" s="122" t="s">
        <x:v>181</x:v>
      </x:c>
      <x:c r="C18" s="122" t="s">
        <x:v>517</x:v>
      </x:c>
      <x:c r="D18" s="131">
        <x:v>80000</x:v>
      </x:c>
      <x:c r="E18" s="122" t="s">
        <x:v>165</x:v>
      </x:c>
      <x:c r="F18" s="127">
        <x:v>44331</x:v>
      </x:c>
      <x:c r="G18" s="127">
        <x:v>44346</x:v>
      </x:c>
      <x:c r="H18" s="130">
        <x:v>10</x:v>
      </x:c>
      <x:c r="I18" s="130">
        <x:v>12</x:v>
      </x:c>
    </x:row>
    <x:row r="19" spans="2:9">
      <x:c r="B19" s="122" t="s">
        <x:v>179</x:v>
      </x:c>
      <x:c r="C19" s="122" t="s">
        <x:v>516</x:v>
      </x:c>
      <x:c r="D19" s="131">
        <x:v>50000</x:v>
      </x:c>
      <x:c r="E19" s="122" t="s">
        <x:v>178</x:v>
      </x:c>
      <x:c r="F19" s="127">
        <x:v>44332</x:v>
      </x:c>
      <x:c r="G19" s="127">
        <x:v>44347</x:v>
      </x:c>
      <x:c r="H19" s="130">
        <x:v>17</x:v>
      </x:c>
      <x:c r="I19" s="130">
        <x:v>15</x:v>
      </x:c>
    </x:row>
    <x:row r="20" spans="2:9">
      <x:c r="B20" s="122" t="s">
        <x:v>210</x:v>
      </x:c>
      <x:c r="C20" s="122" t="s">
        <x:v>515</x:v>
      </x:c>
      <x:c r="D20" s="131">
        <x:v>95000</x:v>
      </x:c>
      <x:c r="E20" s="122" t="s">
        <x:v>164</x:v>
      </x:c>
      <x:c r="F20" s="127">
        <x:v>44345</x:v>
      </x:c>
      <x:c r="G20" s="127">
        <x:v>44360</x:v>
      </x:c>
      <x:c r="H20" s="130">
        <x:v>4</x:v>
      </x:c>
      <x:c r="I20" s="130">
        <x:v>12</x:v>
      </x:c>
    </x:row>
    <x:row r="21" spans="2:9">
      <x:c r="B21" s="122" t="s">
        <x:v>201</x:v>
      </x:c>
      <x:c r="C21" s="122" t="s">
        <x:v>547</x:v>
      </x:c>
      <x:c r="D21" s="131">
        <x:v>80000</x:v>
      </x:c>
      <x:c r="E21" s="122" t="s">
        <x:v>163</x:v>
      </x:c>
      <x:c r="F21" s="127">
        <x:v>44351</x:v>
      </x:c>
      <x:c r="G21" s="127">
        <x:v>44366</x:v>
      </x:c>
      <x:c r="H21" s="130">
        <x:v>21</x:v>
      </x:c>
      <x:c r="I21" s="130">
        <x:v>14</x:v>
      </x:c>
    </x:row>
    <x:row r="22" spans="2:9">
      <x:c r="B22" s="122" t="s">
        <x:v>210</x:v>
      </x:c>
      <x:c r="C22" s="122" t="s">
        <x:v>515</x:v>
      </x:c>
      <x:c r="D22" s="131">
        <x:v>95000</x:v>
      </x:c>
      <x:c r="E22" s="122" t="s">
        <x:v>163</x:v>
      </x:c>
      <x:c r="F22" s="127">
        <x:v>44355</x:v>
      </x:c>
      <x:c r="G22" s="127">
        <x:v>44370</x:v>
      </x:c>
      <x:c r="H22" s="130">
        <x:v>19</x:v>
      </x:c>
      <x:c r="I22" s="130">
        <x:v>14</x:v>
      </x:c>
    </x:row>
    <x:row r="23" spans="2:9">
      <x:c r="B23" s="122" t="s">
        <x:v>210</x:v>
      </x:c>
      <x:c r="C23" s="122" t="s">
        <x:v>515</x:v>
      </x:c>
      <x:c r="D23" s="131">
        <x:v>95000</x:v>
      </x:c>
      <x:c r="E23" s="122" t="s">
        <x:v>165</x:v>
      </x:c>
      <x:c r="F23" s="127">
        <x:v>44376</x:v>
      </x:c>
      <x:c r="G23" s="127">
        <x:v>44391</x:v>
      </x:c>
      <x:c r="H23" s="130">
        <x:v>20</x:v>
      </x:c>
      <x:c r="I23" s="130">
        <x:v>12</x:v>
      </x:c>
    </x:row>
    <x:row r="24" spans="2:9">
      <x:c r="B24" s="122" t="s">
        <x:v>210</x:v>
      </x:c>
      <x:c r="C24" s="122" t="s">
        <x:v>515</x:v>
      </x:c>
      <x:c r="D24" s="131">
        <x:v>95000</x:v>
      </x:c>
      <x:c r="E24" s="122" t="s">
        <x:v>163</x:v>
      </x:c>
      <x:c r="F24" s="127">
        <x:v>44385</x:v>
      </x:c>
      <x:c r="G24" s="127">
        <x:v>44400</x:v>
      </x:c>
      <x:c r="H24" s="130">
        <x:v>5</x:v>
      </x:c>
      <x:c r="I24" s="130">
        <x:v>13</x:v>
      </x:c>
    </x:row>
    <x:row r="25" spans="2:9">
      <x:c r="B25" s="122" t="s">
        <x:v>181</x:v>
      </x:c>
      <x:c r="C25" s="122" t="s">
        <x:v>517</x:v>
      </x:c>
      <x:c r="D25" s="131">
        <x:v>80000</x:v>
      </x:c>
      <x:c r="E25" s="122" t="s">
        <x:v>164</x:v>
      </x:c>
      <x:c r="F25" s="127">
        <x:v>44388</x:v>
      </x:c>
      <x:c r="G25" s="127">
        <x:v>44403</x:v>
      </x:c>
      <x:c r="H25" s="130">
        <x:v>7</x:v>
      </x:c>
      <x:c r="I25" s="130">
        <x:v>15</x:v>
      </x:c>
    </x:row>
    <x:row r="26" spans="2:9">
      <x:c r="B26" s="122" t="s">
        <x:v>181</x:v>
      </x:c>
      <x:c r="C26" s="122" t="s">
        <x:v>517</x:v>
      </x:c>
      <x:c r="D26" s="131">
        <x:v>80000</x:v>
      </x:c>
      <x:c r="E26" s="122" t="s">
        <x:v>164</x:v>
      </x:c>
      <x:c r="F26" s="127">
        <x:v>44392</x:v>
      </x:c>
      <x:c r="G26" s="127">
        <x:v>44407</x:v>
      </x:c>
      <x:c r="H26" s="130">
        <x:v>22</x:v>
      </x:c>
      <x:c r="I26" s="130">
        <x:v>12</x:v>
      </x:c>
    </x:row>
    <x:row r="27" spans="2:9">
      <x:c r="B27" s="122" t="s">
        <x:v>201</x:v>
      </x:c>
      <x:c r="C27" s="122" t="s">
        <x:v>547</x:v>
      </x:c>
      <x:c r="D27" s="131">
        <x:v>80000</x:v>
      </x:c>
      <x:c r="E27" s="122" t="s">
        <x:v>163</x:v>
      </x:c>
      <x:c r="F27" s="127">
        <x:v>44423</x:v>
      </x:c>
      <x:c r="G27" s="127">
        <x:v>44438</x:v>
      </x:c>
      <x:c r="H27" s="130">
        <x:v>40</x:v>
      </x:c>
      <x:c r="I27" s="130">
        <x:v>11</x:v>
      </x:c>
    </x:row>
    <x:row r="28" spans="2:9">
      <x:c r="B28" s="122" t="s">
        <x:v>179</x:v>
      </x:c>
      <x:c r="C28" s="122" t="s">
        <x:v>516</x:v>
      </x:c>
      <x:c r="D28" s="131">
        <x:v>50000</x:v>
      </x:c>
      <x:c r="E28" s="122" t="s">
        <x:v>164</x:v>
      </x:c>
      <x:c r="F28" s="127">
        <x:v>44424</x:v>
      </x:c>
      <x:c r="G28" s="127">
        <x:v>44439</x:v>
      </x:c>
      <x:c r="H28" s="130">
        <x:v>35</x:v>
      </x:c>
      <x:c r="I28" s="130">
        <x:v>15</x:v>
      </x:c>
    </x:row>
    <x:row r="29" spans="2:9">
      <x:c r="B29" s="122" t="s">
        <x:v>210</x:v>
      </x:c>
      <x:c r="C29" s="122" t="s">
        <x:v>515</x:v>
      </x:c>
      <x:c r="D29" s="131">
        <x:v>95000</x:v>
      </x:c>
      <x:c r="E29" s="122" t="s">
        <x:v>165</x:v>
      </x:c>
      <x:c r="F29" s="127">
        <x:v>44424</x:v>
      </x:c>
      <x:c r="G29" s="127">
        <x:v>44439</x:v>
      </x:c>
      <x:c r="H29" s="130">
        <x:v>23</x:v>
      </x:c>
      <x:c r="I29" s="130">
        <x:v>13</x:v>
      </x:c>
    </x:row>
    <x:row r="30" spans="2:9">
      <x:c r="B30" s="122" t="s">
        <x:v>181</x:v>
      </x:c>
      <x:c r="C30" s="122" t="s">
        <x:v>517</x:v>
      </x:c>
      <x:c r="D30" s="131">
        <x:v>80000</x:v>
      </x:c>
      <x:c r="E30" s="122" t="s">
        <x:v>163</x:v>
      </x:c>
      <x:c r="F30" s="127">
        <x:v>44454</x:v>
      </x:c>
      <x:c r="G30" s="127">
        <x:v>44469</x:v>
      </x:c>
      <x:c r="H30" s="130">
        <x:v>12</x:v>
      </x:c>
      <x:c r="I30" s="130">
        <x:v>10</x:v>
      </x:c>
    </x:row>
    <x:row r="31" spans="2:9">
      <x:c r="B31" s="122" t="s">
        <x:v>181</x:v>
      </x:c>
      <x:c r="C31" s="122" t="s">
        <x:v>517</x:v>
      </x:c>
      <x:c r="D31" s="131">
        <x:v>80000</x:v>
      </x:c>
      <x:c r="E31" s="122" t="s">
        <x:v>164</x:v>
      </x:c>
      <x:c r="F31" s="127">
        <x:v>44455</x:v>
      </x:c>
      <x:c r="G31" s="127">
        <x:v>44470</x:v>
      </x:c>
      <x:c r="H31" s="130">
        <x:v>13</x:v>
      </x:c>
      <x:c r="I31" s="130">
        <x:v>11</x:v>
      </x:c>
    </x:row>
    <x:row r="32" spans="2:9">
      <x:c r="B32" s="122" t="s">
        <x:v>179</x:v>
      </x:c>
      <x:c r="C32" s="122" t="s">
        <x:v>516</x:v>
      </x:c>
      <x:c r="D32" s="131">
        <x:v>50000</x:v>
      </x:c>
      <x:c r="E32" s="122" t="s">
        <x:v>164</x:v>
      </x:c>
      <x:c r="F32" s="127">
        <x:v>44460</x:v>
      </x:c>
      <x:c r="G32" s="127">
        <x:v>44475</x:v>
      </x:c>
      <x:c r="H32" s="130">
        <x:v>20</x:v>
      </x:c>
      <x:c r="I32" s="130">
        <x:v>14</x:v>
      </x:c>
    </x:row>
    <x:row r="33" spans="2:9">
      <x:c r="B33" s="122" t="s">
        <x:v>197</x:v>
      </x:c>
      <x:c r="C33" s="122" t="s">
        <x:v>548</x:v>
      </x:c>
      <x:c r="D33" s="131">
        <x:v>69000</x:v>
      </x:c>
      <x:c r="E33" s="122" t="s">
        <x:v>178</x:v>
      </x:c>
      <x:c r="F33" s="127">
        <x:v>44473</x:v>
      </x:c>
      <x:c r="G33" s="127">
        <x:v>44488</x:v>
      </x:c>
      <x:c r="H33" s="130">
        <x:v>21</x:v>
      </x:c>
      <x:c r="I33" s="130">
        <x:v>11</x:v>
      </x:c>
    </x:row>
    <x:row r="34" spans="2:9">
      <x:c r="B34" s="122" t="s">
        <x:v>179</x:v>
      </x:c>
      <x:c r="C34" s="122" t="s">
        <x:v>516</x:v>
      </x:c>
      <x:c r="D34" s="131">
        <x:v>50000</x:v>
      </x:c>
      <x:c r="E34" s="122" t="s">
        <x:v>163</x:v>
      </x:c>
      <x:c r="F34" s="127">
        <x:v>44490</x:v>
      </x:c>
      <x:c r="G34" s="127">
        <x:v>44505</x:v>
      </x:c>
      <x:c r="H34" s="130">
        <x:v>5</x:v>
      </x:c>
      <x:c r="I34" s="130">
        <x:v>15</x:v>
      </x:c>
    </x:row>
    <x:row r="35" spans="2:9">
      <x:c r="B35" s="122" t="s">
        <x:v>179</x:v>
      </x:c>
      <x:c r="C35" s="122" t="s">
        <x:v>516</x:v>
      </x:c>
      <x:c r="D35" s="131">
        <x:v>50000</x:v>
      </x:c>
      <x:c r="E35" s="122" t="s">
        <x:v>163</x:v>
      </x:c>
      <x:c r="F35" s="127">
        <x:v>44491</x:v>
      </x:c>
      <x:c r="G35" s="127">
        <x:v>44506</x:v>
      </x:c>
      <x:c r="H35" s="130">
        <x:v>20</x:v>
      </x:c>
      <x:c r="I35" s="130">
        <x:v>10</x:v>
      </x:c>
    </x:row>
    <x:row r="36" spans="2:9">
      <x:c r="B36" s="122" t="s">
        <x:v>201</x:v>
      </x:c>
      <x:c r="C36" s="122" t="s">
        <x:v>547</x:v>
      </x:c>
      <x:c r="D36" s="131">
        <x:v>80000</x:v>
      </x:c>
      <x:c r="E36" s="122" t="s">
        <x:v>163</x:v>
      </x:c>
      <x:c r="F36" s="127">
        <x:v>44504</x:v>
      </x:c>
      <x:c r="G36" s="127">
        <x:v>44519</x:v>
      </x:c>
      <x:c r="H36" s="130">
        <x:v>11</x:v>
      </x:c>
      <x:c r="I36" s="130">
        <x:v>11</x:v>
      </x:c>
    </x:row>
    <x:row r="37" spans="2:9">
      <x:c r="B37" s="122" t="s">
        <x:v>197</x:v>
      </x:c>
      <x:c r="C37" s="122" t="s">
        <x:v>548</x:v>
      </x:c>
      <x:c r="D37" s="131">
        <x:v>69000</x:v>
      </x:c>
      <x:c r="E37" s="122" t="s">
        <x:v>178</x:v>
      </x:c>
      <x:c r="F37" s="127">
        <x:v>44511</x:v>
      </x:c>
      <x:c r="G37" s="127">
        <x:v>44526</x:v>
      </x:c>
      <x:c r="H37" s="130">
        <x:v>15</x:v>
      </x:c>
      <x:c r="I37" s="130">
        <x:v>13</x:v>
      </x:c>
    </x:row>
    <x:row r="38" spans="2:9">
      <x:c r="B38" s="122" t="s">
        <x:v>210</x:v>
      </x:c>
      <x:c r="C38" s="122" t="s">
        <x:v>515</x:v>
      </x:c>
      <x:c r="D38" s="131">
        <x:v>95000</x:v>
      </x:c>
      <x:c r="E38" s="122" t="s">
        <x:v>164</x:v>
      </x:c>
      <x:c r="F38" s="127">
        <x:v>44529</x:v>
      </x:c>
      <x:c r="G38" s="127">
        <x:v>44544</x:v>
      </x:c>
      <x:c r="H38" s="130">
        <x:v>15</x:v>
      </x:c>
      <x:c r="I38" s="130">
        <x:v>15</x:v>
      </x:c>
    </x:row>
    <x:row r="39" spans="2:9">
      <x:c r="B39" s="122" t="s">
        <x:v>201</x:v>
      </x:c>
      <x:c r="C39" s="122" t="s">
        <x:v>547</x:v>
      </x:c>
      <x:c r="D39" s="131">
        <x:v>80000</x:v>
      </x:c>
      <x:c r="E39" s="122" t="s">
        <x:v>163</x:v>
      </x:c>
      <x:c r="F39" s="127">
        <x:v>44534</x:v>
      </x:c>
      <x:c r="G39" s="127">
        <x:v>44549</x:v>
      </x:c>
      <x:c r="H39" s="130">
        <x:v>9</x:v>
      </x:c>
      <x:c r="I39" s="130">
        <x:v>10</x:v>
      </x:c>
    </x:row>
    <x:row r="40" spans="2:9">
      <x:c r="B40" s="122" t="s">
        <x:v>181</x:v>
      </x:c>
      <x:c r="C40" s="122" t="s">
        <x:v>517</x:v>
      </x:c>
      <x:c r="D40" s="131">
        <x:v>80000</x:v>
      </x:c>
      <x:c r="E40" s="122" t="s">
        <x:v>165</x:v>
      </x:c>
      <x:c r="F40" s="127">
        <x:v>44541</x:v>
      </x:c>
      <x:c r="G40" s="127">
        <x:v>44556</x:v>
      </x:c>
      <x:c r="H40" s="130">
        <x:v>13</x:v>
      </x:c>
      <x:c r="I40" s="130">
        <x:v>10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1">
    <x:tabColor rgb="ffff0000"/>
  </x:sheetPr>
  <x:dimension ref="B3:I40"/>
  <x:sheetViews>
    <x:sheetView topLeftCell="A4" zoomScaleNormal="75" zoomScaleSheetLayoutView="100" workbookViewId="0">
      <x:selection activeCell="G32" activeCellId="0" sqref="G32:G32"/>
    </x:sheetView>
  </x:sheetViews>
  <x:sheetFormatPr defaultColWidth="9" defaultRowHeight="16.39999999999999857891"/>
  <x:cols>
    <x:col min="1" max="1" width="2.5625" customWidth="1"/>
    <x:col min="2" max="2" width="7.5" customWidth="1"/>
    <x:col min="3" max="3" width="22.875" bestFit="1" customWidth="1"/>
    <x:col min="6" max="7" width="10.5625" bestFit="1" customWidth="1"/>
  </x:cols>
  <x:sheetData>
    <x:row r="3" spans="2:9">
      <x:c r="B3" s="122" t="s">
        <x:v>162</x:v>
      </x:c>
      <x:c r="C3" s="122" t="s">
        <x:v>170</x:v>
      </x:c>
      <x:c r="D3" s="122" t="s">
        <x:v>186</x:v>
      </x:c>
      <x:c r="E3" s="122" t="s">
        <x:v>786</x:v>
      </x:c>
      <x:c r="F3" s="122" t="s">
        <x:v>783</x:v>
      </x:c>
      <x:c r="G3" s="122" t="s">
        <x:v>766</x:v>
      </x:c>
      <x:c r="H3" s="122" t="s">
        <x:v>768</x:v>
      </x:c>
      <x:c r="I3" s="122" t="s">
        <x:v>789</x:v>
      </x:c>
    </x:row>
    <x:row r="4" spans="2:9">
      <x:c r="B4" s="122" t="s">
        <x:v>201</x:v>
      </x:c>
      <x:c r="C4" s="122" t="s">
        <x:v>547</x:v>
      </x:c>
      <x:c r="D4" s="131">
        <x:v>80000</x:v>
      </x:c>
      <x:c r="E4" s="122" t="s">
        <x:v>163</x:v>
      </x:c>
      <x:c r="F4" s="127">
        <x:v>44200</x:v>
      </x:c>
      <x:c r="G4" s="127">
        <x:v>44215</x:v>
      </x:c>
      <x:c r="H4" s="130">
        <x:v>12</x:v>
      </x:c>
      <x:c r="I4" s="130">
        <x:v>8</x:v>
      </x:c>
    </x:row>
    <x:row r="5" spans="2:9">
      <x:c r="B5" s="122" t="s">
        <x:v>210</x:v>
      </x:c>
      <x:c r="C5" s="122" t="s">
        <x:v>515</x:v>
      </x:c>
      <x:c r="D5" s="131">
        <x:v>95000</x:v>
      </x:c>
      <x:c r="E5" s="122" t="s">
        <x:v>163</x:v>
      </x:c>
      <x:c r="F5" s="127">
        <x:v>44200</x:v>
      </x:c>
      <x:c r="G5" s="127">
        <x:v>44215</x:v>
      </x:c>
      <x:c r="H5" s="130">
        <x:v>4</x:v>
      </x:c>
      <x:c r="I5" s="130">
        <x:v>10</x:v>
      </x:c>
    </x:row>
    <x:row r="6" spans="2:9">
      <x:c r="B6" s="122" t="s">
        <x:v>210</x:v>
      </x:c>
      <x:c r="C6" s="122" t="s">
        <x:v>515</x:v>
      </x:c>
      <x:c r="D6" s="131">
        <x:v>95000</x:v>
      </x:c>
      <x:c r="E6" s="122" t="s">
        <x:v>165</x:v>
      </x:c>
      <x:c r="F6" s="127">
        <x:v>44207</x:v>
      </x:c>
      <x:c r="G6" s="127">
        <x:v>44222</x:v>
      </x:c>
      <x:c r="H6" s="130">
        <x:v>17</x:v>
      </x:c>
      <x:c r="I6" s="130">
        <x:v>15</x:v>
      </x:c>
    </x:row>
    <x:row r="7" spans="2:9">
      <x:c r="B7" s="122" t="s">
        <x:v>197</x:v>
      </x:c>
      <x:c r="C7" s="122" t="s">
        <x:v>548</x:v>
      </x:c>
      <x:c r="D7" s="131">
        <x:v>69000</x:v>
      </x:c>
      <x:c r="E7" s="122" t="s">
        <x:v>178</x:v>
      </x:c>
      <x:c r="F7" s="127">
        <x:v>44217</x:v>
      </x:c>
      <x:c r="G7" s="127">
        <x:v>44232</x:v>
      </x:c>
      <x:c r="H7" s="130">
        <x:v>5</x:v>
      </x:c>
      <x:c r="I7" s="130">
        <x:v>12</x:v>
      </x:c>
    </x:row>
    <x:row r="8" spans="2:9">
      <x:c r="B8" s="122" t="s">
        <x:v>179</x:v>
      </x:c>
      <x:c r="C8" s="122" t="s">
        <x:v>516</x:v>
      </x:c>
      <x:c r="D8" s="131">
        <x:v>50000</x:v>
      </x:c>
      <x:c r="E8" s="122" t="s">
        <x:v>163</x:v>
      </x:c>
      <x:c r="F8" s="127">
        <x:v>44236</x:v>
      </x:c>
      <x:c r="G8" s="127">
        <x:v>44251</x:v>
      </x:c>
      <x:c r="H8" s="130">
        <x:v>12</x:v>
      </x:c>
      <x:c r="I8" s="130">
        <x:v>10</x:v>
      </x:c>
    </x:row>
    <x:row r="9" spans="2:9">
      <x:c r="B9" s="122" t="s">
        <x:v>179</x:v>
      </x:c>
      <x:c r="C9" s="122" t="s">
        <x:v>516</x:v>
      </x:c>
      <x:c r="D9" s="131">
        <x:v>50000</x:v>
      </x:c>
      <x:c r="E9" s="122" t="s">
        <x:v>163</x:v>
      </x:c>
      <x:c r="F9" s="127">
        <x:v>44238</x:v>
      </x:c>
      <x:c r="G9" s="127">
        <x:v>44253</x:v>
      </x:c>
      <x:c r="H9" s="130">
        <x:v>25</x:v>
      </x:c>
      <x:c r="I9" s="130">
        <x:v>15</x:v>
      </x:c>
    </x:row>
    <x:row r="10" spans="2:9">
      <x:c r="B10" s="122" t="s">
        <x:v>201</x:v>
      </x:c>
      <x:c r="C10" s="122" t="s">
        <x:v>547</x:v>
      </x:c>
      <x:c r="D10" s="131">
        <x:v>80000</x:v>
      </x:c>
      <x:c r="E10" s="122" t="s">
        <x:v>164</x:v>
      </x:c>
      <x:c r="F10" s="127">
        <x:v>44238</x:v>
      </x:c>
      <x:c r="G10" s="127">
        <x:v>44253</x:v>
      </x:c>
      <x:c r="H10" s="130">
        <x:v>20</x:v>
      </x:c>
      <x:c r="I10" s="130">
        <x:v>12</x:v>
      </x:c>
    </x:row>
    <x:row r="11" spans="2:9">
      <x:c r="B11" s="122" t="s">
        <x:v>181</x:v>
      </x:c>
      <x:c r="C11" s="122" t="s">
        <x:v>517</x:v>
      </x:c>
      <x:c r="D11" s="131">
        <x:v>80000</x:v>
      </x:c>
      <x:c r="E11" s="122" t="s">
        <x:v>164</x:v>
      </x:c>
      <x:c r="F11" s="127">
        <x:v>44270</x:v>
      </x:c>
      <x:c r="G11" s="127">
        <x:v>44285</x:v>
      </x:c>
      <x:c r="H11" s="130">
        <x:v>10</x:v>
      </x:c>
      <x:c r="I11" s="130">
        <x:v>14</x:v>
      </x:c>
    </x:row>
    <x:row r="12" spans="2:9">
      <x:c r="B12" s="122" t="s">
        <x:v>179</x:v>
      </x:c>
      <x:c r="C12" s="122" t="s">
        <x:v>516</x:v>
      </x:c>
      <x:c r="D12" s="131">
        <x:v>50000</x:v>
      </x:c>
      <x:c r="E12" s="122" t="s">
        <x:v>165</x:v>
      </x:c>
      <x:c r="F12" s="127">
        <x:v>44271</x:v>
      </x:c>
      <x:c r="G12" s="127">
        <x:v>44286</x:v>
      </x:c>
      <x:c r="H12" s="130">
        <x:v>6</x:v>
      </x:c>
      <x:c r="I12" s="130">
        <x:v>15</x:v>
      </x:c>
    </x:row>
    <x:row r="13" spans="2:9">
      <x:c r="B13" s="122" t="s">
        <x:v>197</x:v>
      </x:c>
      <x:c r="C13" s="122" t="s">
        <x:v>548</x:v>
      </x:c>
      <x:c r="D13" s="131">
        <x:v>69000</x:v>
      </x:c>
      <x:c r="E13" s="122" t="s">
        <x:v>178</x:v>
      </x:c>
      <x:c r="F13" s="127">
        <x:v>44276</x:v>
      </x:c>
      <x:c r="G13" s="127">
        <x:v>44291</x:v>
      </x:c>
      <x:c r="H13" s="130">
        <x:v>5</x:v>
      </x:c>
      <x:c r="I13" s="130">
        <x:v>12</x:v>
      </x:c>
    </x:row>
    <x:row r="14" spans="2:9">
      <x:c r="B14" s="122" t="s">
        <x:v>181</x:v>
      </x:c>
      <x:c r="C14" s="122" t="s">
        <x:v>517</x:v>
      </x:c>
      <x:c r="D14" s="131">
        <x:v>80000</x:v>
      </x:c>
      <x:c r="E14" s="122" t="s">
        <x:v>164</x:v>
      </x:c>
      <x:c r="F14" s="127">
        <x:v>44307</x:v>
      </x:c>
      <x:c r="G14" s="127">
        <x:v>44322</x:v>
      </x:c>
      <x:c r="H14" s="130">
        <x:v>12</x:v>
      </x:c>
      <x:c r="I14" s="130">
        <x:v>14</x:v>
      </x:c>
    </x:row>
    <x:row r="15" spans="2:9">
      <x:c r="B15" s="122" t="s">
        <x:v>201</x:v>
      </x:c>
      <x:c r="C15" s="122" t="s">
        <x:v>547</x:v>
      </x:c>
      <x:c r="D15" s="131">
        <x:v>80000</x:v>
      </x:c>
      <x:c r="E15" s="122" t="s">
        <x:v>163</x:v>
      </x:c>
      <x:c r="F15" s="127">
        <x:v>44307</x:v>
      </x:c>
      <x:c r="G15" s="127">
        <x:v>44322</x:v>
      </x:c>
      <x:c r="H15" s="130">
        <x:v>21</x:v>
      </x:c>
      <x:c r="I15" s="130">
        <x:v>12</x:v>
      </x:c>
    </x:row>
    <x:row r="16" spans="2:9">
      <x:c r="B16" s="122" t="s">
        <x:v>210</x:v>
      </x:c>
      <x:c r="C16" s="122" t="s">
        <x:v>515</x:v>
      </x:c>
      <x:c r="D16" s="131">
        <x:v>95000</x:v>
      </x:c>
      <x:c r="E16" s="122" t="s">
        <x:v>165</x:v>
      </x:c>
      <x:c r="F16" s="127">
        <x:v>44315</x:v>
      </x:c>
      <x:c r="G16" s="127">
        <x:v>44330</x:v>
      </x:c>
      <x:c r="H16" s="130">
        <x:v>20</x:v>
      </x:c>
      <x:c r="I16" s="130">
        <x:v>15</x:v>
      </x:c>
    </x:row>
    <x:row r="17" spans="2:9">
      <x:c r="B17" s="122" t="s">
        <x:v>197</x:v>
      </x:c>
      <x:c r="C17" s="122" t="s">
        <x:v>548</x:v>
      </x:c>
      <x:c r="D17" s="131">
        <x:v>69000</x:v>
      </x:c>
      <x:c r="E17" s="122" t="s">
        <x:v>178</x:v>
      </x:c>
      <x:c r="F17" s="127">
        <x:v>44322</x:v>
      </x:c>
      <x:c r="G17" s="127">
        <x:v>44347</x:v>
      </x:c>
      <x:c r="H17" s="130">
        <x:v>30</x:v>
      </x:c>
      <x:c r="I17" s="130">
        <x:v>15</x:v>
      </x:c>
    </x:row>
    <x:row r="18" spans="2:9">
      <x:c r="B18" s="122" t="s">
        <x:v>181</x:v>
      </x:c>
      <x:c r="C18" s="122" t="s">
        <x:v>517</x:v>
      </x:c>
      <x:c r="D18" s="131">
        <x:v>80000</x:v>
      </x:c>
      <x:c r="E18" s="122" t="s">
        <x:v>165</x:v>
      </x:c>
      <x:c r="F18" s="127">
        <x:v>44331</x:v>
      </x:c>
      <x:c r="G18" s="127">
        <x:v>44346</x:v>
      </x:c>
      <x:c r="H18" s="130">
        <x:v>10</x:v>
      </x:c>
      <x:c r="I18" s="130">
        <x:v>12</x:v>
      </x:c>
    </x:row>
    <x:row r="19" spans="2:9">
      <x:c r="B19" s="122" t="s">
        <x:v>179</x:v>
      </x:c>
      <x:c r="C19" s="122" t="s">
        <x:v>516</x:v>
      </x:c>
      <x:c r="D19" s="131">
        <x:v>50000</x:v>
      </x:c>
      <x:c r="E19" s="122" t="s">
        <x:v>178</x:v>
      </x:c>
      <x:c r="F19" s="127">
        <x:v>44332</x:v>
      </x:c>
      <x:c r="G19" s="127">
        <x:v>44347</x:v>
      </x:c>
      <x:c r="H19" s="130">
        <x:v>17</x:v>
      </x:c>
      <x:c r="I19" s="130">
        <x:v>15</x:v>
      </x:c>
    </x:row>
    <x:row r="20" spans="2:9">
      <x:c r="B20" s="122" t="s">
        <x:v>210</x:v>
      </x:c>
      <x:c r="C20" s="122" t="s">
        <x:v>515</x:v>
      </x:c>
      <x:c r="D20" s="131">
        <x:v>95000</x:v>
      </x:c>
      <x:c r="E20" s="122" t="s">
        <x:v>164</x:v>
      </x:c>
      <x:c r="F20" s="127">
        <x:v>44345</x:v>
      </x:c>
      <x:c r="G20" s="127">
        <x:v>44360</x:v>
      </x:c>
      <x:c r="H20" s="130">
        <x:v>4</x:v>
      </x:c>
      <x:c r="I20" s="130">
        <x:v>12</x:v>
      </x:c>
    </x:row>
    <x:row r="21" spans="2:9">
      <x:c r="B21" s="122" t="s">
        <x:v>201</x:v>
      </x:c>
      <x:c r="C21" s="122" t="s">
        <x:v>547</x:v>
      </x:c>
      <x:c r="D21" s="131">
        <x:v>80000</x:v>
      </x:c>
      <x:c r="E21" s="122" t="s">
        <x:v>163</x:v>
      </x:c>
      <x:c r="F21" s="127">
        <x:v>44351</x:v>
      </x:c>
      <x:c r="G21" s="127">
        <x:v>44366</x:v>
      </x:c>
      <x:c r="H21" s="130">
        <x:v>21</x:v>
      </x:c>
      <x:c r="I21" s="130">
        <x:v>14</x:v>
      </x:c>
    </x:row>
    <x:row r="22" spans="2:9">
      <x:c r="B22" s="122" t="s">
        <x:v>210</x:v>
      </x:c>
      <x:c r="C22" s="122" t="s">
        <x:v>515</x:v>
      </x:c>
      <x:c r="D22" s="131">
        <x:v>95000</x:v>
      </x:c>
      <x:c r="E22" s="122" t="s">
        <x:v>163</x:v>
      </x:c>
      <x:c r="F22" s="127">
        <x:v>44355</x:v>
      </x:c>
      <x:c r="G22" s="127">
        <x:v>44370</x:v>
      </x:c>
      <x:c r="H22" s="130">
        <x:v>19</x:v>
      </x:c>
      <x:c r="I22" s="130">
        <x:v>14</x:v>
      </x:c>
    </x:row>
    <x:row r="23" spans="2:9">
      <x:c r="B23" s="122" t="s">
        <x:v>210</x:v>
      </x:c>
      <x:c r="C23" s="122" t="s">
        <x:v>515</x:v>
      </x:c>
      <x:c r="D23" s="131">
        <x:v>95000</x:v>
      </x:c>
      <x:c r="E23" s="122" t="s">
        <x:v>165</x:v>
      </x:c>
      <x:c r="F23" s="127">
        <x:v>44376</x:v>
      </x:c>
      <x:c r="G23" s="127">
        <x:v>44391</x:v>
      </x:c>
      <x:c r="H23" s="130">
        <x:v>20</x:v>
      </x:c>
      <x:c r="I23" s="130">
        <x:v>12</x:v>
      </x:c>
    </x:row>
    <x:row r="24" spans="2:9">
      <x:c r="B24" s="122" t="s">
        <x:v>210</x:v>
      </x:c>
      <x:c r="C24" s="122" t="s">
        <x:v>515</x:v>
      </x:c>
      <x:c r="D24" s="131">
        <x:v>95000</x:v>
      </x:c>
      <x:c r="E24" s="122" t="s">
        <x:v>163</x:v>
      </x:c>
      <x:c r="F24" s="127">
        <x:v>44385</x:v>
      </x:c>
      <x:c r="G24" s="127">
        <x:v>44400</x:v>
      </x:c>
      <x:c r="H24" s="130">
        <x:v>5</x:v>
      </x:c>
      <x:c r="I24" s="130">
        <x:v>13</x:v>
      </x:c>
    </x:row>
    <x:row r="25" spans="2:9">
      <x:c r="B25" s="122" t="s">
        <x:v>181</x:v>
      </x:c>
      <x:c r="C25" s="122" t="s">
        <x:v>517</x:v>
      </x:c>
      <x:c r="D25" s="131">
        <x:v>80000</x:v>
      </x:c>
      <x:c r="E25" s="122" t="s">
        <x:v>164</x:v>
      </x:c>
      <x:c r="F25" s="127">
        <x:v>44388</x:v>
      </x:c>
      <x:c r="G25" s="127">
        <x:v>44403</x:v>
      </x:c>
      <x:c r="H25" s="130">
        <x:v>7</x:v>
      </x:c>
      <x:c r="I25" s="130">
        <x:v>15</x:v>
      </x:c>
    </x:row>
    <x:row r="26" spans="2:9">
      <x:c r="B26" s="122" t="s">
        <x:v>181</x:v>
      </x:c>
      <x:c r="C26" s="122" t="s">
        <x:v>517</x:v>
      </x:c>
      <x:c r="D26" s="131">
        <x:v>80000</x:v>
      </x:c>
      <x:c r="E26" s="122" t="s">
        <x:v>164</x:v>
      </x:c>
      <x:c r="F26" s="127">
        <x:v>44392</x:v>
      </x:c>
      <x:c r="G26" s="127">
        <x:v>44407</x:v>
      </x:c>
      <x:c r="H26" s="130">
        <x:v>22</x:v>
      </x:c>
      <x:c r="I26" s="130">
        <x:v>12</x:v>
      </x:c>
    </x:row>
    <x:row r="27" spans="2:9">
      <x:c r="B27" s="122" t="s">
        <x:v>201</x:v>
      </x:c>
      <x:c r="C27" s="122" t="s">
        <x:v>547</x:v>
      </x:c>
      <x:c r="D27" s="131">
        <x:v>80000</x:v>
      </x:c>
      <x:c r="E27" s="122" t="s">
        <x:v>163</x:v>
      </x:c>
      <x:c r="F27" s="127">
        <x:v>44423</x:v>
      </x:c>
      <x:c r="G27" s="127">
        <x:v>44438</x:v>
      </x:c>
      <x:c r="H27" s="130">
        <x:v>40</x:v>
      </x:c>
      <x:c r="I27" s="130">
        <x:v>11</x:v>
      </x:c>
    </x:row>
    <x:row r="28" spans="2:9">
      <x:c r="B28" s="122" t="s">
        <x:v>179</x:v>
      </x:c>
      <x:c r="C28" s="122" t="s">
        <x:v>516</x:v>
      </x:c>
      <x:c r="D28" s="131">
        <x:v>50000</x:v>
      </x:c>
      <x:c r="E28" s="122" t="s">
        <x:v>164</x:v>
      </x:c>
      <x:c r="F28" s="127">
        <x:v>44424</x:v>
      </x:c>
      <x:c r="G28" s="127">
        <x:v>44439</x:v>
      </x:c>
      <x:c r="H28" s="130">
        <x:v>35</x:v>
      </x:c>
      <x:c r="I28" s="130">
        <x:v>15</x:v>
      </x:c>
    </x:row>
    <x:row r="29" spans="2:9">
      <x:c r="B29" s="122" t="s">
        <x:v>210</x:v>
      </x:c>
      <x:c r="C29" s="122" t="s">
        <x:v>515</x:v>
      </x:c>
      <x:c r="D29" s="131">
        <x:v>95000</x:v>
      </x:c>
      <x:c r="E29" s="122" t="s">
        <x:v>165</x:v>
      </x:c>
      <x:c r="F29" s="127">
        <x:v>44424</x:v>
      </x:c>
      <x:c r="G29" s="127">
        <x:v>44439</x:v>
      </x:c>
      <x:c r="H29" s="130">
        <x:v>23</x:v>
      </x:c>
      <x:c r="I29" s="130">
        <x:v>13</x:v>
      </x:c>
    </x:row>
    <x:row r="30" spans="2:9">
      <x:c r="B30" s="122" t="s">
        <x:v>181</x:v>
      </x:c>
      <x:c r="C30" s="122" t="s">
        <x:v>517</x:v>
      </x:c>
      <x:c r="D30" s="131">
        <x:v>80000</x:v>
      </x:c>
      <x:c r="E30" s="122" t="s">
        <x:v>163</x:v>
      </x:c>
      <x:c r="F30" s="127">
        <x:v>44454</x:v>
      </x:c>
      <x:c r="G30" s="127">
        <x:v>44469</x:v>
      </x:c>
      <x:c r="H30" s="130">
        <x:v>12</x:v>
      </x:c>
      <x:c r="I30" s="130">
        <x:v>10</x:v>
      </x:c>
    </x:row>
    <x:row r="31" spans="2:9">
      <x:c r="B31" s="122" t="s">
        <x:v>181</x:v>
      </x:c>
      <x:c r="C31" s="122" t="s">
        <x:v>517</x:v>
      </x:c>
      <x:c r="D31" s="131">
        <x:v>80000</x:v>
      </x:c>
      <x:c r="E31" s="122" t="s">
        <x:v>164</x:v>
      </x:c>
      <x:c r="F31" s="127">
        <x:v>44455</x:v>
      </x:c>
      <x:c r="G31" s="127">
        <x:v>44470</x:v>
      </x:c>
      <x:c r="H31" s="130">
        <x:v>13</x:v>
      </x:c>
      <x:c r="I31" s="130">
        <x:v>11</x:v>
      </x:c>
    </x:row>
    <x:row r="32" spans="2:9">
      <x:c r="B32" s="122" t="s">
        <x:v>179</x:v>
      </x:c>
      <x:c r="C32" s="122" t="s">
        <x:v>516</x:v>
      </x:c>
      <x:c r="D32" s="131">
        <x:v>50000</x:v>
      </x:c>
      <x:c r="E32" s="122" t="s">
        <x:v>164</x:v>
      </x:c>
      <x:c r="F32" s="127">
        <x:v>44460</x:v>
      </x:c>
      <x:c r="G32" s="127">
        <x:v>44475</x:v>
      </x:c>
      <x:c r="H32" s="130">
        <x:v>20</x:v>
      </x:c>
      <x:c r="I32" s="130">
        <x:v>14</x:v>
      </x:c>
    </x:row>
    <x:row r="33" spans="2:9">
      <x:c r="B33" s="122" t="s">
        <x:v>197</x:v>
      </x:c>
      <x:c r="C33" s="122" t="s">
        <x:v>548</x:v>
      </x:c>
      <x:c r="D33" s="131">
        <x:v>69000</x:v>
      </x:c>
      <x:c r="E33" s="122" t="s">
        <x:v>178</x:v>
      </x:c>
      <x:c r="F33" s="127">
        <x:v>44473</x:v>
      </x:c>
      <x:c r="G33" s="127">
        <x:v>44488</x:v>
      </x:c>
      <x:c r="H33" s="130">
        <x:v>21</x:v>
      </x:c>
      <x:c r="I33" s="130">
        <x:v>11</x:v>
      </x:c>
    </x:row>
    <x:row r="34" spans="2:9">
      <x:c r="B34" s="122" t="s">
        <x:v>179</x:v>
      </x:c>
      <x:c r="C34" s="122" t="s">
        <x:v>516</x:v>
      </x:c>
      <x:c r="D34" s="131">
        <x:v>50000</x:v>
      </x:c>
      <x:c r="E34" s="122" t="s">
        <x:v>163</x:v>
      </x:c>
      <x:c r="F34" s="127">
        <x:v>44490</x:v>
      </x:c>
      <x:c r="G34" s="127">
        <x:v>44505</x:v>
      </x:c>
      <x:c r="H34" s="130">
        <x:v>5</x:v>
      </x:c>
      <x:c r="I34" s="130">
        <x:v>15</x:v>
      </x:c>
    </x:row>
    <x:row r="35" spans="2:9">
      <x:c r="B35" s="122" t="s">
        <x:v>179</x:v>
      </x:c>
      <x:c r="C35" s="122" t="s">
        <x:v>516</x:v>
      </x:c>
      <x:c r="D35" s="131">
        <x:v>50000</x:v>
      </x:c>
      <x:c r="E35" s="122" t="s">
        <x:v>163</x:v>
      </x:c>
      <x:c r="F35" s="127">
        <x:v>44491</x:v>
      </x:c>
      <x:c r="G35" s="127">
        <x:v>44506</x:v>
      </x:c>
      <x:c r="H35" s="130">
        <x:v>20</x:v>
      </x:c>
      <x:c r="I35" s="130">
        <x:v>10</x:v>
      </x:c>
    </x:row>
    <x:row r="36" spans="2:9">
      <x:c r="B36" s="122" t="s">
        <x:v>201</x:v>
      </x:c>
      <x:c r="C36" s="122" t="s">
        <x:v>547</x:v>
      </x:c>
      <x:c r="D36" s="131">
        <x:v>80000</x:v>
      </x:c>
      <x:c r="E36" s="122" t="s">
        <x:v>163</x:v>
      </x:c>
      <x:c r="F36" s="127">
        <x:v>44504</x:v>
      </x:c>
      <x:c r="G36" s="127">
        <x:v>44519</x:v>
      </x:c>
      <x:c r="H36" s="130">
        <x:v>11</x:v>
      </x:c>
      <x:c r="I36" s="130">
        <x:v>11</x:v>
      </x:c>
    </x:row>
    <x:row r="37" spans="2:9">
      <x:c r="B37" s="122" t="s">
        <x:v>197</x:v>
      </x:c>
      <x:c r="C37" s="122" t="s">
        <x:v>548</x:v>
      </x:c>
      <x:c r="D37" s="131">
        <x:v>69000</x:v>
      </x:c>
      <x:c r="E37" s="122" t="s">
        <x:v>178</x:v>
      </x:c>
      <x:c r="F37" s="127">
        <x:v>44511</x:v>
      </x:c>
      <x:c r="G37" s="127">
        <x:v>44526</x:v>
      </x:c>
      <x:c r="H37" s="130">
        <x:v>15</x:v>
      </x:c>
      <x:c r="I37" s="130">
        <x:v>13</x:v>
      </x:c>
    </x:row>
    <x:row r="38" spans="2:9">
      <x:c r="B38" s="122" t="s">
        <x:v>210</x:v>
      </x:c>
      <x:c r="C38" s="122" t="s">
        <x:v>515</x:v>
      </x:c>
      <x:c r="D38" s="131">
        <x:v>95000</x:v>
      </x:c>
      <x:c r="E38" s="122" t="s">
        <x:v>164</x:v>
      </x:c>
      <x:c r="F38" s="127">
        <x:v>44529</x:v>
      </x:c>
      <x:c r="G38" s="127">
        <x:v>44544</x:v>
      </x:c>
      <x:c r="H38" s="130">
        <x:v>15</x:v>
      </x:c>
      <x:c r="I38" s="130">
        <x:v>15</x:v>
      </x:c>
    </x:row>
    <x:row r="39" spans="2:9">
      <x:c r="B39" s="122" t="s">
        <x:v>201</x:v>
      </x:c>
      <x:c r="C39" s="122" t="s">
        <x:v>547</x:v>
      </x:c>
      <x:c r="D39" s="131">
        <x:v>80000</x:v>
      </x:c>
      <x:c r="E39" s="122" t="s">
        <x:v>163</x:v>
      </x:c>
      <x:c r="F39" s="127">
        <x:v>44534</x:v>
      </x:c>
      <x:c r="G39" s="127">
        <x:v>44549</x:v>
      </x:c>
      <x:c r="H39" s="130">
        <x:v>9</x:v>
      </x:c>
      <x:c r="I39" s="130">
        <x:v>10</x:v>
      </x:c>
    </x:row>
    <x:row r="40" spans="2:9">
      <x:c r="B40" s="122" t="s">
        <x:v>181</x:v>
      </x:c>
      <x:c r="C40" s="122" t="s">
        <x:v>517</x:v>
      </x:c>
      <x:c r="D40" s="131">
        <x:v>80000</x:v>
      </x:c>
      <x:c r="E40" s="122" t="s">
        <x:v>165</x:v>
      </x:c>
      <x:c r="F40" s="127">
        <x:v>44541</x:v>
      </x:c>
      <x:c r="G40" s="127">
        <x:v>44556</x:v>
      </x:c>
      <x:c r="H40" s="130">
        <x:v>13</x:v>
      </x:c>
      <x:c r="I40" s="130">
        <x:v>10</x:v>
      </x:c>
    </x:row>
  </x:sheetData>
  <x:conditionalFormatting sqref="B4:I40">
    <x:cfRule type="expression" dxfId="15" priority="1">
      <x:formula>AND($H4&lt;$I4,LEFT($C4,3)="PPT")</x:formula>
    </x:cfRule>
  </x:conditionalFormatting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2"/>
  <x:dimension ref="B2:K34"/>
  <x:sheetViews>
    <x:sheetView topLeftCell="A1" zoomScaleNormal="75" zoomScaleSheetLayoutView="100" workbookViewId="0">
      <x:selection activeCell="M7" activeCellId="0" sqref="M7:M7"/>
    </x:sheetView>
  </x:sheetViews>
  <x:sheetFormatPr defaultColWidth="9" defaultRowHeight="16.39999999999999857891"/>
  <x:cols>
    <x:col min="1" max="1" width="2.5625" customWidth="1"/>
    <x:col min="5" max="5" width="10.5625" bestFit="1" customWidth="1"/>
    <x:col min="7" max="7" width="32.9375" bestFit="1" customWidth="1"/>
    <x:col min="8" max="8" width="11.1875" bestFit="1" customWidth="1"/>
    <x:col min="11" max="11" width="14.9375" bestFit="1" customWidth="1"/>
  </x:cols>
  <x:sheetData>
    <x:row r="2" spans="2:11">
      <x:c r="B2" s="124" t="s">
        <x:v>790</x:v>
      </x:c>
      <x:c r="C2" s="124" t="s">
        <x:v>218</x:v>
      </x:c>
      <x:c r="D2" s="124" t="s">
        <x:v>769</x:v>
      </x:c>
      <x:c r="E2" s="124" t="s">
        <x:v>211</x:v>
      </x:c>
      <x:c r="F2" s="124" t="s">
        <x:v>199</x:v>
      </x:c>
      <x:c r="G2" s="124" t="s">
        <x:v>774</x:v>
      </x:c>
      <x:c r="H2" s="124" t="s">
        <x:v>115</x:v>
      </x:c>
      <x:c r="I2" s="124" t="s">
        <x:v>776</x:v>
      </x:c>
      <x:c r="J2" s="124" t="s">
        <x:v>791</x:v>
      </x:c>
      <x:c r="K2" s="124" t="s">
        <x:v>368</x:v>
      </x:c>
    </x:row>
    <x:row r="3" spans="2:11">
      <x:c r="B3" s="124" t="s">
        <x:v>794</x:v>
      </x:c>
      <x:c r="C3" s="124" t="s">
        <x:v>330</x:v>
      </x:c>
      <x:c r="D3" s="124" t="s">
        <x:v>795</x:v>
      </x:c>
      <x:c r="E3" s="125">
        <x:v>44562</x:v>
      </x:c>
      <x:c r="F3" s="124" t="s">
        <x:v>212</x:v>
      </x:c>
      <x:c r="G3" s="124" t="s">
        <x:v>549</x:v>
      </x:c>
      <x:c r="H3" s="132">
        <x:v>1890000</x:v>
      </x:c>
      <x:c r="I3" s="124">
        <x:v>1</x:v>
      </x:c>
      <x:c r="J3" s="124" t="s">
        <x:v>198</x:v>
      </x:c>
      <x:c r="K3" s="124" t="s">
        <x:v>764</x:v>
      </x:c>
    </x:row>
    <x:row r="4" spans="2:11">
      <x:c r="B4" s="124" t="s">
        <x:v>794</x:v>
      </x:c>
      <x:c r="C4" s="124" t="s">
        <x:v>330</x:v>
      </x:c>
      <x:c r="D4" s="124" t="s">
        <x:v>781</x:v>
      </x:c>
      <x:c r="E4" s="125">
        <x:v>44597</x:v>
      </x:c>
      <x:c r="F4" s="124" t="s">
        <x:v>219</x:v>
      </x:c>
      <x:c r="G4" s="124" t="s">
        <x:v>418</x:v>
      </x:c>
      <x:c r="H4" s="132">
        <x:v>1649000</x:v>
      </x:c>
      <x:c r="I4" s="124">
        <x:v>1</x:v>
      </x:c>
      <x:c r="J4" s="124" t="s">
        <x:v>214</x:v>
      </x:c>
      <x:c r="K4" s="124"/>
    </x:row>
    <x:row r="5" spans="2:11">
      <x:c r="B5" s="124" t="s">
        <x:v>794</x:v>
      </x:c>
      <x:c r="C5" s="124" t="s">
        <x:v>330</x:v>
      </x:c>
      <x:c r="D5" s="124" t="s">
        <x:v>782</x:v>
      </x:c>
      <x:c r="E5" s="125">
        <x:v>44646</x:v>
      </x:c>
      <x:c r="F5" s="124" t="s">
        <x:v>221</x:v>
      </x:c>
      <x:c r="G5" s="124" t="s">
        <x:v>518</x:v>
      </x:c>
      <x:c r="H5" s="132">
        <x:v>1037000</x:v>
      </x:c>
      <x:c r="I5" s="124">
        <x:v>3</x:v>
      </x:c>
      <x:c r="J5" s="124" t="s">
        <x:v>225</x:v>
      </x:c>
      <x:c r="K5" s="124" t="s">
        <x:v>213</x:v>
      </x:c>
    </x:row>
    <x:row r="6" spans="2:11">
      <x:c r="B6" s="124" t="s">
        <x:v>794</x:v>
      </x:c>
      <x:c r="C6" s="124" t="s">
        <x:v>330</x:v>
      </x:c>
      <x:c r="D6" s="124" t="s">
        <x:v>793</x:v>
      </x:c>
      <x:c r="E6" s="125">
        <x:v>44681</x:v>
      </x:c>
      <x:c r="F6" s="124" t="s">
        <x:v>219</x:v>
      </x:c>
      <x:c r="G6" s="124" t="s">
        <x:v>555</x:v>
      </x:c>
      <x:c r="H6" s="132">
        <x:v>1179000</x:v>
      </x:c>
      <x:c r="I6" s="124">
        <x:v>3</x:v>
      </x:c>
      <x:c r="J6" s="124" t="s">
        <x:v>214</x:v>
      </x:c>
      <x:c r="K6" s="124" t="s">
        <x:v>215</x:v>
      </x:c>
    </x:row>
    <x:row r="7" spans="2:11">
      <x:c r="B7" s="124" t="s">
        <x:v>794</x:v>
      </x:c>
      <x:c r="C7" s="124" t="s">
        <x:v>330</x:v>
      </x:c>
      <x:c r="D7" s="124" t="s">
        <x:v>770</x:v>
      </x:c>
      <x:c r="E7" s="125">
        <x:v>44716</x:v>
      </x:c>
      <x:c r="F7" s="124" t="s">
        <x:v>202</x:v>
      </x:c>
      <x:c r="G7" s="124" t="s">
        <x:v>523</x:v>
      </x:c>
      <x:c r="H7" s="132">
        <x:v>845000</x:v>
      </x:c>
      <x:c r="I7" s="124">
        <x:v>4</x:v>
      </x:c>
      <x:c r="J7" s="124" t="s">
        <x:v>216</x:v>
      </x:c>
      <x:c r="K7" s="124" t="s">
        <x:v>764</x:v>
      </x:c>
    </x:row>
    <x:row r="8" spans="2:11">
      <x:c r="B8" s="124" t="s">
        <x:v>794</x:v>
      </x:c>
      <x:c r="C8" s="124" t="s">
        <x:v>330</x:v>
      </x:c>
      <x:c r="D8" s="124" t="s">
        <x:v>771</x:v>
      </x:c>
      <x:c r="E8" s="125">
        <x:v>44758</x:v>
      </x:c>
      <x:c r="F8" s="124" t="s">
        <x:v>219</x:v>
      </x:c>
      <x:c r="G8" s="124" t="s">
        <x:v>529</x:v>
      </x:c>
      <x:c r="H8" s="132">
        <x:v>859000</x:v>
      </x:c>
      <x:c r="I8" s="124">
        <x:v>2</x:v>
      </x:c>
      <x:c r="J8" s="124" t="s">
        <x:v>198</x:v>
      </x:c>
      <x:c r="K8" s="124" t="s">
        <x:v>220</x:v>
      </x:c>
    </x:row>
    <x:row r="9" spans="2:11">
      <x:c r="B9" s="124" t="s">
        <x:v>772</x:v>
      </x:c>
      <x:c r="C9" s="124" t="s">
        <x:v>217</x:v>
      </x:c>
      <x:c r="D9" s="124" t="s">
        <x:v>782</x:v>
      </x:c>
      <x:c r="E9" s="125">
        <x:v>44569</x:v>
      </x:c>
      <x:c r="F9" s="124" t="s">
        <x:v>221</x:v>
      </x:c>
      <x:c r="G9" s="124" t="s">
        <x:v>518</x:v>
      </x:c>
      <x:c r="H9" s="132">
        <x:v>1037000</x:v>
      </x:c>
      <x:c r="I9" s="124">
        <x:v>2</x:v>
      </x:c>
      <x:c r="J9" s="124" t="s">
        <x:v>214</x:v>
      </x:c>
      <x:c r="K9" s="124" t="s">
        <x:v>213</x:v>
      </x:c>
    </x:row>
    <x:row r="10" spans="2:11">
      <x:c r="B10" s="124" t="s">
        <x:v>772</x:v>
      </x:c>
      <x:c r="C10" s="124" t="s">
        <x:v>217</x:v>
      </x:c>
      <x:c r="D10" s="124" t="s">
        <x:v>773</x:v>
      </x:c>
      <x:c r="E10" s="125">
        <x:v>44604</x:v>
      </x:c>
      <x:c r="F10" s="124" t="s">
        <x:v>200</x:v>
      </x:c>
      <x:c r="G10" s="124" t="s">
        <x:v>528</x:v>
      </x:c>
      <x:c r="H10" s="132">
        <x:v>1889000</x:v>
      </x:c>
      <x:c r="I10" s="124">
        <x:v>2</x:v>
      </x:c>
      <x:c r="J10" s="124" t="s">
        <x:v>216</x:v>
      </x:c>
      <x:c r="K10" s="124"/>
    </x:row>
    <x:row r="11" spans="2:11">
      <x:c r="B11" s="124" t="s">
        <x:v>772</x:v>
      </x:c>
      <x:c r="C11" s="124" t="s">
        <x:v>217</x:v>
      </x:c>
      <x:c r="D11" s="124" t="s">
        <x:v>777</x:v>
      </x:c>
      <x:c r="E11" s="125">
        <x:v>44653</x:v>
      </x:c>
      <x:c r="F11" s="124" t="s">
        <x:v>221</x:v>
      </x:c>
      <x:c r="G11" s="124" t="s">
        <x:v>422</x:v>
      </x:c>
      <x:c r="H11" s="132">
        <x:v>1262000</x:v>
      </x:c>
      <x:c r="I11" s="124">
        <x:v>1</x:v>
      </x:c>
      <x:c r="J11" s="124" t="s">
        <x:v>198</x:v>
      </x:c>
      <x:c r="K11" s="124" t="s">
        <x:v>204</x:v>
      </x:c>
    </x:row>
    <x:row r="12" spans="2:11">
      <x:c r="B12" s="124" t="s">
        <x:v>772</x:v>
      </x:c>
      <x:c r="C12" s="124" t="s">
        <x:v>217</x:v>
      </x:c>
      <x:c r="D12" s="124" t="s">
        <x:v>773</x:v>
      </x:c>
      <x:c r="E12" s="125">
        <x:v>44688</x:v>
      </x:c>
      <x:c r="F12" s="124" t="s">
        <x:v>200</x:v>
      </x:c>
      <x:c r="G12" s="124" t="s">
        <x:v>528</x:v>
      </x:c>
      <x:c r="H12" s="132">
        <x:v>1889000</x:v>
      </x:c>
      <x:c r="I12" s="124">
        <x:v>1</x:v>
      </x:c>
      <x:c r="J12" s="124" t="s">
        <x:v>216</x:v>
      </x:c>
      <x:c r="K12" s="124"/>
    </x:row>
    <x:row r="13" spans="2:11">
      <x:c r="B13" s="124" t="s">
        <x:v>772</x:v>
      </x:c>
      <x:c r="C13" s="124" t="s">
        <x:v>217</x:v>
      </x:c>
      <x:c r="D13" s="124" t="s">
        <x:v>815</x:v>
      </x:c>
      <x:c r="E13" s="125">
        <x:v>44723</x:v>
      </x:c>
      <x:c r="F13" s="124" t="s">
        <x:v>202</x:v>
      </x:c>
      <x:c r="G13" s="124" t="s">
        <x:v>530</x:v>
      </x:c>
      <x:c r="H13" s="132">
        <x:v>239000</x:v>
      </x:c>
      <x:c r="I13" s="124">
        <x:v>1</x:v>
      </x:c>
      <x:c r="J13" s="124" t="s">
        <x:v>198</x:v>
      </x:c>
      <x:c r="K13" s="124" t="s">
        <x:v>423</x:v>
      </x:c>
    </x:row>
    <x:row r="14" spans="2:11">
      <x:c r="B14" s="124" t="s">
        <x:v>772</x:v>
      </x:c>
      <x:c r="C14" s="124" t="s">
        <x:v>217</x:v>
      </x:c>
      <x:c r="D14" s="124" t="s">
        <x:v>813</x:v>
      </x:c>
      <x:c r="E14" s="125">
        <x:v>44765</x:v>
      </x:c>
      <x:c r="F14" s="124" t="s">
        <x:v>200</x:v>
      </x:c>
      <x:c r="G14" s="124" t="s">
        <x:v>424</x:v>
      </x:c>
      <x:c r="H14" s="132">
        <x:v>613000</x:v>
      </x:c>
      <x:c r="I14" s="124">
        <x:v>1</x:v>
      </x:c>
      <x:c r="J14" s="124" t="s">
        <x:v>214</x:v>
      </x:c>
      <x:c r="K14" s="124"/>
    </x:row>
    <x:row r="15" spans="2:11">
      <x:c r="B15" s="124" t="s">
        <x:v>808</x:v>
      </x:c>
      <x:c r="C15" s="124" t="s">
        <x:v>338</x:v>
      </x:c>
      <x:c r="D15" s="124" t="s">
        <x:v>819</x:v>
      </x:c>
      <x:c r="E15" s="125">
        <x:v>44576</x:v>
      </x:c>
      <x:c r="F15" s="124" t="s">
        <x:v>221</x:v>
      </x:c>
      <x:c r="G15" s="124" t="s">
        <x:v>519</x:v>
      </x:c>
      <x:c r="H15" s="132">
        <x:v>1871000</x:v>
      </x:c>
      <x:c r="I15" s="124">
        <x:v>3</x:v>
      </x:c>
      <x:c r="J15" s="124" t="s">
        <x:v>216</x:v>
      </x:c>
      <x:c r="K15" s="124" t="s">
        <x:v>222</x:v>
      </x:c>
    </x:row>
    <x:row r="16" spans="2:11">
      <x:c r="B16" s="124" t="s">
        <x:v>808</x:v>
      </x:c>
      <x:c r="C16" s="124" t="s">
        <x:v>338</x:v>
      </x:c>
      <x:c r="D16" s="124" t="s">
        <x:v>800</x:v>
      </x:c>
      <x:c r="E16" s="125">
        <x:v>44611</x:v>
      </x:c>
      <x:c r="F16" s="124" t="s">
        <x:v>200</x:v>
      </x:c>
      <x:c r="G16" s="124" t="s">
        <x:v>521</x:v>
      </x:c>
      <x:c r="H16" s="132">
        <x:v>2867000</x:v>
      </x:c>
      <x:c r="I16" s="124">
        <x:v>1</x:v>
      </x:c>
      <x:c r="J16" s="124" t="s">
        <x:v>225</x:v>
      </x:c>
      <x:c r="K16" s="124"/>
    </x:row>
    <x:row r="17" spans="2:11">
      <x:c r="B17" s="124" t="s">
        <x:v>808</x:v>
      </x:c>
      <x:c r="C17" s="124" t="s">
        <x:v>338</x:v>
      </x:c>
      <x:c r="D17" s="124" t="s">
        <x:v>820</x:v>
      </x:c>
      <x:c r="E17" s="125">
        <x:v>44660</x:v>
      </x:c>
      <x:c r="F17" s="124" t="s">
        <x:v>221</x:v>
      </x:c>
      <x:c r="G17" s="124" t="s">
        <x:v>421</x:v>
      </x:c>
      <x:c r="H17" s="132">
        <x:v>689000</x:v>
      </x:c>
      <x:c r="I17" s="124">
        <x:v>1</x:v>
      </x:c>
      <x:c r="J17" s="124" t="s">
        <x:v>214</x:v>
      </x:c>
      <x:c r="K17" s="124" t="s">
        <x:v>213</x:v>
      </x:c>
    </x:row>
    <x:row r="18" spans="2:11">
      <x:c r="B18" s="124" t="s">
        <x:v>808</x:v>
      </x:c>
      <x:c r="C18" s="124" t="s">
        <x:v>338</x:v>
      </x:c>
      <x:c r="D18" s="124" t="s">
        <x:v>800</x:v>
      </x:c>
      <x:c r="E18" s="125">
        <x:v>44695</x:v>
      </x:c>
      <x:c r="F18" s="124" t="s">
        <x:v>200</x:v>
      </x:c>
      <x:c r="G18" s="124" t="s">
        <x:v>521</x:v>
      </x:c>
      <x:c r="H18" s="132">
        <x:v>2867000</x:v>
      </x:c>
      <x:c r="I18" s="124">
        <x:v>1</x:v>
      </x:c>
      <x:c r="J18" s="124" t="s">
        <x:v>225</x:v>
      </x:c>
      <x:c r="K18" s="124"/>
    </x:row>
    <x:row r="19" spans="2:11">
      <x:c r="B19" s="124" t="s">
        <x:v>808</x:v>
      </x:c>
      <x:c r="C19" s="124" t="s">
        <x:v>338</x:v>
      </x:c>
      <x:c r="D19" s="124" t="s">
        <x:v>782</x:v>
      </x:c>
      <x:c r="E19" s="125">
        <x:v>44730</x:v>
      </x:c>
      <x:c r="F19" s="124" t="s">
        <x:v>221</x:v>
      </x:c>
      <x:c r="G19" s="124" t="s">
        <x:v>518</x:v>
      </x:c>
      <x:c r="H19" s="132">
        <x:v>1037000</x:v>
      </x:c>
      <x:c r="I19" s="124">
        <x:v>2</x:v>
      </x:c>
      <x:c r="J19" s="124" t="s">
        <x:v>214</x:v>
      </x:c>
      <x:c r="K19" s="124" t="s">
        <x:v>213</x:v>
      </x:c>
    </x:row>
    <x:row r="20" spans="2:11">
      <x:c r="B20" s="124" t="s">
        <x:v>808</x:v>
      </x:c>
      <x:c r="C20" s="124" t="s">
        <x:v>338</x:v>
      </x:c>
      <x:c r="D20" s="124" t="s">
        <x:v>814</x:v>
      </x:c>
      <x:c r="E20" s="125">
        <x:v>44772</x:v>
      </x:c>
      <x:c r="F20" s="124" t="s">
        <x:v>200</x:v>
      </x:c>
      <x:c r="G20" s="124" t="s">
        <x:v>556</x:v>
      </x:c>
      <x:c r="H20" s="132">
        <x:v>939000</x:v>
      </x:c>
      <x:c r="I20" s="124">
        <x:v>3</x:v>
      </x:c>
      <x:c r="J20" s="124" t="s">
        <x:v>216</x:v>
      </x:c>
      <x:c r="K20" s="124"/>
    </x:row>
    <x:row r="21" spans="2:11">
      <x:c r="B21" s="124" t="s">
        <x:v>821</x:v>
      </x:c>
      <x:c r="C21" s="124" t="s">
        <x:v>224</x:v>
      </x:c>
      <x:c r="D21" s="124" t="s">
        <x:v>818</x:v>
      </x:c>
      <x:c r="E21" s="125">
        <x:v>44583</x:v>
      </x:c>
      <x:c r="F21" s="124" t="s">
        <x:v>221</x:v>
      </x:c>
      <x:c r="G21" s="124" t="s">
        <x:v>520</x:v>
      </x:c>
      <x:c r="H21" s="132">
        <x:v>1222230</x:v>
      </x:c>
      <x:c r="I21" s="124">
        <x:v>2</x:v>
      </x:c>
      <x:c r="J21" s="124" t="s">
        <x:v>225</x:v>
      </x:c>
      <x:c r="K21" s="124" t="s">
        <x:v>213</x:v>
      </x:c>
    </x:row>
    <x:row r="22" spans="2:11">
      <x:c r="B22" s="124" t="s">
        <x:v>821</x:v>
      </x:c>
      <x:c r="C22" s="124" t="s">
        <x:v>224</x:v>
      </x:c>
      <x:c r="D22" s="124" t="s">
        <x:v>814</x:v>
      </x:c>
      <x:c r="E22" s="125">
        <x:v>44618</x:v>
      </x:c>
      <x:c r="F22" s="124" t="s">
        <x:v>200</x:v>
      </x:c>
      <x:c r="G22" s="124" t="s">
        <x:v>556</x:v>
      </x:c>
      <x:c r="H22" s="132">
        <x:v>939000</x:v>
      </x:c>
      <x:c r="I22" s="124">
        <x:v>3</x:v>
      </x:c>
      <x:c r="J22" s="124" t="s">
        <x:v>198</x:v>
      </x:c>
      <x:c r="K22" s="124"/>
    </x:row>
    <x:row r="23" spans="2:11">
      <x:c r="B23" s="124" t="s">
        <x:v>821</x:v>
      </x:c>
      <x:c r="C23" s="124" t="s">
        <x:v>224</x:v>
      </x:c>
      <x:c r="D23" s="124" t="s">
        <x:v>816</x:v>
      </x:c>
      <x:c r="E23" s="125">
        <x:v>44632</x:v>
      </x:c>
      <x:c r="F23" s="124" t="s">
        <x:v>202</x:v>
      </x:c>
      <x:c r="G23" s="124" t="s">
        <x:v>428</x:v>
      </x:c>
      <x:c r="H23" s="132">
        <x:v>743000</x:v>
      </x:c>
      <x:c r="I23" s="124">
        <x:v>2</x:v>
      </x:c>
      <x:c r="J23" s="124" t="s">
        <x:v>216</x:v>
      </x:c>
      <x:c r="K23" s="124" t="s">
        <x:v>764</x:v>
      </x:c>
    </x:row>
    <x:row r="24" spans="2:11">
      <x:c r="B24" s="124" t="s">
        <x:v>821</x:v>
      </x:c>
      <x:c r="C24" s="124" t="s">
        <x:v>224</x:v>
      </x:c>
      <x:c r="D24" s="124" t="s">
        <x:v>817</x:v>
      </x:c>
      <x:c r="E24" s="125">
        <x:v>44667</x:v>
      </x:c>
      <x:c r="F24" s="124" t="s">
        <x:v>219</x:v>
      </x:c>
      <x:c r="G24" s="124" t="s">
        <x:v>524</x:v>
      </x:c>
      <x:c r="H24" s="132">
        <x:v>859000</x:v>
      </x:c>
      <x:c r="I24" s="124">
        <x:v>2</x:v>
      </x:c>
      <x:c r="J24" s="124" t="s">
        <x:v>216</x:v>
      </x:c>
      <x:c r="K24" s="124" t="s">
        <x:v>215</x:v>
      </x:c>
    </x:row>
    <x:row r="25" spans="2:11">
      <x:c r="B25" s="124" t="s">
        <x:v>821</x:v>
      </x:c>
      <x:c r="C25" s="124" t="s">
        <x:v>224</x:v>
      </x:c>
      <x:c r="D25" s="124" t="s">
        <x:v>813</x:v>
      </x:c>
      <x:c r="E25" s="125">
        <x:v>44702</x:v>
      </x:c>
      <x:c r="F25" s="124" t="s">
        <x:v>200</x:v>
      </x:c>
      <x:c r="G25" s="124" t="s">
        <x:v>424</x:v>
      </x:c>
      <x:c r="H25" s="132">
        <x:v>613000</x:v>
      </x:c>
      <x:c r="I25" s="124">
        <x:v>4</x:v>
      </x:c>
      <x:c r="J25" s="124" t="s">
        <x:v>198</x:v>
      </x:c>
      <x:c r="K25" s="124"/>
    </x:row>
    <x:row r="26" spans="2:11">
      <x:c r="B26" s="124" t="s">
        <x:v>821</x:v>
      </x:c>
      <x:c r="C26" s="124" t="s">
        <x:v>224</x:v>
      </x:c>
      <x:c r="D26" s="124" t="s">
        <x:v>819</x:v>
      </x:c>
      <x:c r="E26" s="125">
        <x:v>44737</x:v>
      </x:c>
      <x:c r="F26" s="124" t="s">
        <x:v>221</x:v>
      </x:c>
      <x:c r="G26" s="124" t="s">
        <x:v>519</x:v>
      </x:c>
      <x:c r="H26" s="132">
        <x:v>1871000</x:v>
      </x:c>
      <x:c r="I26" s="124">
        <x:v>1</x:v>
      </x:c>
      <x:c r="J26" s="124" t="s">
        <x:v>216</x:v>
      </x:c>
      <x:c r="K26" s="124" t="s">
        <x:v>222</x:v>
      </x:c>
    </x:row>
    <x:row r="27" spans="2:11">
      <x:c r="B27" s="124" t="s">
        <x:v>821</x:v>
      </x:c>
      <x:c r="C27" s="124" t="s">
        <x:v>224</x:v>
      </x:c>
      <x:c r="D27" s="124" t="s">
        <x:v>777</x:v>
      </x:c>
      <x:c r="E27" s="125">
        <x:v>44744</x:v>
      </x:c>
      <x:c r="F27" s="124" t="s">
        <x:v>221</x:v>
      </x:c>
      <x:c r="G27" s="124" t="s">
        <x:v>422</x:v>
      </x:c>
      <x:c r="H27" s="132">
        <x:v>1262000</x:v>
      </x:c>
      <x:c r="I27" s="124">
        <x:v>3</x:v>
      </x:c>
      <x:c r="J27" s="124" t="s">
        <x:v>225</x:v>
      </x:c>
      <x:c r="K27" s="124" t="s">
        <x:v>204</x:v>
      </x:c>
    </x:row>
    <x:row r="28" spans="2:11">
      <x:c r="B28" s="124" t="s">
        <x:v>821</x:v>
      </x:c>
      <x:c r="C28" s="124" t="s">
        <x:v>224</x:v>
      </x:c>
      <x:c r="D28" s="124" t="s">
        <x:v>822</x:v>
      </x:c>
      <x:c r="E28" s="125">
        <x:v>44779</x:v>
      </x:c>
      <x:c r="F28" s="124" t="s">
        <x:v>200</x:v>
      </x:c>
      <x:c r="G28" s="124" t="s">
        <x:v>522</x:v>
      </x:c>
      <x:c r="H28" s="132">
        <x:v>1169000</x:v>
      </x:c>
      <x:c r="I28" s="124">
        <x:v>3</x:v>
      </x:c>
      <x:c r="J28" s="124" t="s">
        <x:v>225</x:v>
      </x:c>
      <x:c r="K28" s="124"/>
    </x:row>
    <x:row r="29" spans="2:11">
      <x:c r="B29" s="124" t="s">
        <x:v>823</x:v>
      </x:c>
      <x:c r="C29" s="124" t="s">
        <x:v>223</x:v>
      </x:c>
      <x:c r="D29" s="124" t="s">
        <x:v>802</x:v>
      </x:c>
      <x:c r="E29" s="125">
        <x:v>44590</x:v>
      </x:c>
      <x:c r="F29" s="124" t="s">
        <x:v>219</x:v>
      </x:c>
      <x:c r="G29" s="124" t="s">
        <x:v>426</x:v>
      </x:c>
      <x:c r="H29" s="132">
        <x:v>1419000</x:v>
      </x:c>
      <x:c r="I29" s="124">
        <x:v>6</x:v>
      </x:c>
      <x:c r="J29" s="124" t="s">
        <x:v>198</x:v>
      </x:c>
      <x:c r="K29" s="124" t="s">
        <x:v>203</x:v>
      </x:c>
    </x:row>
    <x:row r="30" spans="2:11">
      <x:c r="B30" s="124" t="s">
        <x:v>823</x:v>
      </x:c>
      <x:c r="C30" s="124" t="s">
        <x:v>223</x:v>
      </x:c>
      <x:c r="D30" s="124" t="s">
        <x:v>795</x:v>
      </x:c>
      <x:c r="E30" s="125">
        <x:v>44625</x:v>
      </x:c>
      <x:c r="F30" s="124" t="s">
        <x:v>212</x:v>
      </x:c>
      <x:c r="G30" s="124" t="s">
        <x:v>549</x:v>
      </x:c>
      <x:c r="H30" s="132">
        <x:v>1890000</x:v>
      </x:c>
      <x:c r="I30" s="124">
        <x:v>1</x:v>
      </x:c>
      <x:c r="J30" s="124" t="s">
        <x:v>214</x:v>
      </x:c>
      <x:c r="K30" s="124" t="s">
        <x:v>764</x:v>
      </x:c>
    </x:row>
    <x:row r="31" spans="2:11">
      <x:c r="B31" s="124" t="s">
        <x:v>823</x:v>
      </x:c>
      <x:c r="C31" s="124" t="s">
        <x:v>223</x:v>
      </x:c>
      <x:c r="D31" s="124" t="s">
        <x:v>815</x:v>
      </x:c>
      <x:c r="E31" s="125">
        <x:v>44639</x:v>
      </x:c>
      <x:c r="F31" s="124" t="s">
        <x:v>202</x:v>
      </x:c>
      <x:c r="G31" s="124" t="s">
        <x:v>530</x:v>
      </x:c>
      <x:c r="H31" s="132">
        <x:v>239000</x:v>
      </x:c>
      <x:c r="I31" s="124">
        <x:v>1</x:v>
      </x:c>
      <x:c r="J31" s="124" t="s">
        <x:v>225</x:v>
      </x:c>
      <x:c r="K31" s="124" t="s">
        <x:v>423</x:v>
      </x:c>
    </x:row>
    <x:row r="32" spans="2:11">
      <x:c r="B32" s="124" t="s">
        <x:v>823</x:v>
      </x:c>
      <x:c r="C32" s="124" t="s">
        <x:v>223</x:v>
      </x:c>
      <x:c r="D32" s="124" t="s">
        <x:v>802</x:v>
      </x:c>
      <x:c r="E32" s="125">
        <x:v>44674</x:v>
      </x:c>
      <x:c r="F32" s="124" t="s">
        <x:v>219</x:v>
      </x:c>
      <x:c r="G32" s="124" t="s">
        <x:v>426</x:v>
      </x:c>
      <x:c r="H32" s="132">
        <x:v>1419000</x:v>
      </x:c>
      <x:c r="I32" s="124">
        <x:v>1</x:v>
      </x:c>
      <x:c r="J32" s="124" t="s">
        <x:v>198</x:v>
      </x:c>
      <x:c r="K32" s="124" t="s">
        <x:v>203</x:v>
      </x:c>
    </x:row>
    <x:row r="33" spans="2:11">
      <x:c r="B33" s="124" t="s">
        <x:v>823</x:v>
      </x:c>
      <x:c r="C33" s="124" t="s">
        <x:v>223</x:v>
      </x:c>
      <x:c r="D33" s="124" t="s">
        <x:v>824</x:v>
      </x:c>
      <x:c r="E33" s="125">
        <x:v>44709</x:v>
      </x:c>
      <x:c r="F33" s="124" t="s">
        <x:v>202</x:v>
      </x:c>
      <x:c r="G33" s="124" t="s">
        <x:v>525</x:v>
      </x:c>
      <x:c r="H33" s="132">
        <x:v>781000</x:v>
      </x:c>
      <x:c r="I33" s="124">
        <x:v>1</x:v>
      </x:c>
      <x:c r="J33" s="124" t="s">
        <x:v>214</x:v>
      </x:c>
      <x:c r="K33" s="124" t="s">
        <x:v>764</x:v>
      </x:c>
    </x:row>
    <x:row r="34" spans="2:11">
      <x:c r="B34" s="124" t="s">
        <x:v>823</x:v>
      </x:c>
      <x:c r="C34" s="124" t="s">
        <x:v>223</x:v>
      </x:c>
      <x:c r="D34" s="124" t="s">
        <x:v>802</x:v>
      </x:c>
      <x:c r="E34" s="125">
        <x:v>44751</x:v>
      </x:c>
      <x:c r="F34" s="124" t="s">
        <x:v>219</x:v>
      </x:c>
      <x:c r="G34" s="124" t="s">
        <x:v>426</x:v>
      </x:c>
      <x:c r="H34" s="132">
        <x:v>1419000</x:v>
      </x:c>
      <x:c r="I34" s="124">
        <x:v>4</x:v>
      </x:c>
      <x:c r="J34" s="124" t="s">
        <x:v>225</x:v>
      </x:c>
      <x:c r="K34" s="124" t="s">
        <x:v>203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3">
    <x:tabColor rgb="ffff0000"/>
  </x:sheetPr>
  <x:dimension ref="B2:K34"/>
  <x:sheetViews>
    <x:sheetView topLeftCell="A10" zoomScaleNormal="75" zoomScaleSheetLayoutView="100" workbookViewId="0">
      <x:selection activeCell="G32" activeCellId="0" sqref="G32:G32"/>
    </x:sheetView>
  </x:sheetViews>
  <x:sheetFormatPr defaultColWidth="9" defaultRowHeight="16.39999999999999857891"/>
  <x:cols>
    <x:col min="1" max="1" width="2.5625" customWidth="1"/>
    <x:col min="5" max="5" width="10.5625" bestFit="1" customWidth="1"/>
    <x:col min="7" max="7" width="32.9375" bestFit="1" customWidth="1"/>
    <x:col min="8" max="8" width="11.1875" bestFit="1" customWidth="1"/>
    <x:col min="11" max="11" width="14.9375" bestFit="1" customWidth="1"/>
  </x:cols>
  <x:sheetData>
    <x:row r="2" spans="2:11">
      <x:c r="B2" s="124" t="s">
        <x:v>790</x:v>
      </x:c>
      <x:c r="C2" s="124" t="s">
        <x:v>218</x:v>
      </x:c>
      <x:c r="D2" s="124" t="s">
        <x:v>769</x:v>
      </x:c>
      <x:c r="E2" s="124" t="s">
        <x:v>211</x:v>
      </x:c>
      <x:c r="F2" s="124" t="s">
        <x:v>199</x:v>
      </x:c>
      <x:c r="G2" s="124" t="s">
        <x:v>774</x:v>
      </x:c>
      <x:c r="H2" s="124" t="s">
        <x:v>115</x:v>
      </x:c>
      <x:c r="I2" s="124" t="s">
        <x:v>776</x:v>
      </x:c>
      <x:c r="J2" s="124" t="s">
        <x:v>791</x:v>
      </x:c>
      <x:c r="K2" s="124" t="s">
        <x:v>368</x:v>
      </x:c>
    </x:row>
    <x:row r="3" spans="2:11">
      <x:c r="B3" s="124" t="s">
        <x:v>794</x:v>
      </x:c>
      <x:c r="C3" s="124" t="s">
        <x:v>330</x:v>
      </x:c>
      <x:c r="D3" s="124" t="s">
        <x:v>795</x:v>
      </x:c>
      <x:c r="E3" s="125">
        <x:v>44562</x:v>
      </x:c>
      <x:c r="F3" s="124" t="s">
        <x:v>212</x:v>
      </x:c>
      <x:c r="G3" s="124" t="s">
        <x:v>549</x:v>
      </x:c>
      <x:c r="H3" s="132">
        <x:v>1890000</x:v>
      </x:c>
      <x:c r="I3" s="124">
        <x:v>1</x:v>
      </x:c>
      <x:c r="J3" s="124" t="s">
        <x:v>198</x:v>
      </x:c>
      <x:c r="K3" s="124" t="s">
        <x:v>764</x:v>
      </x:c>
    </x:row>
    <x:row r="4" spans="2:11">
      <x:c r="B4" s="124" t="s">
        <x:v>794</x:v>
      </x:c>
      <x:c r="C4" s="124" t="s">
        <x:v>330</x:v>
      </x:c>
      <x:c r="D4" s="124" t="s">
        <x:v>781</x:v>
      </x:c>
      <x:c r="E4" s="125">
        <x:v>44597</x:v>
      </x:c>
      <x:c r="F4" s="124" t="s">
        <x:v>219</x:v>
      </x:c>
      <x:c r="G4" s="124" t="s">
        <x:v>418</x:v>
      </x:c>
      <x:c r="H4" s="132">
        <x:v>1649000</x:v>
      </x:c>
      <x:c r="I4" s="124">
        <x:v>1</x:v>
      </x:c>
      <x:c r="J4" s="124" t="s">
        <x:v>214</x:v>
      </x:c>
      <x:c r="K4" s="124"/>
    </x:row>
    <x:row r="5" spans="2:11">
      <x:c r="B5" s="124" t="s">
        <x:v>794</x:v>
      </x:c>
      <x:c r="C5" s="124" t="s">
        <x:v>330</x:v>
      </x:c>
      <x:c r="D5" s="124" t="s">
        <x:v>782</x:v>
      </x:c>
      <x:c r="E5" s="125">
        <x:v>44646</x:v>
      </x:c>
      <x:c r="F5" s="124" t="s">
        <x:v>221</x:v>
      </x:c>
      <x:c r="G5" s="124" t="s">
        <x:v>518</x:v>
      </x:c>
      <x:c r="H5" s="132">
        <x:v>1037000</x:v>
      </x:c>
      <x:c r="I5" s="124">
        <x:v>3</x:v>
      </x:c>
      <x:c r="J5" s="124" t="s">
        <x:v>225</x:v>
      </x:c>
      <x:c r="K5" s="124" t="s">
        <x:v>213</x:v>
      </x:c>
    </x:row>
    <x:row r="6" spans="2:11">
      <x:c r="B6" s="124" t="s">
        <x:v>794</x:v>
      </x:c>
      <x:c r="C6" s="124" t="s">
        <x:v>330</x:v>
      </x:c>
      <x:c r="D6" s="124" t="s">
        <x:v>793</x:v>
      </x:c>
      <x:c r="E6" s="125">
        <x:v>44681</x:v>
      </x:c>
      <x:c r="F6" s="124" t="s">
        <x:v>219</x:v>
      </x:c>
      <x:c r="G6" s="124" t="s">
        <x:v>555</x:v>
      </x:c>
      <x:c r="H6" s="132">
        <x:v>1179000</x:v>
      </x:c>
      <x:c r="I6" s="124">
        <x:v>3</x:v>
      </x:c>
      <x:c r="J6" s="124" t="s">
        <x:v>214</x:v>
      </x:c>
      <x:c r="K6" s="124" t="s">
        <x:v>215</x:v>
      </x:c>
    </x:row>
    <x:row r="7" spans="2:11">
      <x:c r="B7" s="124" t="s">
        <x:v>794</x:v>
      </x:c>
      <x:c r="C7" s="124" t="s">
        <x:v>330</x:v>
      </x:c>
      <x:c r="D7" s="124" t="s">
        <x:v>770</x:v>
      </x:c>
      <x:c r="E7" s="125">
        <x:v>44716</x:v>
      </x:c>
      <x:c r="F7" s="124" t="s">
        <x:v>202</x:v>
      </x:c>
      <x:c r="G7" s="124" t="s">
        <x:v>523</x:v>
      </x:c>
      <x:c r="H7" s="132">
        <x:v>845000</x:v>
      </x:c>
      <x:c r="I7" s="124">
        <x:v>4</x:v>
      </x:c>
      <x:c r="J7" s="124" t="s">
        <x:v>216</x:v>
      </x:c>
      <x:c r="K7" s="124" t="s">
        <x:v>764</x:v>
      </x:c>
    </x:row>
    <x:row r="8" spans="2:11">
      <x:c r="B8" s="124" t="s">
        <x:v>794</x:v>
      </x:c>
      <x:c r="C8" s="124" t="s">
        <x:v>330</x:v>
      </x:c>
      <x:c r="D8" s="124" t="s">
        <x:v>771</x:v>
      </x:c>
      <x:c r="E8" s="125">
        <x:v>44758</x:v>
      </x:c>
      <x:c r="F8" s="124" t="s">
        <x:v>219</x:v>
      </x:c>
      <x:c r="G8" s="124" t="s">
        <x:v>529</x:v>
      </x:c>
      <x:c r="H8" s="132">
        <x:v>859000</x:v>
      </x:c>
      <x:c r="I8" s="124">
        <x:v>2</x:v>
      </x:c>
      <x:c r="J8" s="124" t="s">
        <x:v>198</x:v>
      </x:c>
      <x:c r="K8" s="124" t="s">
        <x:v>220</x:v>
      </x:c>
    </x:row>
    <x:row r="9" spans="2:11">
      <x:c r="B9" s="124" t="s">
        <x:v>772</x:v>
      </x:c>
      <x:c r="C9" s="124" t="s">
        <x:v>217</x:v>
      </x:c>
      <x:c r="D9" s="124" t="s">
        <x:v>782</x:v>
      </x:c>
      <x:c r="E9" s="125">
        <x:v>44569</x:v>
      </x:c>
      <x:c r="F9" s="124" t="s">
        <x:v>221</x:v>
      </x:c>
      <x:c r="G9" s="124" t="s">
        <x:v>518</x:v>
      </x:c>
      <x:c r="H9" s="132">
        <x:v>1037000</x:v>
      </x:c>
      <x:c r="I9" s="124">
        <x:v>2</x:v>
      </x:c>
      <x:c r="J9" s="124" t="s">
        <x:v>214</x:v>
      </x:c>
      <x:c r="K9" s="124" t="s">
        <x:v>213</x:v>
      </x:c>
    </x:row>
    <x:row r="10" spans="2:11">
      <x:c r="B10" s="124" t="s">
        <x:v>772</x:v>
      </x:c>
      <x:c r="C10" s="124" t="s">
        <x:v>217</x:v>
      </x:c>
      <x:c r="D10" s="124" t="s">
        <x:v>773</x:v>
      </x:c>
      <x:c r="E10" s="125">
        <x:v>44604</x:v>
      </x:c>
      <x:c r="F10" s="124" t="s">
        <x:v>200</x:v>
      </x:c>
      <x:c r="G10" s="124" t="s">
        <x:v>528</x:v>
      </x:c>
      <x:c r="H10" s="132">
        <x:v>1889000</x:v>
      </x:c>
      <x:c r="I10" s="124">
        <x:v>2</x:v>
      </x:c>
      <x:c r="J10" s="124" t="s">
        <x:v>216</x:v>
      </x:c>
      <x:c r="K10" s="124"/>
    </x:row>
    <x:row r="11" spans="2:11">
      <x:c r="B11" s="124" t="s">
        <x:v>772</x:v>
      </x:c>
      <x:c r="C11" s="124" t="s">
        <x:v>217</x:v>
      </x:c>
      <x:c r="D11" s="124" t="s">
        <x:v>777</x:v>
      </x:c>
      <x:c r="E11" s="125">
        <x:v>44653</x:v>
      </x:c>
      <x:c r="F11" s="124" t="s">
        <x:v>221</x:v>
      </x:c>
      <x:c r="G11" s="124" t="s">
        <x:v>422</x:v>
      </x:c>
      <x:c r="H11" s="132">
        <x:v>1262000</x:v>
      </x:c>
      <x:c r="I11" s="124">
        <x:v>1</x:v>
      </x:c>
      <x:c r="J11" s="124" t="s">
        <x:v>198</x:v>
      </x:c>
      <x:c r="K11" s="124" t="s">
        <x:v>204</x:v>
      </x:c>
    </x:row>
    <x:row r="12" spans="2:11">
      <x:c r="B12" s="124" t="s">
        <x:v>772</x:v>
      </x:c>
      <x:c r="C12" s="124" t="s">
        <x:v>217</x:v>
      </x:c>
      <x:c r="D12" s="124" t="s">
        <x:v>773</x:v>
      </x:c>
      <x:c r="E12" s="125">
        <x:v>44688</x:v>
      </x:c>
      <x:c r="F12" s="124" t="s">
        <x:v>200</x:v>
      </x:c>
      <x:c r="G12" s="124" t="s">
        <x:v>528</x:v>
      </x:c>
      <x:c r="H12" s="132">
        <x:v>1889000</x:v>
      </x:c>
      <x:c r="I12" s="124">
        <x:v>1</x:v>
      </x:c>
      <x:c r="J12" s="124" t="s">
        <x:v>216</x:v>
      </x:c>
      <x:c r="K12" s="124"/>
    </x:row>
    <x:row r="13" spans="2:11">
      <x:c r="B13" s="124" t="s">
        <x:v>772</x:v>
      </x:c>
      <x:c r="C13" s="124" t="s">
        <x:v>217</x:v>
      </x:c>
      <x:c r="D13" s="124" t="s">
        <x:v>815</x:v>
      </x:c>
      <x:c r="E13" s="125">
        <x:v>44723</x:v>
      </x:c>
      <x:c r="F13" s="124" t="s">
        <x:v>202</x:v>
      </x:c>
      <x:c r="G13" s="124" t="s">
        <x:v>530</x:v>
      </x:c>
      <x:c r="H13" s="132">
        <x:v>239000</x:v>
      </x:c>
      <x:c r="I13" s="124">
        <x:v>1</x:v>
      </x:c>
      <x:c r="J13" s="124" t="s">
        <x:v>198</x:v>
      </x:c>
      <x:c r="K13" s="124" t="s">
        <x:v>423</x:v>
      </x:c>
    </x:row>
    <x:row r="14" spans="2:11">
      <x:c r="B14" s="124" t="s">
        <x:v>772</x:v>
      </x:c>
      <x:c r="C14" s="124" t="s">
        <x:v>217</x:v>
      </x:c>
      <x:c r="D14" s="124" t="s">
        <x:v>813</x:v>
      </x:c>
      <x:c r="E14" s="125">
        <x:v>44765</x:v>
      </x:c>
      <x:c r="F14" s="124" t="s">
        <x:v>200</x:v>
      </x:c>
      <x:c r="G14" s="124" t="s">
        <x:v>424</x:v>
      </x:c>
      <x:c r="H14" s="132">
        <x:v>613000</x:v>
      </x:c>
      <x:c r="I14" s="124">
        <x:v>1</x:v>
      </x:c>
      <x:c r="J14" s="124" t="s">
        <x:v>214</x:v>
      </x:c>
      <x:c r="K14" s="124"/>
    </x:row>
    <x:row r="15" spans="2:11">
      <x:c r="B15" s="124" t="s">
        <x:v>808</x:v>
      </x:c>
      <x:c r="C15" s="124" t="s">
        <x:v>338</x:v>
      </x:c>
      <x:c r="D15" s="124" t="s">
        <x:v>819</x:v>
      </x:c>
      <x:c r="E15" s="125">
        <x:v>44576</x:v>
      </x:c>
      <x:c r="F15" s="124" t="s">
        <x:v>221</x:v>
      </x:c>
      <x:c r="G15" s="124" t="s">
        <x:v>519</x:v>
      </x:c>
      <x:c r="H15" s="132">
        <x:v>1871000</x:v>
      </x:c>
      <x:c r="I15" s="124">
        <x:v>3</x:v>
      </x:c>
      <x:c r="J15" s="124" t="s">
        <x:v>216</x:v>
      </x:c>
      <x:c r="K15" s="124" t="s">
        <x:v>222</x:v>
      </x:c>
    </x:row>
    <x:row r="16" spans="2:11">
      <x:c r="B16" s="124" t="s">
        <x:v>808</x:v>
      </x:c>
      <x:c r="C16" s="124" t="s">
        <x:v>338</x:v>
      </x:c>
      <x:c r="D16" s="124" t="s">
        <x:v>800</x:v>
      </x:c>
      <x:c r="E16" s="125">
        <x:v>44611</x:v>
      </x:c>
      <x:c r="F16" s="124" t="s">
        <x:v>200</x:v>
      </x:c>
      <x:c r="G16" s="124" t="s">
        <x:v>521</x:v>
      </x:c>
      <x:c r="H16" s="132">
        <x:v>2867000</x:v>
      </x:c>
      <x:c r="I16" s="124">
        <x:v>1</x:v>
      </x:c>
      <x:c r="J16" s="124" t="s">
        <x:v>225</x:v>
      </x:c>
      <x:c r="K16" s="124"/>
    </x:row>
    <x:row r="17" spans="2:11">
      <x:c r="B17" s="124" t="s">
        <x:v>808</x:v>
      </x:c>
      <x:c r="C17" s="124" t="s">
        <x:v>338</x:v>
      </x:c>
      <x:c r="D17" s="124" t="s">
        <x:v>820</x:v>
      </x:c>
      <x:c r="E17" s="125">
        <x:v>44660</x:v>
      </x:c>
      <x:c r="F17" s="124" t="s">
        <x:v>221</x:v>
      </x:c>
      <x:c r="G17" s="124" t="s">
        <x:v>421</x:v>
      </x:c>
      <x:c r="H17" s="132">
        <x:v>689000</x:v>
      </x:c>
      <x:c r="I17" s="124">
        <x:v>1</x:v>
      </x:c>
      <x:c r="J17" s="124" t="s">
        <x:v>214</x:v>
      </x:c>
      <x:c r="K17" s="124" t="s">
        <x:v>213</x:v>
      </x:c>
    </x:row>
    <x:row r="18" spans="2:11">
      <x:c r="B18" s="124" t="s">
        <x:v>808</x:v>
      </x:c>
      <x:c r="C18" s="124" t="s">
        <x:v>338</x:v>
      </x:c>
      <x:c r="D18" s="124" t="s">
        <x:v>800</x:v>
      </x:c>
      <x:c r="E18" s="125">
        <x:v>44695</x:v>
      </x:c>
      <x:c r="F18" s="124" t="s">
        <x:v>200</x:v>
      </x:c>
      <x:c r="G18" s="124" t="s">
        <x:v>521</x:v>
      </x:c>
      <x:c r="H18" s="132">
        <x:v>2867000</x:v>
      </x:c>
      <x:c r="I18" s="124">
        <x:v>1</x:v>
      </x:c>
      <x:c r="J18" s="124" t="s">
        <x:v>225</x:v>
      </x:c>
      <x:c r="K18" s="124"/>
    </x:row>
    <x:row r="19" spans="2:11">
      <x:c r="B19" s="124" t="s">
        <x:v>808</x:v>
      </x:c>
      <x:c r="C19" s="124" t="s">
        <x:v>338</x:v>
      </x:c>
      <x:c r="D19" s="124" t="s">
        <x:v>782</x:v>
      </x:c>
      <x:c r="E19" s="125">
        <x:v>44730</x:v>
      </x:c>
      <x:c r="F19" s="124" t="s">
        <x:v>221</x:v>
      </x:c>
      <x:c r="G19" s="124" t="s">
        <x:v>518</x:v>
      </x:c>
      <x:c r="H19" s="132">
        <x:v>1037000</x:v>
      </x:c>
      <x:c r="I19" s="124">
        <x:v>2</x:v>
      </x:c>
      <x:c r="J19" s="124" t="s">
        <x:v>214</x:v>
      </x:c>
      <x:c r="K19" s="124" t="s">
        <x:v>213</x:v>
      </x:c>
    </x:row>
    <x:row r="20" spans="2:11">
      <x:c r="B20" s="124" t="s">
        <x:v>808</x:v>
      </x:c>
      <x:c r="C20" s="124" t="s">
        <x:v>338</x:v>
      </x:c>
      <x:c r="D20" s="124" t="s">
        <x:v>814</x:v>
      </x:c>
      <x:c r="E20" s="125">
        <x:v>44772</x:v>
      </x:c>
      <x:c r="F20" s="124" t="s">
        <x:v>200</x:v>
      </x:c>
      <x:c r="G20" s="124" t="s">
        <x:v>556</x:v>
      </x:c>
      <x:c r="H20" s="132">
        <x:v>939000</x:v>
      </x:c>
      <x:c r="I20" s="124">
        <x:v>3</x:v>
      </x:c>
      <x:c r="J20" s="124" t="s">
        <x:v>216</x:v>
      </x:c>
      <x:c r="K20" s="124"/>
    </x:row>
    <x:row r="21" spans="2:11">
      <x:c r="B21" s="124" t="s">
        <x:v>821</x:v>
      </x:c>
      <x:c r="C21" s="124" t="s">
        <x:v>224</x:v>
      </x:c>
      <x:c r="D21" s="124" t="s">
        <x:v>818</x:v>
      </x:c>
      <x:c r="E21" s="125">
        <x:v>44583</x:v>
      </x:c>
      <x:c r="F21" s="124" t="s">
        <x:v>221</x:v>
      </x:c>
      <x:c r="G21" s="124" t="s">
        <x:v>520</x:v>
      </x:c>
      <x:c r="H21" s="132">
        <x:v>1222230</x:v>
      </x:c>
      <x:c r="I21" s="124">
        <x:v>2</x:v>
      </x:c>
      <x:c r="J21" s="124" t="s">
        <x:v>225</x:v>
      </x:c>
      <x:c r="K21" s="124" t="s">
        <x:v>213</x:v>
      </x:c>
    </x:row>
    <x:row r="22" spans="2:11">
      <x:c r="B22" s="124" t="s">
        <x:v>821</x:v>
      </x:c>
      <x:c r="C22" s="124" t="s">
        <x:v>224</x:v>
      </x:c>
      <x:c r="D22" s="124" t="s">
        <x:v>814</x:v>
      </x:c>
      <x:c r="E22" s="125">
        <x:v>44618</x:v>
      </x:c>
      <x:c r="F22" s="124" t="s">
        <x:v>200</x:v>
      </x:c>
      <x:c r="G22" s="124" t="s">
        <x:v>556</x:v>
      </x:c>
      <x:c r="H22" s="132">
        <x:v>939000</x:v>
      </x:c>
      <x:c r="I22" s="124">
        <x:v>3</x:v>
      </x:c>
      <x:c r="J22" s="124" t="s">
        <x:v>198</x:v>
      </x:c>
      <x:c r="K22" s="124"/>
    </x:row>
    <x:row r="23" spans="2:11">
      <x:c r="B23" s="124" t="s">
        <x:v>821</x:v>
      </x:c>
      <x:c r="C23" s="124" t="s">
        <x:v>224</x:v>
      </x:c>
      <x:c r="D23" s="124" t="s">
        <x:v>816</x:v>
      </x:c>
      <x:c r="E23" s="125">
        <x:v>44632</x:v>
      </x:c>
      <x:c r="F23" s="124" t="s">
        <x:v>202</x:v>
      </x:c>
      <x:c r="G23" s="124" t="s">
        <x:v>428</x:v>
      </x:c>
      <x:c r="H23" s="132">
        <x:v>743000</x:v>
      </x:c>
      <x:c r="I23" s="124">
        <x:v>2</x:v>
      </x:c>
      <x:c r="J23" s="124" t="s">
        <x:v>216</x:v>
      </x:c>
      <x:c r="K23" s="124" t="s">
        <x:v>764</x:v>
      </x:c>
    </x:row>
    <x:row r="24" spans="2:11">
      <x:c r="B24" s="124" t="s">
        <x:v>821</x:v>
      </x:c>
      <x:c r="C24" s="124" t="s">
        <x:v>224</x:v>
      </x:c>
      <x:c r="D24" s="124" t="s">
        <x:v>817</x:v>
      </x:c>
      <x:c r="E24" s="125">
        <x:v>44667</x:v>
      </x:c>
      <x:c r="F24" s="124" t="s">
        <x:v>219</x:v>
      </x:c>
      <x:c r="G24" s="124" t="s">
        <x:v>524</x:v>
      </x:c>
      <x:c r="H24" s="132">
        <x:v>859000</x:v>
      </x:c>
      <x:c r="I24" s="124">
        <x:v>2</x:v>
      </x:c>
      <x:c r="J24" s="124" t="s">
        <x:v>216</x:v>
      </x:c>
      <x:c r="K24" s="124" t="s">
        <x:v>215</x:v>
      </x:c>
    </x:row>
    <x:row r="25" spans="2:11">
      <x:c r="B25" s="124" t="s">
        <x:v>821</x:v>
      </x:c>
      <x:c r="C25" s="124" t="s">
        <x:v>224</x:v>
      </x:c>
      <x:c r="D25" s="124" t="s">
        <x:v>813</x:v>
      </x:c>
      <x:c r="E25" s="125">
        <x:v>44702</x:v>
      </x:c>
      <x:c r="F25" s="124" t="s">
        <x:v>200</x:v>
      </x:c>
      <x:c r="G25" s="124" t="s">
        <x:v>424</x:v>
      </x:c>
      <x:c r="H25" s="132">
        <x:v>613000</x:v>
      </x:c>
      <x:c r="I25" s="124">
        <x:v>4</x:v>
      </x:c>
      <x:c r="J25" s="124" t="s">
        <x:v>198</x:v>
      </x:c>
      <x:c r="K25" s="124"/>
    </x:row>
    <x:row r="26" spans="2:11">
      <x:c r="B26" s="124" t="s">
        <x:v>821</x:v>
      </x:c>
      <x:c r="C26" s="124" t="s">
        <x:v>224</x:v>
      </x:c>
      <x:c r="D26" s="124" t="s">
        <x:v>819</x:v>
      </x:c>
      <x:c r="E26" s="125">
        <x:v>44737</x:v>
      </x:c>
      <x:c r="F26" s="124" t="s">
        <x:v>221</x:v>
      </x:c>
      <x:c r="G26" s="124" t="s">
        <x:v>519</x:v>
      </x:c>
      <x:c r="H26" s="132">
        <x:v>1871000</x:v>
      </x:c>
      <x:c r="I26" s="124">
        <x:v>1</x:v>
      </x:c>
      <x:c r="J26" s="124" t="s">
        <x:v>216</x:v>
      </x:c>
      <x:c r="K26" s="124" t="s">
        <x:v>222</x:v>
      </x:c>
    </x:row>
    <x:row r="27" spans="2:11">
      <x:c r="B27" s="124" t="s">
        <x:v>821</x:v>
      </x:c>
      <x:c r="C27" s="124" t="s">
        <x:v>224</x:v>
      </x:c>
      <x:c r="D27" s="124" t="s">
        <x:v>777</x:v>
      </x:c>
      <x:c r="E27" s="125">
        <x:v>44744</x:v>
      </x:c>
      <x:c r="F27" s="124" t="s">
        <x:v>221</x:v>
      </x:c>
      <x:c r="G27" s="124" t="s">
        <x:v>422</x:v>
      </x:c>
      <x:c r="H27" s="132">
        <x:v>1262000</x:v>
      </x:c>
      <x:c r="I27" s="124">
        <x:v>3</x:v>
      </x:c>
      <x:c r="J27" s="124" t="s">
        <x:v>225</x:v>
      </x:c>
      <x:c r="K27" s="124" t="s">
        <x:v>204</x:v>
      </x:c>
    </x:row>
    <x:row r="28" spans="2:11">
      <x:c r="B28" s="124" t="s">
        <x:v>821</x:v>
      </x:c>
      <x:c r="C28" s="124" t="s">
        <x:v>224</x:v>
      </x:c>
      <x:c r="D28" s="124" t="s">
        <x:v>822</x:v>
      </x:c>
      <x:c r="E28" s="125">
        <x:v>44779</x:v>
      </x:c>
      <x:c r="F28" s="124" t="s">
        <x:v>200</x:v>
      </x:c>
      <x:c r="G28" s="124" t="s">
        <x:v>522</x:v>
      </x:c>
      <x:c r="H28" s="132">
        <x:v>1169000</x:v>
      </x:c>
      <x:c r="I28" s="124">
        <x:v>3</x:v>
      </x:c>
      <x:c r="J28" s="124" t="s">
        <x:v>225</x:v>
      </x:c>
      <x:c r="K28" s="124"/>
    </x:row>
    <x:row r="29" spans="2:11">
      <x:c r="B29" s="124" t="s">
        <x:v>823</x:v>
      </x:c>
      <x:c r="C29" s="124" t="s">
        <x:v>223</x:v>
      </x:c>
      <x:c r="D29" s="124" t="s">
        <x:v>802</x:v>
      </x:c>
      <x:c r="E29" s="125">
        <x:v>44590</x:v>
      </x:c>
      <x:c r="F29" s="124" t="s">
        <x:v>219</x:v>
      </x:c>
      <x:c r="G29" s="124" t="s">
        <x:v>426</x:v>
      </x:c>
      <x:c r="H29" s="132">
        <x:v>1419000</x:v>
      </x:c>
      <x:c r="I29" s="124">
        <x:v>6</x:v>
      </x:c>
      <x:c r="J29" s="124" t="s">
        <x:v>198</x:v>
      </x:c>
      <x:c r="K29" s="124" t="s">
        <x:v>203</x:v>
      </x:c>
    </x:row>
    <x:row r="30" spans="2:11">
      <x:c r="B30" s="124" t="s">
        <x:v>823</x:v>
      </x:c>
      <x:c r="C30" s="124" t="s">
        <x:v>223</x:v>
      </x:c>
      <x:c r="D30" s="124" t="s">
        <x:v>795</x:v>
      </x:c>
      <x:c r="E30" s="125">
        <x:v>44625</x:v>
      </x:c>
      <x:c r="F30" s="124" t="s">
        <x:v>212</x:v>
      </x:c>
      <x:c r="G30" s="124" t="s">
        <x:v>549</x:v>
      </x:c>
      <x:c r="H30" s="132">
        <x:v>1890000</x:v>
      </x:c>
      <x:c r="I30" s="124">
        <x:v>1</x:v>
      </x:c>
      <x:c r="J30" s="124" t="s">
        <x:v>214</x:v>
      </x:c>
      <x:c r="K30" s="124" t="s">
        <x:v>764</x:v>
      </x:c>
    </x:row>
    <x:row r="31" spans="2:11">
      <x:c r="B31" s="124" t="s">
        <x:v>823</x:v>
      </x:c>
      <x:c r="C31" s="124" t="s">
        <x:v>223</x:v>
      </x:c>
      <x:c r="D31" s="124" t="s">
        <x:v>815</x:v>
      </x:c>
      <x:c r="E31" s="125">
        <x:v>44639</x:v>
      </x:c>
      <x:c r="F31" s="124" t="s">
        <x:v>202</x:v>
      </x:c>
      <x:c r="G31" s="124" t="s">
        <x:v>530</x:v>
      </x:c>
      <x:c r="H31" s="132">
        <x:v>239000</x:v>
      </x:c>
      <x:c r="I31" s="124">
        <x:v>1</x:v>
      </x:c>
      <x:c r="J31" s="124" t="s">
        <x:v>225</x:v>
      </x:c>
      <x:c r="K31" s="124" t="s">
        <x:v>423</x:v>
      </x:c>
    </x:row>
    <x:row r="32" spans="2:11">
      <x:c r="B32" s="124" t="s">
        <x:v>823</x:v>
      </x:c>
      <x:c r="C32" s="124" t="s">
        <x:v>223</x:v>
      </x:c>
      <x:c r="D32" s="124" t="s">
        <x:v>802</x:v>
      </x:c>
      <x:c r="E32" s="125">
        <x:v>44674</x:v>
      </x:c>
      <x:c r="F32" s="124" t="s">
        <x:v>219</x:v>
      </x:c>
      <x:c r="G32" s="124" t="s">
        <x:v>426</x:v>
      </x:c>
      <x:c r="H32" s="132">
        <x:v>1419000</x:v>
      </x:c>
      <x:c r="I32" s="124">
        <x:v>1</x:v>
      </x:c>
      <x:c r="J32" s="124" t="s">
        <x:v>198</x:v>
      </x:c>
      <x:c r="K32" s="124" t="s">
        <x:v>203</x:v>
      </x:c>
    </x:row>
    <x:row r="33" spans="2:11">
      <x:c r="B33" s="124" t="s">
        <x:v>823</x:v>
      </x:c>
      <x:c r="C33" s="124" t="s">
        <x:v>223</x:v>
      </x:c>
      <x:c r="D33" s="124" t="s">
        <x:v>824</x:v>
      </x:c>
      <x:c r="E33" s="125">
        <x:v>44709</x:v>
      </x:c>
      <x:c r="F33" s="124" t="s">
        <x:v>202</x:v>
      </x:c>
      <x:c r="G33" s="124" t="s">
        <x:v>525</x:v>
      </x:c>
      <x:c r="H33" s="132">
        <x:v>781000</x:v>
      </x:c>
      <x:c r="I33" s="124">
        <x:v>1</x:v>
      </x:c>
      <x:c r="J33" s="124" t="s">
        <x:v>214</x:v>
      </x:c>
      <x:c r="K33" s="124" t="s">
        <x:v>764</x:v>
      </x:c>
    </x:row>
    <x:row r="34" spans="2:11">
      <x:c r="B34" s="124" t="s">
        <x:v>823</x:v>
      </x:c>
      <x:c r="C34" s="124" t="s">
        <x:v>223</x:v>
      </x:c>
      <x:c r="D34" s="124" t="s">
        <x:v>802</x:v>
      </x:c>
      <x:c r="E34" s="125">
        <x:v>44751</x:v>
      </x:c>
      <x:c r="F34" s="124" t="s">
        <x:v>219</x:v>
      </x:c>
      <x:c r="G34" s="124" t="s">
        <x:v>426</x:v>
      </x:c>
      <x:c r="H34" s="132">
        <x:v>1419000</x:v>
      </x:c>
      <x:c r="I34" s="124">
        <x:v>4</x:v>
      </x:c>
      <x:c r="J34" s="124" t="s">
        <x:v>225</x:v>
      </x:c>
      <x:c r="K34" s="124" t="s">
        <x:v>203</x:v>
      </x:c>
    </x:row>
  </x:sheetData>
  <x:conditionalFormatting sqref="B3:K34">
    <x:cfRule type="expression" dxfId="14" priority="1">
      <x:formula>AND(MOD(MONTH($E3),2)=1,ISBLANK($K3))</x:formula>
    </x:cfRule>
  </x:conditionalFormatting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4"/>
  <x:dimension ref="B2:I89"/>
  <x:sheetViews>
    <x:sheetView topLeftCell="A1" zoomScaleNormal="75" zoomScaleSheetLayoutView="100" workbookViewId="0">
      <x:selection activeCell="K7" activeCellId="0" sqref="K7:K7"/>
    </x:sheetView>
  </x:sheetViews>
  <x:sheetFormatPr defaultColWidth="9" defaultRowHeight="16.39999999999999857891"/>
  <x:cols>
    <x:col min="1" max="1" width="2.5625" customWidth="1"/>
    <x:col min="2" max="2" width="10" bestFit="1" customWidth="1"/>
    <x:col min="4" max="4" width="13.9375" bestFit="1" customWidth="1"/>
    <x:col min="5" max="5" width="10.0625" bestFit="1" customWidth="1"/>
    <x:col min="6" max="7" width="10.5625" bestFit="1" customWidth="1"/>
  </x:cols>
  <x:sheetData>
    <x:row r="2" spans="2:9">
      <x:c r="B2" s="122" t="s">
        <x:v>331</x:v>
      </x:c>
      <x:c r="C2" s="122" t="s">
        <x:v>26</x:v>
      </x:c>
      <x:c r="D2" s="122" t="s">
        <x:v>138</x:v>
      </x:c>
      <x:c r="E2" s="122" t="s">
        <x:v>340</x:v>
      </x:c>
      <x:c r="F2" s="122" t="s">
        <x:v>195</x:v>
      </x:c>
      <x:c r="G2" s="122" t="s">
        <x:v>806</x:v>
      </x:c>
      <x:c r="H2" s="122" t="s">
        <x:v>205</x:v>
      </x:c>
      <x:c r="I2" s="122" t="s">
        <x:v>194</x:v>
      </x:c>
    </x:row>
    <x:row r="3" spans="2:9">
      <x:c r="B3" s="122" t="s">
        <x:v>425</x:v>
      </x:c>
      <x:c r="C3" s="122" t="s">
        <x:v>196</x:v>
      </x:c>
      <x:c r="D3" s="122" t="s">
        <x:v>812</x:v>
      </x:c>
      <x:c r="E3" s="122" t="s">
        <x:v>342</x:v>
      </x:c>
      <x:c r="F3" s="127">
        <x:v>44390</x:v>
      </x:c>
      <x:c r="G3" s="127">
        <x:v>44408</x:v>
      </x:c>
      <x:c r="H3" s="122">
        <x:v>936</x:v>
      </x:c>
      <x:c r="I3" s="122" t="s">
        <x:v>807</x:v>
      </x:c>
    </x:row>
    <x:row r="4" spans="2:9">
      <x:c r="B4" s="122" t="s">
        <x:v>425</x:v>
      </x:c>
      <x:c r="C4" s="122" t="s">
        <x:v>196</x:v>
      </x:c>
      <x:c r="D4" s="122" t="s">
        <x:v>812</x:v>
      </x:c>
      <x:c r="E4" s="122" t="s">
        <x:v>562</x:v>
      </x:c>
      <x:c r="F4" s="127">
        <x:v>44389</x:v>
      </x:c>
      <x:c r="G4" s="127">
        <x:v>44407</x:v>
      </x:c>
      <x:c r="H4" s="122">
        <x:v>838</x:v>
      </x:c>
      <x:c r="I4" s="122" t="s">
        <x:v>807</x:v>
      </x:c>
    </x:row>
    <x:row r="5" spans="2:9">
      <x:c r="B5" s="122" t="s">
        <x:v>425</x:v>
      </x:c>
      <x:c r="C5" s="122" t="s">
        <x:v>196</x:v>
      </x:c>
      <x:c r="D5" s="122" t="s">
        <x:v>812</x:v>
      </x:c>
      <x:c r="E5" s="122" t="s">
        <x:v>324</x:v>
      </x:c>
      <x:c r="F5" s="127">
        <x:v>44389.546122685198</x:v>
      </x:c>
      <x:c r="G5" s="127">
        <x:v>44397.661805555603</x:v>
      </x:c>
      <x:c r="H5" s="122">
        <x:v>975</x:v>
      </x:c>
      <x:c r="I5" s="122" t="s">
        <x:v>807</x:v>
      </x:c>
    </x:row>
    <x:row r="6" spans="2:9">
      <x:c r="B6" s="122" t="s">
        <x:v>425</x:v>
      </x:c>
      <x:c r="C6" s="122" t="s">
        <x:v>196</x:v>
      </x:c>
      <x:c r="D6" s="122" t="s">
        <x:v>812</x:v>
      </x:c>
      <x:c r="E6" s="122" t="s">
        <x:v>206</x:v>
      </x:c>
      <x:c r="F6" s="127">
        <x:v>44390.571458333303</x:v>
      </x:c>
      <x:c r="G6" s="127">
        <x:v>44404.706944444399</x:v>
      </x:c>
      <x:c r="H6" s="122">
        <x:v>379</x:v>
      </x:c>
      <x:c r="I6" s="122" t="s">
        <x:v>825</x:v>
      </x:c>
    </x:row>
    <x:row r="7" spans="2:9">
      <x:c r="B7" s="122" t="s">
        <x:v>427</x:v>
      </x:c>
      <x:c r="C7" s="122" t="s">
        <x:v>207</x:v>
      </x:c>
      <x:c r="D7" s="122" t="s">
        <x:v>812</x:v>
      </x:c>
      <x:c r="E7" s="122" t="s">
        <x:v>342</x:v>
      </x:c>
      <x:c r="F7" s="127">
        <x:v>44392</x:v>
      </x:c>
      <x:c r="G7" s="127">
        <x:v>44408</x:v>
      </x:c>
      <x:c r="H7" s="122">
        <x:v>893</x:v>
      </x:c>
      <x:c r="I7" s="122" t="s">
        <x:v>807</x:v>
      </x:c>
    </x:row>
    <x:row r="8" spans="2:9">
      <x:c r="B8" s="122" t="s">
        <x:v>427</x:v>
      </x:c>
      <x:c r="C8" s="122" t="s">
        <x:v>207</x:v>
      </x:c>
      <x:c r="D8" s="122" t="s">
        <x:v>812</x:v>
      </x:c>
      <x:c r="E8" s="122" t="s">
        <x:v>206</x:v>
      </x:c>
      <x:c r="F8" s="127">
        <x:v>44392.771400463003</x:v>
      </x:c>
      <x:c r="G8" s="127">
        <x:v>44406.668055555601</x:v>
      </x:c>
      <x:c r="H8" s="122">
        <x:v>800</x:v>
      </x:c>
      <x:c r="I8" s="122" t="s">
        <x:v>807</x:v>
      </x:c>
    </x:row>
    <x:row r="9" spans="2:9">
      <x:c r="B9" s="122" t="s">
        <x:v>429</x:v>
      </x:c>
      <x:c r="C9" s="122" t="s">
        <x:v>208</x:v>
      </x:c>
      <x:c r="D9" s="122" t="s">
        <x:v>812</x:v>
      </x:c>
      <x:c r="E9" s="122" t="s">
        <x:v>324</x:v>
      </x:c>
      <x:c r="F9" s="127">
        <x:v>44393.390810185199</x:v>
      </x:c>
      <x:c r="G9" s="127">
        <x:v>44399.644444444399</x:v>
      </x:c>
      <x:c r="H9" s="122">
        <x:v>975</x:v>
      </x:c>
      <x:c r="I9" s="122" t="s">
        <x:v>807</x:v>
      </x:c>
    </x:row>
    <x:row r="10" spans="2:9">
      <x:c r="B10" s="122" t="s">
        <x:v>429</x:v>
      </x:c>
      <x:c r="C10" s="122" t="s">
        <x:v>208</x:v>
      </x:c>
      <x:c r="D10" s="122" t="s">
        <x:v>812</x:v>
      </x:c>
      <x:c r="E10" s="122" t="s">
        <x:v>206</x:v>
      </x:c>
      <x:c r="F10" s="127">
        <x:v>44393.484884259298</x:v>
      </x:c>
      <x:c r="G10" s="127">
        <x:v>44406.668055555601</x:v>
      </x:c>
      <x:c r="H10" s="122" t="s">
        <x:v>796</x:v>
      </x:c>
      <x:c r="I10" s="122" t="s">
        <x:v>803</x:v>
      </x:c>
    </x:row>
    <x:row r="11" spans="2:9">
      <x:c r="B11" s="122" t="s">
        <x:v>398</x:v>
      </x:c>
      <x:c r="C11" s="122" t="s">
        <x:v>201</x:v>
      </x:c>
      <x:c r="D11" s="122" t="s">
        <x:v>826</x:v>
      </x:c>
      <x:c r="E11" s="122" t="s">
        <x:v>324</x:v>
      </x:c>
      <x:c r="F11" s="127">
        <x:v>44389.565798611096</x:v>
      </x:c>
      <x:c r="G11" s="127">
        <x:v>44399.644444444399</x:v>
      </x:c>
      <x:c r="H11" s="122">
        <x:v>979</x:v>
      </x:c>
      <x:c r="I11" s="122" t="s">
        <x:v>807</x:v>
      </x:c>
    </x:row>
    <x:row r="12" spans="2:9">
      <x:c r="B12" s="122" t="s">
        <x:v>398</x:v>
      </x:c>
      <x:c r="C12" s="122" t="s">
        <x:v>201</x:v>
      </x:c>
      <x:c r="D12" s="122" t="s">
        <x:v>826</x:v>
      </x:c>
      <x:c r="E12" s="122" t="s">
        <x:v>206</x:v>
      </x:c>
      <x:c r="F12" s="127">
        <x:v>44393.392615740697</x:v>
      </x:c>
      <x:c r="G12" s="127">
        <x:v>44406.699305555601</x:v>
      </x:c>
      <x:c r="H12" s="122">
        <x:v>862</x:v>
      </x:c>
      <x:c r="I12" s="122" t="s">
        <x:v>807</x:v>
      </x:c>
    </x:row>
    <x:row r="13" spans="2:9">
      <x:c r="B13" s="122" t="s">
        <x:v>396</x:v>
      </x:c>
      <x:c r="C13" s="122" t="s">
        <x:v>209</x:v>
      </x:c>
      <x:c r="D13" s="122" t="s">
        <x:v>827</x:v>
      </x:c>
      <x:c r="E13" s="122" t="s">
        <x:v>324</x:v>
      </x:c>
      <x:c r="F13" s="127">
        <x:v>44389.5624537037</x:v>
      </x:c>
      <x:c r="G13" s="127">
        <x:v>44399.644444444399</x:v>
      </x:c>
      <x:c r="H13" s="122">
        <x:v>893</x:v>
      </x:c>
      <x:c r="I13" s="122" t="s">
        <x:v>807</x:v>
      </x:c>
    </x:row>
    <x:row r="14" spans="2:9">
      <x:c r="B14" s="122" t="s">
        <x:v>397</x:v>
      </x:c>
      <x:c r="C14" s="122" t="s">
        <x:v>227</x:v>
      </x:c>
      <x:c r="D14" s="122" t="s">
        <x:v>827</x:v>
      </x:c>
      <x:c r="E14" s="122" t="s">
        <x:v>206</x:v>
      </x:c>
      <x:c r="F14" s="127">
        <x:v>44386.666400463</x:v>
      </x:c>
      <x:c r="G14" s="127">
        <x:v>44404.715972222199</x:v>
      </x:c>
      <x:c r="H14" s="122">
        <x:v>908</x:v>
      </x:c>
      <x:c r="I14" s="122" t="s">
        <x:v>807</x:v>
      </x:c>
    </x:row>
    <x:row r="15" spans="2:9">
      <x:c r="B15" s="122" t="s">
        <x:v>399</x:v>
      </x:c>
      <x:c r="C15" s="122" t="s">
        <x:v>251</x:v>
      </x:c>
      <x:c r="D15" s="122" t="s">
        <x:v>827</x:v>
      </x:c>
      <x:c r="E15" s="122" t="s">
        <x:v>324</x:v>
      </x:c>
      <x:c r="F15" s="127">
        <x:v>44389.562384259298</x:v>
      </x:c>
      <x:c r="G15" s="127">
        <x:v>44399.672222222202</x:v>
      </x:c>
      <x:c r="H15" s="122" t="s">
        <x:v>796</x:v>
      </x:c>
      <x:c r="I15" s="122" t="s">
        <x:v>803</x:v>
      </x:c>
    </x:row>
    <x:row r="16" spans="2:9">
      <x:c r="B16" s="122" t="s">
        <x:v>400</x:v>
      </x:c>
      <x:c r="C16" s="122" t="s">
        <x:v>241</x:v>
      </x:c>
      <x:c r="D16" s="122" t="s">
        <x:v>826</x:v>
      </x:c>
      <x:c r="E16" s="122" t="s">
        <x:v>342</x:v>
      </x:c>
      <x:c r="F16" s="127">
        <x:v>44386</x:v>
      </x:c>
      <x:c r="G16" s="127">
        <x:v>44408</x:v>
      </x:c>
      <x:c r="H16" s="122">
        <x:v>925</x:v>
      </x:c>
      <x:c r="I16" s="122" t="s">
        <x:v>807</x:v>
      </x:c>
    </x:row>
    <x:row r="17" spans="2:9">
      <x:c r="B17" s="122" t="s">
        <x:v>401</x:v>
      </x:c>
      <x:c r="C17" s="122" t="s">
        <x:v>245</x:v>
      </x:c>
      <x:c r="D17" s="122" t="s">
        <x:v>812</x:v>
      </x:c>
      <x:c r="E17" s="122" t="s">
        <x:v>342</x:v>
      </x:c>
      <x:c r="F17" s="127">
        <x:v>44390</x:v>
      </x:c>
      <x:c r="G17" s="127">
        <x:v>44408</x:v>
      </x:c>
      <x:c r="H17" s="122">
        <x:v>567</x:v>
      </x:c>
      <x:c r="I17" s="122" t="s">
        <x:v>825</x:v>
      </x:c>
    </x:row>
    <x:row r="18" spans="2:9">
      <x:c r="B18" s="122" t="s">
        <x:v>401</x:v>
      </x:c>
      <x:c r="C18" s="122" t="s">
        <x:v>245</x:v>
      </x:c>
      <x:c r="D18" s="122" t="s">
        <x:v>812</x:v>
      </x:c>
      <x:c r="E18" s="122" t="s">
        <x:v>324</x:v>
      </x:c>
      <x:c r="F18" s="127">
        <x:v>44389.551261574103</x:v>
      </x:c>
      <x:c r="G18" s="127">
        <x:v>44397.663194444402</x:v>
      </x:c>
      <x:c r="H18" s="122">
        <x:v>975</x:v>
      </x:c>
      <x:c r="I18" s="122" t="s">
        <x:v>807</x:v>
      </x:c>
    </x:row>
    <x:row r="19" spans="2:9">
      <x:c r="B19" s="122" t="s">
        <x:v>401</x:v>
      </x:c>
      <x:c r="C19" s="122" t="s">
        <x:v>245</x:v>
      </x:c>
      <x:c r="D19" s="122" t="s">
        <x:v>812</x:v>
      </x:c>
      <x:c r="E19" s="122" t="s">
        <x:v>206</x:v>
      </x:c>
      <x:c r="F19" s="127">
        <x:v>44390.594143518501</x:v>
      </x:c>
      <x:c r="G19" s="127">
        <x:v>44404.714583333298</x:v>
      </x:c>
      <x:c r="H19" s="122" t="s">
        <x:v>796</x:v>
      </x:c>
      <x:c r="I19" s="122" t="s">
        <x:v>803</x:v>
      </x:c>
    </x:row>
    <x:row r="20" spans="2:9">
      <x:c r="B20" s="122" t="s">
        <x:v>406</x:v>
      </x:c>
      <x:c r="C20" s="122" t="s">
        <x:v>327</x:v>
      </x:c>
      <x:c r="D20" s="122" t="s">
        <x:v>826</x:v>
      </x:c>
      <x:c r="E20" s="122" t="s">
        <x:v>324</x:v>
      </x:c>
      <x:c r="F20" s="127">
        <x:v>44390.412962962997</x:v>
      </x:c>
      <x:c r="G20" s="127">
        <x:v>44399.644444444399</x:v>
      </x:c>
      <x:c r="H20" s="122">
        <x:v>567</x:v>
      </x:c>
      <x:c r="I20" s="122" t="s">
        <x:v>825</x:v>
      </x:c>
    </x:row>
    <x:row r="21" spans="2:9">
      <x:c r="B21" s="122" t="s">
        <x:v>406</x:v>
      </x:c>
      <x:c r="C21" s="122" t="s">
        <x:v>327</x:v>
      </x:c>
      <x:c r="D21" s="122" t="s">
        <x:v>826</x:v>
      </x:c>
      <x:c r="E21" s="122" t="s">
        <x:v>206</x:v>
      </x:c>
      <x:c r="F21" s="127">
        <x:v>44390.558379629598</x:v>
      </x:c>
      <x:c r="G21" s="127">
        <x:v>44406.697916666701</x:v>
      </x:c>
      <x:c r="H21" s="122">
        <x:v>769</x:v>
      </x:c>
      <x:c r="I21" s="122" t="s">
        <x:v>807</x:v>
      </x:c>
    </x:row>
    <x:row r="22" spans="2:9">
      <x:c r="B22" s="122" t="s">
        <x:v>406</x:v>
      </x:c>
      <x:c r="C22" s="122" t="s">
        <x:v>327</x:v>
      </x:c>
      <x:c r="D22" s="122" t="s">
        <x:v>826</x:v>
      </x:c>
      <x:c r="E22" s="122" t="s">
        <x:v>342</x:v>
      </x:c>
      <x:c r="F22" s="127">
        <x:v>44390</x:v>
      </x:c>
      <x:c r="G22" s="127">
        <x:v>44408</x:v>
      </x:c>
      <x:c r="H22" s="122">
        <x:v>936</x:v>
      </x:c>
      <x:c r="I22" s="122" t="s">
        <x:v>807</x:v>
      </x:c>
    </x:row>
    <x:row r="23" spans="2:9">
      <x:c r="B23" s="122" t="s">
        <x:v>403</x:v>
      </x:c>
      <x:c r="C23" s="122" t="s">
        <x:v>237</x:v>
      </x:c>
      <x:c r="D23" s="122" t="s">
        <x:v>827</x:v>
      </x:c>
      <x:c r="E23" s="122" t="s">
        <x:v>206</x:v>
      </x:c>
      <x:c r="F23" s="127">
        <x:v>44390.558564814797</x:v>
      </x:c>
      <x:c r="G23" s="127">
        <x:v>44404.770138888904</x:v>
      </x:c>
      <x:c r="H23" s="122">
        <x:v>838</x:v>
      </x:c>
      <x:c r="I23" s="122" t="s">
        <x:v>807</x:v>
      </x:c>
    </x:row>
    <x:row r="24" spans="2:9">
      <x:c r="B24" s="122" t="s">
        <x:v>403</x:v>
      </x:c>
      <x:c r="C24" s="122" t="s">
        <x:v>237</x:v>
      </x:c>
      <x:c r="D24" s="122" t="s">
        <x:v>827</x:v>
      </x:c>
      <x:c r="E24" s="122" t="s">
        <x:v>324</x:v>
      </x:c>
      <x:c r="F24" s="127">
        <x:v>44389.550844907397</x:v>
      </x:c>
      <x:c r="G24" s="127">
        <x:v>44397.685416666704</x:v>
      </x:c>
      <x:c r="H24" s="122">
        <x:v>957</x:v>
      </x:c>
      <x:c r="I24" s="122" t="s">
        <x:v>807</x:v>
      </x:c>
    </x:row>
    <x:row r="25" spans="2:9">
      <x:c r="B25" s="122" t="s">
        <x:v>403</x:v>
      </x:c>
      <x:c r="C25" s="122" t="s">
        <x:v>237</x:v>
      </x:c>
      <x:c r="D25" s="122" t="s">
        <x:v>827</x:v>
      </x:c>
      <x:c r="E25" s="122" t="s">
        <x:v>342</x:v>
      </x:c>
      <x:c r="F25" s="127">
        <x:v>44390</x:v>
      </x:c>
      <x:c r="G25" s="127">
        <x:v>44408</x:v>
      </x:c>
      <x:c r="H25" s="122">
        <x:v>936</x:v>
      </x:c>
      <x:c r="I25" s="122" t="s">
        <x:v>807</x:v>
      </x:c>
    </x:row>
    <x:row r="26" spans="2:9">
      <x:c r="B26" s="122" t="s">
        <x:v>407</x:v>
      </x:c>
      <x:c r="C26" s="122" t="s">
        <x:v>236</x:v>
      </x:c>
      <x:c r="D26" s="122" t="s">
        <x:v>812</x:v>
      </x:c>
      <x:c r="E26" s="122" t="s">
        <x:v>342</x:v>
      </x:c>
      <x:c r="F26" s="127">
        <x:v>44386</x:v>
      </x:c>
      <x:c r="G26" s="127">
        <x:v>44408</x:v>
      </x:c>
      <x:c r="H26" s="122">
        <x:v>975</x:v>
      </x:c>
      <x:c r="I26" s="122" t="s">
        <x:v>807</x:v>
      </x:c>
    </x:row>
    <x:row r="27" spans="2:9">
      <x:c r="B27" s="122" t="s">
        <x:v>407</x:v>
      </x:c>
      <x:c r="C27" s="122" t="s">
        <x:v>236</x:v>
      </x:c>
      <x:c r="D27" s="122" t="s">
        <x:v>812</x:v>
      </x:c>
      <x:c r="E27" s="122" t="s">
        <x:v>206</x:v>
      </x:c>
      <x:c r="F27" s="127">
        <x:v>44386.815740740698</x:v>
      </x:c>
      <x:c r="G27" s="127">
        <x:v>44406.667361111096</x:v>
      </x:c>
      <x:c r="H27" s="122">
        <x:v>800</x:v>
      </x:c>
      <x:c r="I27" s="122" t="s">
        <x:v>807</x:v>
      </x:c>
    </x:row>
    <x:row r="28" spans="2:9">
      <x:c r="B28" s="122" t="s">
        <x:v>407</x:v>
      </x:c>
      <x:c r="C28" s="122" t="s">
        <x:v>236</x:v>
      </x:c>
      <x:c r="D28" s="122" t="s">
        <x:v>812</x:v>
      </x:c>
      <x:c r="E28" s="122" t="s">
        <x:v>324</x:v>
      </x:c>
      <x:c r="F28" s="127">
        <x:v>44390.647881944402</x:v>
      </x:c>
      <x:c r="G28" s="127">
        <x:v>44399.644444444399</x:v>
      </x:c>
      <x:c r="H28" s="122">
        <x:v>1000</x:v>
      </x:c>
      <x:c r="I28" s="122" t="s">
        <x:v>807</x:v>
      </x:c>
    </x:row>
    <x:row r="29" spans="2:9">
      <x:c r="B29" s="122" t="s">
        <x:v>405</x:v>
      </x:c>
      <x:c r="C29" s="122" t="s">
        <x:v>249</x:v>
      </x:c>
      <x:c r="D29" s="122" t="s">
        <x:v>826</x:v>
      </x:c>
      <x:c r="E29" s="122" t="s">
        <x:v>562</x:v>
      </x:c>
      <x:c r="F29" s="127">
        <x:v>44391</x:v>
      </x:c>
      <x:c r="G29" s="127">
        <x:v>44407</x:v>
      </x:c>
      <x:c r="H29" s="122">
        <x:v>838</x:v>
      </x:c>
      <x:c r="I29" s="122" t="s">
        <x:v>807</x:v>
      </x:c>
    </x:row>
    <x:row r="30" spans="2:9">
      <x:c r="B30" s="122" t="s">
        <x:v>405</x:v>
      </x:c>
      <x:c r="C30" s="122" t="s">
        <x:v>249</x:v>
      </x:c>
      <x:c r="D30" s="122" t="s">
        <x:v>826</x:v>
      </x:c>
      <x:c r="E30" s="122" t="s">
        <x:v>206</x:v>
      </x:c>
      <x:c r="F30" s="127">
        <x:v>44386.665208333303</x:v>
      </x:c>
      <x:c r="G30" s="127">
        <x:v>44404.752777777801</x:v>
      </x:c>
      <x:c r="H30" s="122">
        <x:v>767</x:v>
      </x:c>
      <x:c r="I30" s="122" t="s">
        <x:v>807</x:v>
      </x:c>
    </x:row>
    <x:row r="31" spans="2:9">
      <x:c r="B31" s="122" t="s">
        <x:v>405</x:v>
      </x:c>
      <x:c r="C31" s="122" t="s">
        <x:v>249</x:v>
      </x:c>
      <x:c r="D31" s="122" t="s">
        <x:v>826</x:v>
      </x:c>
      <x:c r="E31" s="122" t="s">
        <x:v>342</x:v>
      </x:c>
      <x:c r="F31" s="127">
        <x:v>44386</x:v>
      </x:c>
      <x:c r="G31" s="127">
        <x:v>44408</x:v>
      </x:c>
      <x:c r="H31" s="122">
        <x:v>893</x:v>
      </x:c>
      <x:c r="I31" s="122" t="s">
        <x:v>807</x:v>
      </x:c>
    </x:row>
    <x:row r="32" spans="2:9">
      <x:c r="B32" s="122" t="s">
        <x:v>405</x:v>
      </x:c>
      <x:c r="C32" s="122" t="s">
        <x:v>249</x:v>
      </x:c>
      <x:c r="D32" s="122" t="s">
        <x:v>826</x:v>
      </x:c>
      <x:c r="E32" s="122" t="s">
        <x:v>324</x:v>
      </x:c>
      <x:c r="F32" s="127">
        <x:v>44391.693402777797</x:v>
      </x:c>
      <x:c r="G32" s="127">
        <x:v>44397.691666666702</x:v>
      </x:c>
      <x:c r="H32" s="122" t="s">
        <x:v>796</x:v>
      </x:c>
      <x:c r="I32" s="122" t="s">
        <x:v>803</x:v>
      </x:c>
    </x:row>
    <x:row r="33" spans="2:9">
      <x:c r="B33" s="122" t="s">
        <x:v>404</x:v>
      </x:c>
      <x:c r="C33" s="122" t="s">
        <x:v>247</x:v>
      </x:c>
      <x:c r="D33" s="122" t="s">
        <x:v>827</x:v>
      </x:c>
      <x:c r="E33" s="122" t="s">
        <x:v>206</x:v>
      </x:c>
      <x:c r="F33" s="127">
        <x:v>44392.8386805556</x:v>
      </x:c>
      <x:c r="G33" s="127">
        <x:v>44406.668055555601</x:v>
      </x:c>
      <x:c r="H33" s="122">
        <x:v>642</x:v>
      </x:c>
      <x:c r="I33" s="122" t="s">
        <x:v>825</x:v>
      </x:c>
    </x:row>
    <x:row r="34" spans="2:9">
      <x:c r="B34" s="122" t="s">
        <x:v>404</x:v>
      </x:c>
      <x:c r="C34" s="122" t="s">
        <x:v>247</x:v>
      </x:c>
      <x:c r="D34" s="122" t="s">
        <x:v>827</x:v>
      </x:c>
      <x:c r="E34" s="122" t="s">
        <x:v>324</x:v>
      </x:c>
      <x:c r="F34" s="127">
        <x:v>44389.571284722202</x:v>
      </x:c>
      <x:c r="G34" s="127">
        <x:v>44399.644444444399</x:v>
      </x:c>
      <x:c r="H34" s="122">
        <x:v>950</x:v>
      </x:c>
      <x:c r="I34" s="122" t="s">
        <x:v>807</x:v>
      </x:c>
    </x:row>
    <x:row r="35" spans="2:9">
      <x:c r="B35" s="122" t="s">
        <x:v>402</x:v>
      </x:c>
      <x:c r="C35" s="122" t="s">
        <x:v>233</x:v>
      </x:c>
      <x:c r="D35" s="122" t="s">
        <x:v>826</x:v>
      </x:c>
      <x:c r="E35" s="122" t="s">
        <x:v>342</x:v>
      </x:c>
      <x:c r="F35" s="127">
        <x:v>44389</x:v>
      </x:c>
      <x:c r="G35" s="127">
        <x:v>44408</x:v>
      </x:c>
      <x:c r="H35" s="122">
        <x:v>345</x:v>
      </x:c>
      <x:c r="I35" s="122" t="s">
        <x:v>825</x:v>
      </x:c>
    </x:row>
    <x:row r="36" spans="2:9">
      <x:c r="B36" s="122" t="s">
        <x:v>408</x:v>
      </x:c>
      <x:c r="C36" s="122" t="s">
        <x:v>217</x:v>
      </x:c>
      <x:c r="D36" s="122" t="s">
        <x:v>812</x:v>
      </x:c>
      <x:c r="E36" s="122" t="s">
        <x:v>324</x:v>
      </x:c>
      <x:c r="F36" s="127">
        <x:v>44390.552060185197</x:v>
      </x:c>
      <x:c r="G36" s="127">
        <x:v>44399.644444444399</x:v>
      </x:c>
      <x:c r="H36" s="122">
        <x:v>871</x:v>
      </x:c>
      <x:c r="I36" s="122" t="s">
        <x:v>807</x:v>
      </x:c>
    </x:row>
    <x:row r="37" spans="2:9">
      <x:c r="B37" s="122" t="s">
        <x:v>410</x:v>
      </x:c>
      <x:c r="C37" s="122" t="s">
        <x:v>248</x:v>
      </x:c>
      <x:c r="D37" s="122" t="s">
        <x:v>812</x:v>
      </x:c>
      <x:c r="E37" s="122" t="s">
        <x:v>324</x:v>
      </x:c>
      <x:c r="F37" s="127">
        <x:v>44386.810543981497</x:v>
      </x:c>
      <x:c r="G37" s="127">
        <x:v>44399.661805555603</x:v>
      </x:c>
      <x:c r="H37" s="122">
        <x:v>914</x:v>
      </x:c>
      <x:c r="I37" s="122" t="s">
        <x:v>807</x:v>
      </x:c>
    </x:row>
    <x:row r="38" spans="2:9">
      <x:c r="B38" s="122" t="s">
        <x:v>410</x:v>
      </x:c>
      <x:c r="C38" s="122" t="s">
        <x:v>248</x:v>
      </x:c>
      <x:c r="D38" s="122" t="s">
        <x:v>812</x:v>
      </x:c>
      <x:c r="E38" s="122" t="s">
        <x:v>206</x:v>
      </x:c>
      <x:c r="F38" s="127">
        <x:v>44386.720694444397</x:v>
      </x:c>
      <x:c r="G38" s="127">
        <x:v>44404.704861111102</x:v>
      </x:c>
      <x:c r="H38" s="122">
        <x:v>642</x:v>
      </x:c>
      <x:c r="I38" s="122" t="s">
        <x:v>825</x:v>
      </x:c>
    </x:row>
    <x:row r="39" spans="2:9">
      <x:c r="B39" s="122" t="s">
        <x:v>409</x:v>
      </x:c>
      <x:c r="C39" s="122" t="s">
        <x:v>250</x:v>
      </x:c>
      <x:c r="D39" s="122" t="s">
        <x:v>826</x:v>
      </x:c>
      <x:c r="E39" s="122" t="s">
        <x:v>324</x:v>
      </x:c>
      <x:c r="F39" s="127">
        <x:v>44390.594143518501</x:v>
      </x:c>
      <x:c r="G39" s="127">
        <x:v>44399.665972222203</x:v>
      </x:c>
      <x:c r="H39" s="122">
        <x:v>975</x:v>
      </x:c>
      <x:c r="I39" s="122" t="s">
        <x:v>807</x:v>
      </x:c>
    </x:row>
    <x:row r="40" spans="2:9">
      <x:c r="B40" s="122" t="s">
        <x:v>409</x:v>
      </x:c>
      <x:c r="C40" s="122" t="s">
        <x:v>250</x:v>
      </x:c>
      <x:c r="D40" s="122" t="s">
        <x:v>826</x:v>
      </x:c>
      <x:c r="E40" s="122" t="s">
        <x:v>342</x:v>
      </x:c>
      <x:c r="F40" s="127">
        <x:v>44390</x:v>
      </x:c>
      <x:c r="G40" s="127">
        <x:v>44408</x:v>
      </x:c>
      <x:c r="H40" s="122">
        <x:v>1000</x:v>
      </x:c>
      <x:c r="I40" s="122" t="s">
        <x:v>807</x:v>
      </x:c>
    </x:row>
    <x:row r="41" spans="2:9">
      <x:c r="B41" s="122" t="s">
        <x:v>409</x:v>
      </x:c>
      <x:c r="C41" s="122" t="s">
        <x:v>250</x:v>
      </x:c>
      <x:c r="D41" s="122" t="s">
        <x:v>826</x:v>
      </x:c>
      <x:c r="E41" s="122" t="s">
        <x:v>206</x:v>
      </x:c>
      <x:c r="F41" s="127">
        <x:v>44390.533530092602</x:v>
      </x:c>
      <x:c r="G41" s="127">
        <x:v>44406.699305555601</x:v>
      </x:c>
      <x:c r="H41" s="122">
        <x:v>733</x:v>
      </x:c>
      <x:c r="I41" s="122" t="s">
        <x:v>807</x:v>
      </x:c>
    </x:row>
    <x:row r="42" spans="2:9">
      <x:c r="B42" s="122" t="s">
        <x:v>389</x:v>
      </x:c>
      <x:c r="C42" s="122" t="s">
        <x:v>356</x:v>
      </x:c>
      <x:c r="D42" s="122" t="s">
        <x:v>809</x:v>
      </x:c>
      <x:c r="E42" s="122" t="s">
        <x:v>324</x:v>
      </x:c>
      <x:c r="F42" s="127">
        <x:v>44389.396620370397</x:v>
      </x:c>
      <x:c r="G42" s="127">
        <x:v>44399.644444444399</x:v>
      </x:c>
      <x:c r="H42" s="122">
        <x:v>975</x:v>
      </x:c>
      <x:c r="I42" s="122" t="s">
        <x:v>807</x:v>
      </x:c>
    </x:row>
    <x:row r="43" spans="2:9">
      <x:c r="B43" s="122" t="s">
        <x:v>388</x:v>
      </x:c>
      <x:c r="C43" s="122" t="s">
        <x:v>257</x:v>
      </x:c>
      <x:c r="D43" s="122" t="s">
        <x:v>812</x:v>
      </x:c>
      <x:c r="E43" s="122" t="s">
        <x:v>324</x:v>
      </x:c>
      <x:c r="F43" s="127">
        <x:v>44394</x:v>
      </x:c>
      <x:c r="G43" s="127">
        <x:v>44399.644444444399</x:v>
      </x:c>
      <x:c r="H43" s="122">
        <x:v>975</x:v>
      </x:c>
      <x:c r="I43" s="122" t="s">
        <x:v>807</x:v>
      </x:c>
    </x:row>
    <x:row r="44" spans="2:9">
      <x:c r="B44" s="122" t="s">
        <x:v>393</x:v>
      </x:c>
      <x:c r="C44" s="122" t="s">
        <x:v>252</x:v>
      </x:c>
      <x:c r="D44" s="122" t="s">
        <x:v>809</x:v>
      </x:c>
      <x:c r="E44" s="122" t="s">
        <x:v>324</x:v>
      </x:c>
      <x:c r="F44" s="127">
        <x:v>44392.8386805556</x:v>
      </x:c>
      <x:c r="G44" s="127">
        <x:v>44399.6694444444</x:v>
      </x:c>
      <x:c r="H44" s="122">
        <x:v>957</x:v>
      </x:c>
      <x:c r="I44" s="122" t="s">
        <x:v>807</x:v>
      </x:c>
    </x:row>
    <x:row r="45" spans="2:9">
      <x:c r="B45" s="122" t="s">
        <x:v>393</x:v>
      </x:c>
      <x:c r="C45" s="122" t="s">
        <x:v>252</x:v>
      </x:c>
      <x:c r="D45" s="122" t="s">
        <x:v>809</x:v>
      </x:c>
      <x:c r="E45" s="122" t="s">
        <x:v>206</x:v>
      </x:c>
      <x:c r="F45" s="127">
        <x:v>44389.565219907403</x:v>
      </x:c>
      <x:c r="G45" s="127">
        <x:v>44406.668749999997</x:v>
      </x:c>
      <x:c r="H45" s="122">
        <x:v>815</x:v>
      </x:c>
      <x:c r="I45" s="122" t="s">
        <x:v>807</x:v>
      </x:c>
    </x:row>
    <x:row r="46" spans="2:9">
      <x:c r="B46" s="122" t="s">
        <x:v>392</x:v>
      </x:c>
      <x:c r="C46" s="122" t="s">
        <x:v>253</x:v>
      </x:c>
      <x:c r="D46" s="122" t="s">
        <x:v>809</x:v>
      </x:c>
      <x:c r="E46" s="122" t="s">
        <x:v>342</x:v>
      </x:c>
      <x:c r="F46" s="127">
        <x:v>44390</x:v>
      </x:c>
      <x:c r="G46" s="127">
        <x:v>44408</x:v>
      </x:c>
      <x:c r="H46" s="122">
        <x:v>893</x:v>
      </x:c>
      <x:c r="I46" s="122" t="s">
        <x:v>807</x:v>
      </x:c>
    </x:row>
    <x:row r="47" spans="2:9">
      <x:c r="B47" s="122" t="s">
        <x:v>390</x:v>
      </x:c>
      <x:c r="C47" s="122" t="s">
        <x:v>179</x:v>
      </x:c>
      <x:c r="D47" s="122" t="s">
        <x:v>809</x:v>
      </x:c>
      <x:c r="E47" s="122" t="s">
        <x:v>206</x:v>
      </x:c>
      <x:c r="F47" s="127">
        <x:v>44386.667372685202</x:v>
      </x:c>
      <x:c r="G47" s="127">
        <x:v>44404.749305555597</x:v>
      </x:c>
      <x:c r="H47" s="122" t="s">
        <x:v>796</x:v>
      </x:c>
      <x:c r="I47" s="122" t="s">
        <x:v>803</x:v>
      </x:c>
    </x:row>
    <x:row r="48" spans="2:9">
      <x:c r="B48" s="122" t="s">
        <x:v>390</x:v>
      </x:c>
      <x:c r="C48" s="122" t="s">
        <x:v>179</x:v>
      </x:c>
      <x:c r="D48" s="122" t="s">
        <x:v>809</x:v>
      </x:c>
      <x:c r="E48" s="122" t="s">
        <x:v>562</x:v>
      </x:c>
      <x:c r="F48" s="127">
        <x:v>44386</x:v>
      </x:c>
      <x:c r="G48" s="127">
        <x:v>44407</x:v>
      </x:c>
      <x:c r="H48" s="122">
        <x:v>733</x:v>
      </x:c>
      <x:c r="I48" s="122" t="s">
        <x:v>807</x:v>
      </x:c>
    </x:row>
    <x:row r="49" spans="2:9">
      <x:c r="B49" s="122" t="s">
        <x:v>390</x:v>
      </x:c>
      <x:c r="C49" s="122" t="s">
        <x:v>179</x:v>
      </x:c>
      <x:c r="D49" s="122" t="s">
        <x:v>809</x:v>
      </x:c>
      <x:c r="E49" s="122" t="s">
        <x:v>324</x:v>
      </x:c>
      <x:c r="F49" s="127">
        <x:v>44386.666319444397</x:v>
      </x:c>
      <x:c r="G49" s="127">
        <x:v>44397.679166666698</x:v>
      </x:c>
      <x:c r="H49" s="122">
        <x:v>914</x:v>
      </x:c>
      <x:c r="I49" s="122" t="s">
        <x:v>807</x:v>
      </x:c>
    </x:row>
    <x:row r="50" spans="2:9">
      <x:c r="B50" s="122" t="s">
        <x:v>391</x:v>
      </x:c>
      <x:c r="C50" s="122" t="s">
        <x:v>255</x:v>
      </x:c>
      <x:c r="D50" s="122" t="s">
        <x:v>809</x:v>
      </x:c>
      <x:c r="E50" s="122" t="s">
        <x:v>206</x:v>
      </x:c>
      <x:c r="F50" s="127">
        <x:v>44389.5453009259</x:v>
      </x:c>
      <x:c r="G50" s="127">
        <x:v>44406.706250000003</x:v>
      </x:c>
      <x:c r="H50" s="122">
        <x:v>723</x:v>
      </x:c>
      <x:c r="I50" s="122" t="s">
        <x:v>807</x:v>
      </x:c>
    </x:row>
    <x:row r="51" spans="2:9">
      <x:c r="B51" s="122" t="s">
        <x:v>391</x:v>
      </x:c>
      <x:c r="C51" s="122" t="s">
        <x:v>255</x:v>
      </x:c>
      <x:c r="D51" s="122" t="s">
        <x:v>809</x:v>
      </x:c>
      <x:c r="E51" s="122" t="s">
        <x:v>324</x:v>
      </x:c>
      <x:c r="F51" s="127">
        <x:v>44386.672569444403</x:v>
      </x:c>
      <x:c r="G51" s="127">
        <x:v>44399.644444444399</x:v>
      </x:c>
      <x:c r="H51" s="122">
        <x:v>829</x:v>
      </x:c>
      <x:c r="I51" s="122" t="s">
        <x:v>807</x:v>
      </x:c>
    </x:row>
    <x:row r="52" spans="2:9">
      <x:c r="B52" s="122" t="s">
        <x:v>387</x:v>
      </x:c>
      <x:c r="C52" s="122" t="s">
        <x:v>230</x:v>
      </x:c>
      <x:c r="D52" s="122" t="s">
        <x:v>826</x:v>
      </x:c>
      <x:c r="E52" s="122" t="s">
        <x:v>206</x:v>
      </x:c>
      <x:c r="F52" s="127">
        <x:v>44389.564872685201</x:v>
      </x:c>
      <x:c r="G52" s="127">
        <x:v>44406.742361111101</x:v>
      </x:c>
      <x:c r="H52" s="122" t="s">
        <x:v>796</x:v>
      </x:c>
      <x:c r="I52" s="122" t="s">
        <x:v>803</x:v>
      </x:c>
    </x:row>
    <x:row r="53" spans="2:9">
      <x:c r="B53" s="122" t="s">
        <x:v>394</x:v>
      </x:c>
      <x:c r="C53" s="122" t="s">
        <x:v>234</x:v>
      </x:c>
      <x:c r="D53" s="122" t="s">
        <x:v>826</x:v>
      </x:c>
      <x:c r="E53" s="122" t="s">
        <x:v>324</x:v>
      </x:c>
      <x:c r="F53" s="127">
        <x:v>44386.667372685202</x:v>
      </x:c>
      <x:c r="G53" s="127">
        <x:v>44397.6652777778</x:v>
      </x:c>
      <x:c r="H53" s="122">
        <x:v>914</x:v>
      </x:c>
      <x:c r="I53" s="122" t="s">
        <x:v>807</x:v>
      </x:c>
    </x:row>
    <x:row r="54" spans="2:9">
      <x:c r="B54" s="122" t="s">
        <x:v>394</x:v>
      </x:c>
      <x:c r="C54" s="122" t="s">
        <x:v>234</x:v>
      </x:c>
      <x:c r="D54" s="122" t="s">
        <x:v>826</x:v>
      </x:c>
      <x:c r="E54" s="122" t="s">
        <x:v>342</x:v>
      </x:c>
      <x:c r="F54" s="127">
        <x:v>44386</x:v>
      </x:c>
      <x:c r="G54" s="127">
        <x:v>44408</x:v>
      </x:c>
      <x:c r="H54" s="122">
        <x:v>925</x:v>
      </x:c>
      <x:c r="I54" s="122" t="s">
        <x:v>807</x:v>
      </x:c>
    </x:row>
    <x:row r="55" spans="2:9">
      <x:c r="B55" s="122" t="s">
        <x:v>394</x:v>
      </x:c>
      <x:c r="C55" s="122" t="s">
        <x:v>234</x:v>
      </x:c>
      <x:c r="D55" s="122" t="s">
        <x:v>826</x:v>
      </x:c>
      <x:c r="E55" s="122" t="s">
        <x:v>206</x:v>
      </x:c>
      <x:c r="F55" s="127">
        <x:v>44386.668333333299</x:v>
      </x:c>
      <x:c r="G55" s="127">
        <x:v>44404.732638888898</x:v>
      </x:c>
      <x:c r="H55" s="122">
        <x:v>833</x:v>
      </x:c>
      <x:c r="I55" s="122" t="s">
        <x:v>807</x:v>
      </x:c>
    </x:row>
    <x:row r="56" spans="2:9">
      <x:c r="B56" s="122" t="s">
        <x:v>394</x:v>
      </x:c>
      <x:c r="C56" s="122" t="s">
        <x:v>234</x:v>
      </x:c>
      <x:c r="D56" s="122" t="s">
        <x:v>826</x:v>
      </x:c>
      <x:c r="E56" s="122" t="s">
        <x:v>562</x:v>
      </x:c>
      <x:c r="F56" s="127">
        <x:v>44386</x:v>
      </x:c>
      <x:c r="G56" s="127">
        <x:v>44407</x:v>
      </x:c>
      <x:c r="H56" s="122">
        <x:v>723</x:v>
      </x:c>
      <x:c r="I56" s="122" t="s">
        <x:v>807</x:v>
      </x:c>
    </x:row>
    <x:row r="57" spans="2:9">
      <x:c r="B57" s="122" t="s">
        <x:v>395</x:v>
      </x:c>
      <x:c r="C57" s="122" t="s">
        <x:v>235</x:v>
      </x:c>
      <x:c r="D57" s="122" t="s">
        <x:v>827</x:v>
      </x:c>
      <x:c r="E57" s="122" t="s">
        <x:v>324</x:v>
      </x:c>
      <x:c r="F57" s="127">
        <x:v>44389.562870370399</x:v>
      </x:c>
      <x:c r="G57" s="127">
        <x:v>44399.644444444399</x:v>
      </x:c>
      <x:c r="H57" s="122">
        <x:v>914</x:v>
      </x:c>
      <x:c r="I57" s="122" t="s">
        <x:v>807</x:v>
      </x:c>
    </x:row>
    <x:row r="58" spans="2:9">
      <x:c r="B58" s="122" t="s">
        <x:v>395</x:v>
      </x:c>
      <x:c r="C58" s="122" t="s">
        <x:v>235</x:v>
      </x:c>
      <x:c r="D58" s="122" t="s">
        <x:v>827</x:v>
      </x:c>
      <x:c r="E58" s="122" t="s">
        <x:v>206</x:v>
      </x:c>
      <x:c r="F58" s="127">
        <x:v>44389.546226851897</x:v>
      </x:c>
      <x:c r="G58" s="127">
        <x:v>44406.691666666702</x:v>
      </x:c>
      <x:c r="H58" s="122">
        <x:v>838</x:v>
      </x:c>
      <x:c r="I58" s="122" t="s">
        <x:v>807</x:v>
      </x:c>
    </x:row>
    <x:row r="59" spans="2:9">
      <x:c r="B59" s="122" t="s">
        <x:v>415</x:v>
      </x:c>
      <x:c r="C59" s="122" t="s">
        <x:v>239</x:v>
      </x:c>
      <x:c r="D59" s="122" t="s">
        <x:v>812</x:v>
      </x:c>
      <x:c r="E59" s="122" t="s">
        <x:v>206</x:v>
      </x:c>
      <x:c r="F59" s="127">
        <x:v>44386.686157407399</x:v>
      </x:c>
      <x:c r="G59" s="127">
        <x:v>44404.761805555601</x:v>
      </x:c>
      <x:c r="H59" s="122">
        <x:v>815</x:v>
      </x:c>
      <x:c r="I59" s="122" t="s">
        <x:v>807</x:v>
      </x:c>
    </x:row>
    <x:row r="60" spans="2:9">
      <x:c r="B60" s="122" t="s">
        <x:v>415</x:v>
      </x:c>
      <x:c r="C60" s="122" t="s">
        <x:v>239</x:v>
      </x:c>
      <x:c r="D60" s="122" t="s">
        <x:v>812</x:v>
      </x:c>
      <x:c r="E60" s="122" t="s">
        <x:v>342</x:v>
      </x:c>
      <x:c r="F60" s="127">
        <x:v>44386</x:v>
      </x:c>
      <x:c r="G60" s="127">
        <x:v>44408</x:v>
      </x:c>
      <x:c r="H60" s="122" t="s">
        <x:v>796</x:v>
      </x:c>
      <x:c r="I60" s="122" t="s">
        <x:v>803</x:v>
      </x:c>
    </x:row>
    <x:row r="61" spans="2:9">
      <x:c r="B61" s="122" t="s">
        <x:v>416</x:v>
      </x:c>
      <x:c r="C61" s="122" t="s">
        <x:v>254</x:v>
      </x:c>
      <x:c r="D61" s="122" t="s">
        <x:v>812</x:v>
      </x:c>
      <x:c r="E61" s="122" t="s">
        <x:v>324</x:v>
      </x:c>
      <x:c r="F61" s="127">
        <x:v>44389.396620370397</x:v>
      </x:c>
      <x:c r="G61" s="127">
        <x:v>44399.644444444399</x:v>
      </x:c>
      <x:c r="H61" s="122">
        <x:v>893</x:v>
      </x:c>
      <x:c r="I61" s="122" t="s">
        <x:v>807</x:v>
      </x:c>
    </x:row>
    <x:row r="62" spans="2:9">
      <x:c r="B62" s="122" t="s">
        <x:v>416</x:v>
      </x:c>
      <x:c r="C62" s="122" t="s">
        <x:v>254</x:v>
      </x:c>
      <x:c r="D62" s="122" t="s">
        <x:v>812</x:v>
      </x:c>
      <x:c r="E62" s="122" t="s">
        <x:v>342</x:v>
      </x:c>
      <x:c r="F62" s="127">
        <x:v>44390</x:v>
      </x:c>
      <x:c r="G62" s="127">
        <x:v>44408</x:v>
      </x:c>
      <x:c r="H62" s="122">
        <x:v>936</x:v>
      </x:c>
      <x:c r="I62" s="122" t="s">
        <x:v>807</x:v>
      </x:c>
    </x:row>
    <x:row r="63" spans="2:9">
      <x:c r="B63" s="122" t="s">
        <x:v>414</x:v>
      </x:c>
      <x:c r="C63" s="122" t="s">
        <x:v>256</x:v>
      </x:c>
      <x:c r="D63" s="122" t="s">
        <x:v>826</x:v>
      </x:c>
      <x:c r="E63" s="122" t="s">
        <x:v>324</x:v>
      </x:c>
      <x:c r="F63" s="127">
        <x:v>44389.658472222203</x:v>
      </x:c>
      <x:c r="G63" s="127">
        <x:v>44399.644444444399</x:v>
      </x:c>
      <x:c r="H63" s="122">
        <x:v>893</x:v>
      </x:c>
      <x:c r="I63" s="122" t="s">
        <x:v>807</x:v>
      </x:c>
    </x:row>
    <x:row r="64" spans="2:9">
      <x:c r="B64" s="122" t="s">
        <x:v>414</x:v>
      </x:c>
      <x:c r="C64" s="122" t="s">
        <x:v>256</x:v>
      </x:c>
      <x:c r="D64" s="122" t="s">
        <x:v>826</x:v>
      </x:c>
      <x:c r="E64" s="122" t="s">
        <x:v>206</x:v>
      </x:c>
      <x:c r="F64" s="127">
        <x:v>44389.546122685198</x:v>
      </x:c>
      <x:c r="G64" s="127">
        <x:v>44406.667361111096</x:v>
      </x:c>
      <x:c r="H64" s="122">
        <x:v>838</x:v>
      </x:c>
      <x:c r="I64" s="122" t="s">
        <x:v>807</x:v>
      </x:c>
    </x:row>
    <x:row r="65" spans="2:9">
      <x:c r="B65" s="122" t="s">
        <x:v>413</x:v>
      </x:c>
      <x:c r="C65" s="122" t="s">
        <x:v>232</x:v>
      </x:c>
      <x:c r="D65" s="122" t="s">
        <x:v>827</x:v>
      </x:c>
      <x:c r="E65" s="122" t="s">
        <x:v>342</x:v>
      </x:c>
      <x:c r="F65" s="127">
        <x:v>44386</x:v>
      </x:c>
      <x:c r="G65" s="127">
        <x:v>44408</x:v>
      </x:c>
      <x:c r="H65" s="122">
        <x:v>857</x:v>
      </x:c>
      <x:c r="I65" s="122" t="s">
        <x:v>807</x:v>
      </x:c>
    </x:row>
    <x:row r="66" spans="2:9">
      <x:c r="B66" s="122" t="s">
        <x:v>413</x:v>
      </x:c>
      <x:c r="C66" s="122" t="s">
        <x:v>232</x:v>
      </x:c>
      <x:c r="D66" s="122" t="s">
        <x:v>827</x:v>
      </x:c>
      <x:c r="E66" s="122" t="s">
        <x:v>324</x:v>
      </x:c>
      <x:c r="F66" s="127">
        <x:v>44386.678240740701</x:v>
      </x:c>
      <x:c r="G66" s="127">
        <x:v>44399.644444444399</x:v>
      </x:c>
      <x:c r="H66" s="122">
        <x:v>533</x:v>
      </x:c>
      <x:c r="I66" s="122" t="s">
        <x:v>825</x:v>
      </x:c>
    </x:row>
    <x:row r="67" spans="2:9">
      <x:c r="B67" s="122" t="s">
        <x:v>840</x:v>
      </x:c>
      <x:c r="C67" s="122" t="s">
        <x:v>226</x:v>
      </x:c>
      <x:c r="D67" s="122" t="s">
        <x:v>827</x:v>
      </x:c>
      <x:c r="E67" s="122" t="s">
        <x:v>206</x:v>
      </x:c>
      <x:c r="F67" s="127">
        <x:v>44389.562870370399</x:v>
      </x:c>
      <x:c r="G67" s="127">
        <x:v>44406.702777777798</x:v>
      </x:c>
      <x:c r="H67" s="122">
        <x:v>800</x:v>
      </x:c>
      <x:c r="I67" s="122" t="s">
        <x:v>807</x:v>
      </x:c>
    </x:row>
    <x:row r="68" spans="2:9">
      <x:c r="B68" s="122" t="s">
        <x:v>840</x:v>
      </x:c>
      <x:c r="C68" s="122" t="s">
        <x:v>226</x:v>
      </x:c>
      <x:c r="D68" s="122" t="s">
        <x:v>827</x:v>
      </x:c>
      <x:c r="E68" s="122" t="s">
        <x:v>324</x:v>
      </x:c>
      <x:c r="F68" s="127">
        <x:v>44386.664247685199</x:v>
      </x:c>
      <x:c r="G68" s="127">
        <x:v>44399.659722222197</x:v>
      </x:c>
      <x:c r="H68" s="122">
        <x:v>950</x:v>
      </x:c>
      <x:c r="I68" s="122" t="s">
        <x:v>807</x:v>
      </x:c>
    </x:row>
    <x:row r="69" spans="2:9">
      <x:c r="B69" s="122" t="s">
        <x:v>841</x:v>
      </x:c>
      <x:c r="C69" s="122" t="s">
        <x:v>242</x:v>
      </x:c>
      <x:c r="D69" s="122" t="s">
        <x:v>826</x:v>
      </x:c>
      <x:c r="E69" s="122" t="s">
        <x:v>324</x:v>
      </x:c>
      <x:c r="F69" s="127">
        <x:v>44393.3921527778</x:v>
      </x:c>
      <x:c r="G69" s="127">
        <x:v>44399.6743055556</x:v>
      </x:c>
      <x:c r="H69" s="122">
        <x:v>825</x:v>
      </x:c>
      <x:c r="I69" s="122" t="s">
        <x:v>807</x:v>
      </x:c>
    </x:row>
    <x:row r="70" spans="2:9">
      <x:c r="B70" s="122" t="s">
        <x:v>841</x:v>
      </x:c>
      <x:c r="C70" s="122" t="s">
        <x:v>242</x:v>
      </x:c>
      <x:c r="D70" s="122" t="s">
        <x:v>826</x:v>
      </x:c>
      <x:c r="E70" s="122" t="s">
        <x:v>342</x:v>
      </x:c>
      <x:c r="F70" s="127">
        <x:v>44386</x:v>
      </x:c>
      <x:c r="G70" s="127">
        <x:v>44408</x:v>
      </x:c>
      <x:c r="H70" s="122">
        <x:v>914</x:v>
      </x:c>
      <x:c r="I70" s="122" t="s">
        <x:v>807</x:v>
      </x:c>
    </x:row>
    <x:row r="71" spans="2:9">
      <x:c r="B71" s="122" t="s">
        <x:v>848</x:v>
      </x:c>
      <x:c r="C71" s="122" t="s">
        <x:v>243</x:v>
      </x:c>
      <x:c r="D71" s="122" t="s">
        <x:v>826</x:v>
      </x:c>
      <x:c r="E71" s="122" t="s">
        <x:v>562</x:v>
      </x:c>
      <x:c r="F71" s="127">
        <x:v>44386</x:v>
      </x:c>
      <x:c r="G71" s="127">
        <x:v>44407</x:v>
      </x:c>
      <x:c r="H71" s="122">
        <x:v>815</x:v>
      </x:c>
      <x:c r="I71" s="122" t="s">
        <x:v>807</x:v>
      </x:c>
    </x:row>
    <x:row r="72" spans="2:9">
      <x:c r="B72" s="122" t="s">
        <x:v>848</x:v>
      </x:c>
      <x:c r="C72" s="122" t="s">
        <x:v>243</x:v>
      </x:c>
      <x:c r="D72" s="122" t="s">
        <x:v>826</x:v>
      </x:c>
      <x:c r="E72" s="122" t="s">
        <x:v>324</x:v>
      </x:c>
      <x:c r="F72" s="127">
        <x:v>44386.666400463</x:v>
      </x:c>
      <x:c r="G72" s="127">
        <x:v>44397.679861111101</x:v>
      </x:c>
      <x:c r="H72" s="122">
        <x:v>975</x:v>
      </x:c>
      <x:c r="I72" s="122" t="s">
        <x:v>807</x:v>
      </x:c>
    </x:row>
    <x:row r="73" spans="2:9">
      <x:c r="B73" s="122" t="s">
        <x:v>845</x:v>
      </x:c>
      <x:c r="C73" s="122" t="s">
        <x:v>228</x:v>
      </x:c>
      <x:c r="D73" s="122" t="s">
        <x:v>812</x:v>
      </x:c>
      <x:c r="E73" s="122" t="s">
        <x:v>324</x:v>
      </x:c>
      <x:c r="F73" s="127">
        <x:v>44390.614467592597</x:v>
      </x:c>
      <x:c r="G73" s="127">
        <x:v>44399.672916666699</x:v>
      </x:c>
      <x:c r="H73" s="122">
        <x:v>936</x:v>
      </x:c>
      <x:c r="I73" s="122" t="s">
        <x:v>807</x:v>
      </x:c>
    </x:row>
    <x:row r="74" spans="2:9">
      <x:c r="B74" s="122" t="s">
        <x:v>845</x:v>
      </x:c>
      <x:c r="C74" s="122" t="s">
        <x:v>228</x:v>
      </x:c>
      <x:c r="D74" s="122" t="s">
        <x:v>812</x:v>
      </x:c>
      <x:c r="E74" s="122" t="s">
        <x:v>206</x:v>
      </x:c>
      <x:c r="F74" s="127">
        <x:v>44389.565798611096</x:v>
      </x:c>
      <x:c r="G74" s="127">
        <x:v>44404.730555555601</x:v>
      </x:c>
      <x:c r="H74" s="122">
        <x:v>885</x:v>
      </x:c>
      <x:c r="I74" s="122" t="s">
        <x:v>807</x:v>
      </x:c>
    </x:row>
    <x:row r="75" spans="2:9">
      <x:c r="B75" s="122" t="s">
        <x:v>842</x:v>
      </x:c>
      <x:c r="C75" s="122" t="s">
        <x:v>244</x:v>
      </x:c>
      <x:c r="D75" s="122" t="s">
        <x:v>812</x:v>
      </x:c>
      <x:c r="E75" s="122" t="s">
        <x:v>206</x:v>
      </x:c>
      <x:c r="F75" s="127">
        <x:v>44393.484340277799</x:v>
      </x:c>
      <x:c r="G75" s="127">
        <x:v>44404.731249999997</x:v>
      </x:c>
      <x:c r="H75" s="122" t="s">
        <x:v>796</x:v>
      </x:c>
      <x:c r="I75" s="122" t="s">
        <x:v>803</x:v>
      </x:c>
    </x:row>
    <x:row r="76" spans="2:9">
      <x:c r="B76" s="122" t="s">
        <x:v>842</x:v>
      </x:c>
      <x:c r="C76" s="122" t="s">
        <x:v>244</x:v>
      </x:c>
      <x:c r="D76" s="122" t="s">
        <x:v>812</x:v>
      </x:c>
      <x:c r="E76" s="122" t="s">
        <x:v>342</x:v>
      </x:c>
      <x:c r="F76" s="127">
        <x:v>44393</x:v>
      </x:c>
      <x:c r="G76" s="127">
        <x:v>44408</x:v>
      </x:c>
      <x:c r="H76" s="122">
        <x:v>533</x:v>
      </x:c>
      <x:c r="I76" s="122" t="s">
        <x:v>825</x:v>
      </x:c>
    </x:row>
    <x:row r="77" spans="2:9">
      <x:c r="B77" s="122" t="s">
        <x:v>847</x:v>
      </x:c>
      <x:c r="C77" s="122" t="s">
        <x:v>238</x:v>
      </x:c>
      <x:c r="D77" s="122" t="s">
        <x:v>826</x:v>
      </x:c>
      <x:c r="E77" s="122" t="s">
        <x:v>342</x:v>
      </x:c>
      <x:c r="F77" s="127">
        <x:v>44386</x:v>
      </x:c>
      <x:c r="G77" s="127">
        <x:v>44408</x:v>
      </x:c>
      <x:c r="H77" s="122">
        <x:v>823</x:v>
      </x:c>
      <x:c r="I77" s="122" t="s">
        <x:v>807</x:v>
      </x:c>
    </x:row>
    <x:row r="78" spans="2:9">
      <x:c r="B78" s="122" t="s">
        <x:v>847</x:v>
      </x:c>
      <x:c r="C78" s="122" t="s">
        <x:v>238</x:v>
      </x:c>
      <x:c r="D78" s="122" t="s">
        <x:v>826</x:v>
      </x:c>
      <x:c r="E78" s="122" t="s">
        <x:v>324</x:v>
      </x:c>
      <x:c r="F78" s="127">
        <x:v>44389.5452546296</x:v>
      </x:c>
      <x:c r="G78" s="127">
        <x:v>44399.644444444399</x:v>
      </x:c>
      <x:c r="H78" s="122">
        <x:v>700</x:v>
      </x:c>
      <x:c r="I78" s="122" t="s">
        <x:v>807</x:v>
      </x:c>
    </x:row>
    <x:row r="79" spans="2:9">
      <x:c r="B79" s="122" t="s">
        <x:v>846</x:v>
      </x:c>
      <x:c r="C79" s="122" t="s">
        <x:v>229</x:v>
      </x:c>
      <x:c r="D79" s="122" t="s">
        <x:v>809</x:v>
      </x:c>
      <x:c r="E79" s="122" t="s">
        <x:v>324</x:v>
      </x:c>
      <x:c r="F79" s="127">
        <x:v>44389.5453935185</x:v>
      </x:c>
      <x:c r="G79" s="127">
        <x:v>44397.661805555603</x:v>
      </x:c>
      <x:c r="H79" s="122">
        <x:v>936</x:v>
      </x:c>
      <x:c r="I79" s="122" t="s">
        <x:v>807</x:v>
      </x:c>
    </x:row>
    <x:row r="80" spans="2:9">
      <x:c r="B80" s="122" t="s">
        <x:v>846</x:v>
      </x:c>
      <x:c r="C80" s="122" t="s">
        <x:v>229</x:v>
      </x:c>
      <x:c r="D80" s="122" t="s">
        <x:v>809</x:v>
      </x:c>
      <x:c r="E80" s="122" t="s">
        <x:v>562</x:v>
      </x:c>
      <x:c r="F80" s="127">
        <x:v>44389</x:v>
      </x:c>
      <x:c r="G80" s="127">
        <x:v>44407</x:v>
      </x:c>
      <x:c r="H80" s="122">
        <x:v>642</x:v>
      </x:c>
      <x:c r="I80" s="122" t="s">
        <x:v>825</x:v>
      </x:c>
    </x:row>
    <x:row r="81" spans="2:9">
      <x:c r="B81" s="122" t="s">
        <x:v>846</x:v>
      </x:c>
      <x:c r="C81" s="122" t="s">
        <x:v>229</x:v>
      </x:c>
      <x:c r="D81" s="122" t="s">
        <x:v>809</x:v>
      </x:c>
      <x:c r="E81" s="122" t="s">
        <x:v>206</x:v>
      </x:c>
      <x:c r="F81" s="127">
        <x:v>44389.561365740701</x:v>
      </x:c>
      <x:c r="G81" s="127">
        <x:v>44404.7055555556</x:v>
      </x:c>
      <x:c r="H81" s="122" t="s">
        <x:v>796</x:v>
      </x:c>
      <x:c r="I81" s="122" t="s">
        <x:v>803</x:v>
      </x:c>
    </x:row>
    <x:row r="82" spans="2:9">
      <x:c r="B82" s="122" t="s">
        <x:v>843</x:v>
      </x:c>
      <x:c r="C82" s="122" t="s">
        <x:v>240</x:v>
      </x:c>
      <x:c r="D82" s="122" t="s">
        <x:v>827</x:v>
      </x:c>
      <x:c r="E82" s="122" t="s">
        <x:v>206</x:v>
      </x:c>
      <x:c r="F82" s="127">
        <x:v>44386.664247685199</x:v>
      </x:c>
      <x:c r="G82" s="127">
        <x:v>44404.760416666701</x:v>
      </x:c>
      <x:c r="H82" s="122">
        <x:v>733</x:v>
      </x:c>
      <x:c r="I82" s="122" t="s">
        <x:v>807</x:v>
      </x:c>
    </x:row>
    <x:row r="83" spans="2:9">
      <x:c r="B83" s="122" t="s">
        <x:v>843</x:v>
      </x:c>
      <x:c r="C83" s="122" t="s">
        <x:v>240</x:v>
      </x:c>
      <x:c r="D83" s="122" t="s">
        <x:v>827</x:v>
      </x:c>
      <x:c r="E83" s="122" t="s">
        <x:v>324</x:v>
      </x:c>
      <x:c r="F83" s="127">
        <x:v>44392.771400463003</x:v>
      </x:c>
      <x:c r="G83" s="127">
        <x:v>44399.644444444399</x:v>
      </x:c>
      <x:c r="H83" s="122">
        <x:v>893</x:v>
      </x:c>
      <x:c r="I83" s="122" t="s">
        <x:v>807</x:v>
      </x:c>
    </x:row>
    <x:row r="84" spans="2:9">
      <x:c r="B84" s="122" t="s">
        <x:v>844</x:v>
      </x:c>
      <x:c r="C84" s="122" t="s">
        <x:v>231</x:v>
      </x:c>
      <x:c r="D84" s="122" t="s">
        <x:v>827</x:v>
      </x:c>
      <x:c r="E84" s="122" t="s">
        <x:v>324</x:v>
      </x:c>
      <x:c r="F84" s="127">
        <x:v>44386.686157407399</x:v>
      </x:c>
      <x:c r="G84" s="127">
        <x:v>44399.670833333301</x:v>
      </x:c>
      <x:c r="H84" s="122">
        <x:v>914</x:v>
      </x:c>
      <x:c r="I84" s="122" t="s">
        <x:v>807</x:v>
      </x:c>
    </x:row>
    <x:row r="85" spans="2:9">
      <x:c r="B85" s="122" t="s">
        <x:v>849</x:v>
      </x:c>
      <x:c r="C85" s="122" t="s">
        <x:v>328</x:v>
      </x:c>
      <x:c r="D85" s="122" t="s">
        <x:v>809</x:v>
      </x:c>
      <x:c r="E85" s="122" t="s">
        <x:v>206</x:v>
      </x:c>
      <x:c r="F85" s="127">
        <x:v>44390.648854166699</x:v>
      </x:c>
      <x:c r="G85" s="127">
        <x:v>44404.742361111101</x:v>
      </x:c>
      <x:c r="H85" s="122">
        <x:v>800</x:v>
      </x:c>
      <x:c r="I85" s="122" t="s">
        <x:v>807</x:v>
      </x:c>
    </x:row>
    <x:row r="86" spans="2:9">
      <x:c r="B86" s="122" t="s">
        <x:v>849</x:v>
      </x:c>
      <x:c r="C86" s="122" t="s">
        <x:v>328</x:v>
      </x:c>
      <x:c r="D86" s="122" t="s">
        <x:v>809</x:v>
      </x:c>
      <x:c r="E86" s="122" t="s">
        <x:v>324</x:v>
      </x:c>
      <x:c r="F86" s="127">
        <x:v>44386.724166666703</x:v>
      </x:c>
      <x:c r="G86" s="127">
        <x:v>44399.644444444399</x:v>
      </x:c>
      <x:c r="H86" s="122">
        <x:v>925</x:v>
      </x:c>
      <x:c r="I86" s="122" t="s">
        <x:v>807</x:v>
      </x:c>
    </x:row>
    <x:row r="87" spans="2:9">
      <x:c r="B87" s="122" t="s">
        <x:v>839</x:v>
      </x:c>
      <x:c r="C87" s="122" t="s">
        <x:v>246</x:v>
      </x:c>
      <x:c r="D87" s="122" t="s">
        <x:v>812</x:v>
      </x:c>
      <x:c r="E87" s="122" t="s">
        <x:v>324</x:v>
      </x:c>
      <x:c r="F87" s="127">
        <x:v>44390.742442129602</x:v>
      </x:c>
      <x:c r="G87" s="127">
        <x:v>44399.644444444399</x:v>
      </x:c>
      <x:c r="H87" s="122">
        <x:v>936</x:v>
      </x:c>
      <x:c r="I87" s="122" t="s">
        <x:v>807</x:v>
      </x:c>
    </x:row>
    <x:row r="88" spans="2:9">
      <x:c r="B88" s="122" t="s">
        <x:v>839</x:v>
      </x:c>
      <x:c r="C88" s="122" t="s">
        <x:v>246</x:v>
      </x:c>
      <x:c r="D88" s="122" t="s">
        <x:v>812</x:v>
      </x:c>
      <x:c r="E88" s="122" t="s">
        <x:v>206</x:v>
      </x:c>
      <x:c r="F88" s="127">
        <x:v>44390.552060185197</x:v>
      </x:c>
      <x:c r="G88" s="127">
        <x:v>44406.668055555601</x:v>
      </x:c>
      <x:c r="H88" s="122">
        <x:v>862</x:v>
      </x:c>
      <x:c r="I88" s="122" t="s">
        <x:v>807</x:v>
      </x:c>
    </x:row>
    <x:row r="89" spans="2:9">
      <x:c r="B89" s="122" t="s">
        <x:v>839</x:v>
      </x:c>
      <x:c r="C89" s="122" t="s">
        <x:v>246</x:v>
      </x:c>
      <x:c r="D89" s="122" t="s">
        <x:v>812</x:v>
      </x:c>
      <x:c r="E89" s="122" t="s">
        <x:v>342</x:v>
      </x:c>
      <x:c r="F89" s="127">
        <x:v>44390</x:v>
      </x:c>
      <x:c r="G89" s="127">
        <x:v>44408</x:v>
      </x:c>
      <x:c r="H89" s="122">
        <x:v>567</x:v>
      </x:c>
      <x:c r="I89" s="122" t="s">
        <x:v>825</x:v>
      </x:c>
    </x:row>
  </x:sheetData>
  <x:conditionalFormatting sqref="B3:I89">
    <x:cfRule type="expression" dxfId="22" priority="1">
      <x:formula>OR(LARGE($H$3:$H$89,1)=$H3,SMALL($H$3:$H$89,1)=$H3)</x:formula>
    </x:cfRule>
  </x:conditionalFormatting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5">
    <x:tabColor rgb="ffff0000"/>
  </x:sheetPr>
  <x:dimension ref="B2:K89"/>
  <x:sheetViews>
    <x:sheetView topLeftCell="A25" zoomScaleNormal="75" zoomScaleSheetLayoutView="100" workbookViewId="0">
      <x:selection activeCell="G32" activeCellId="0" sqref="G32:G32"/>
    </x:sheetView>
  </x:sheetViews>
  <x:sheetFormatPr defaultColWidth="9" defaultRowHeight="16.39999999999999857891"/>
  <x:cols>
    <x:col min="1" max="1" width="2.5625" customWidth="1"/>
    <x:col min="2" max="2" width="10" bestFit="1" customWidth="1"/>
    <x:col min="4" max="4" width="13.9375" bestFit="1" customWidth="1"/>
    <x:col min="5" max="5" width="10.0625" bestFit="1" customWidth="1"/>
    <x:col min="6" max="7" width="10.5625" bestFit="1" customWidth="1"/>
  </x:cols>
  <x:sheetData>
    <x:row r="2" spans="2:9">
      <x:c r="B2" s="122" t="s">
        <x:v>331</x:v>
      </x:c>
      <x:c r="C2" s="122" t="s">
        <x:v>26</x:v>
      </x:c>
      <x:c r="D2" s="122" t="s">
        <x:v>138</x:v>
      </x:c>
      <x:c r="E2" s="122" t="s">
        <x:v>340</x:v>
      </x:c>
      <x:c r="F2" s="122" t="s">
        <x:v>195</x:v>
      </x:c>
      <x:c r="G2" s="122" t="s">
        <x:v>806</x:v>
      </x:c>
      <x:c r="H2" s="122" t="s">
        <x:v>205</x:v>
      </x:c>
      <x:c r="I2" s="122" t="s">
        <x:v>194</x:v>
      </x:c>
    </x:row>
    <x:row r="3" spans="2:11">
      <x:c r="B3" s="122" t="s">
        <x:v>425</x:v>
      </x:c>
      <x:c r="C3" s="122" t="s">
        <x:v>196</x:v>
      </x:c>
      <x:c r="D3" s="122" t="s">
        <x:v>812</x:v>
      </x:c>
      <x:c r="E3" s="122" t="s">
        <x:v>342</x:v>
      </x:c>
      <x:c r="F3" s="127">
        <x:v>44390</x:v>
      </x:c>
      <x:c r="G3" s="127">
        <x:v>44408</x:v>
      </x:c>
      <x:c r="H3" s="122">
        <x:v>936</x:v>
      </x:c>
      <x:c r="I3" s="122" t="s">
        <x:v>807</x:v>
      </x:c>
      <x:c r="K3">
        <x:f>LARGE(H3:H89,1)</x:f>
        <x:v>1000</x:v>
      </x:c>
    </x:row>
    <x:row r="4" spans="2:11">
      <x:c r="B4" s="122" t="s">
        <x:v>425</x:v>
      </x:c>
      <x:c r="C4" s="122" t="s">
        <x:v>196</x:v>
      </x:c>
      <x:c r="D4" s="122" t="s">
        <x:v>812</x:v>
      </x:c>
      <x:c r="E4" s="122" t="s">
        <x:v>562</x:v>
      </x:c>
      <x:c r="F4" s="127">
        <x:v>44389</x:v>
      </x:c>
      <x:c r="G4" s="127">
        <x:v>44407</x:v>
      </x:c>
      <x:c r="H4" s="122">
        <x:v>838</x:v>
      </x:c>
      <x:c r="I4" s="122" t="s">
        <x:v>807</x:v>
      </x:c>
      <x:c r="K4">
        <x:f>SMALL(H3:H89,1)</x:f>
        <x:v>345</x:v>
      </x:c>
    </x:row>
    <x:row r="5" spans="2:9">
      <x:c r="B5" s="122" t="s">
        <x:v>425</x:v>
      </x:c>
      <x:c r="C5" s="122" t="s">
        <x:v>196</x:v>
      </x:c>
      <x:c r="D5" s="122" t="s">
        <x:v>812</x:v>
      </x:c>
      <x:c r="E5" s="122" t="s">
        <x:v>324</x:v>
      </x:c>
      <x:c r="F5" s="127">
        <x:v>44389.546122685198</x:v>
      </x:c>
      <x:c r="G5" s="127">
        <x:v>44397.661805555603</x:v>
      </x:c>
      <x:c r="H5" s="122">
        <x:v>975</x:v>
      </x:c>
      <x:c r="I5" s="122" t="s">
        <x:v>807</x:v>
      </x:c>
    </x:row>
    <x:row r="6" spans="2:9">
      <x:c r="B6" s="122" t="s">
        <x:v>425</x:v>
      </x:c>
      <x:c r="C6" s="122" t="s">
        <x:v>196</x:v>
      </x:c>
      <x:c r="D6" s="122" t="s">
        <x:v>812</x:v>
      </x:c>
      <x:c r="E6" s="122" t="s">
        <x:v>206</x:v>
      </x:c>
      <x:c r="F6" s="127">
        <x:v>44390.571458333303</x:v>
      </x:c>
      <x:c r="G6" s="127">
        <x:v>44404.706944444399</x:v>
      </x:c>
      <x:c r="H6" s="122">
        <x:v>379</x:v>
      </x:c>
      <x:c r="I6" s="122" t="s">
        <x:v>825</x:v>
      </x:c>
    </x:row>
    <x:row r="7" spans="2:9">
      <x:c r="B7" s="122" t="s">
        <x:v>427</x:v>
      </x:c>
      <x:c r="C7" s="122" t="s">
        <x:v>207</x:v>
      </x:c>
      <x:c r="D7" s="122" t="s">
        <x:v>812</x:v>
      </x:c>
      <x:c r="E7" s="122" t="s">
        <x:v>342</x:v>
      </x:c>
      <x:c r="F7" s="127">
        <x:v>44392</x:v>
      </x:c>
      <x:c r="G7" s="127">
        <x:v>44408</x:v>
      </x:c>
      <x:c r="H7" s="122">
        <x:v>893</x:v>
      </x:c>
      <x:c r="I7" s="122" t="s">
        <x:v>807</x:v>
      </x:c>
    </x:row>
    <x:row r="8" spans="2:9">
      <x:c r="B8" s="122" t="s">
        <x:v>427</x:v>
      </x:c>
      <x:c r="C8" s="122" t="s">
        <x:v>207</x:v>
      </x:c>
      <x:c r="D8" s="122" t="s">
        <x:v>812</x:v>
      </x:c>
      <x:c r="E8" s="122" t="s">
        <x:v>206</x:v>
      </x:c>
      <x:c r="F8" s="127">
        <x:v>44392.771400463003</x:v>
      </x:c>
      <x:c r="G8" s="127">
        <x:v>44406.668055555601</x:v>
      </x:c>
      <x:c r="H8" s="122">
        <x:v>800</x:v>
      </x:c>
      <x:c r="I8" s="122" t="s">
        <x:v>807</x:v>
      </x:c>
    </x:row>
    <x:row r="9" spans="2:9">
      <x:c r="B9" s="122" t="s">
        <x:v>429</x:v>
      </x:c>
      <x:c r="C9" s="122" t="s">
        <x:v>208</x:v>
      </x:c>
      <x:c r="D9" s="122" t="s">
        <x:v>812</x:v>
      </x:c>
      <x:c r="E9" s="122" t="s">
        <x:v>324</x:v>
      </x:c>
      <x:c r="F9" s="127">
        <x:v>44393.390810185199</x:v>
      </x:c>
      <x:c r="G9" s="127">
        <x:v>44399.644444444399</x:v>
      </x:c>
      <x:c r="H9" s="122">
        <x:v>975</x:v>
      </x:c>
      <x:c r="I9" s="122" t="s">
        <x:v>807</x:v>
      </x:c>
    </x:row>
    <x:row r="10" spans="2:9">
      <x:c r="B10" s="122" t="s">
        <x:v>429</x:v>
      </x:c>
      <x:c r="C10" s="122" t="s">
        <x:v>208</x:v>
      </x:c>
      <x:c r="D10" s="122" t="s">
        <x:v>812</x:v>
      </x:c>
      <x:c r="E10" s="122" t="s">
        <x:v>206</x:v>
      </x:c>
      <x:c r="F10" s="127">
        <x:v>44393.484884259298</x:v>
      </x:c>
      <x:c r="G10" s="127">
        <x:v>44406.668055555601</x:v>
      </x:c>
      <x:c r="H10" s="122" t="s">
        <x:v>796</x:v>
      </x:c>
      <x:c r="I10" s="122" t="s">
        <x:v>803</x:v>
      </x:c>
    </x:row>
    <x:row r="11" spans="2:9">
      <x:c r="B11" s="122" t="s">
        <x:v>398</x:v>
      </x:c>
      <x:c r="C11" s="122" t="s">
        <x:v>201</x:v>
      </x:c>
      <x:c r="D11" s="122" t="s">
        <x:v>826</x:v>
      </x:c>
      <x:c r="E11" s="122" t="s">
        <x:v>324</x:v>
      </x:c>
      <x:c r="F11" s="127">
        <x:v>44389.565798611096</x:v>
      </x:c>
      <x:c r="G11" s="127">
        <x:v>44399.644444444399</x:v>
      </x:c>
      <x:c r="H11" s="122">
        <x:v>979</x:v>
      </x:c>
      <x:c r="I11" s="122" t="s">
        <x:v>807</x:v>
      </x:c>
    </x:row>
    <x:row r="12" spans="2:9">
      <x:c r="B12" s="122" t="s">
        <x:v>398</x:v>
      </x:c>
      <x:c r="C12" s="122" t="s">
        <x:v>201</x:v>
      </x:c>
      <x:c r="D12" s="122" t="s">
        <x:v>826</x:v>
      </x:c>
      <x:c r="E12" s="122" t="s">
        <x:v>206</x:v>
      </x:c>
      <x:c r="F12" s="127">
        <x:v>44393.392615740697</x:v>
      </x:c>
      <x:c r="G12" s="127">
        <x:v>44406.699305555601</x:v>
      </x:c>
      <x:c r="H12" s="122">
        <x:v>862</x:v>
      </x:c>
      <x:c r="I12" s="122" t="s">
        <x:v>807</x:v>
      </x:c>
    </x:row>
    <x:row r="13" spans="2:9">
      <x:c r="B13" s="122" t="s">
        <x:v>396</x:v>
      </x:c>
      <x:c r="C13" s="122" t="s">
        <x:v>209</x:v>
      </x:c>
      <x:c r="D13" s="122" t="s">
        <x:v>827</x:v>
      </x:c>
      <x:c r="E13" s="122" t="s">
        <x:v>324</x:v>
      </x:c>
      <x:c r="F13" s="127">
        <x:v>44389.5624537037</x:v>
      </x:c>
      <x:c r="G13" s="127">
        <x:v>44399.644444444399</x:v>
      </x:c>
      <x:c r="H13" s="122">
        <x:v>893</x:v>
      </x:c>
      <x:c r="I13" s="122" t="s">
        <x:v>807</x:v>
      </x:c>
    </x:row>
    <x:row r="14" spans="2:9">
      <x:c r="B14" s="122" t="s">
        <x:v>397</x:v>
      </x:c>
      <x:c r="C14" s="122" t="s">
        <x:v>227</x:v>
      </x:c>
      <x:c r="D14" s="122" t="s">
        <x:v>827</x:v>
      </x:c>
      <x:c r="E14" s="122" t="s">
        <x:v>206</x:v>
      </x:c>
      <x:c r="F14" s="127">
        <x:v>44386.666400463</x:v>
      </x:c>
      <x:c r="G14" s="127">
        <x:v>44404.715972222199</x:v>
      </x:c>
      <x:c r="H14" s="122">
        <x:v>908</x:v>
      </x:c>
      <x:c r="I14" s="122" t="s">
        <x:v>807</x:v>
      </x:c>
    </x:row>
    <x:row r="15" spans="2:9">
      <x:c r="B15" s="122" t="s">
        <x:v>399</x:v>
      </x:c>
      <x:c r="C15" s="122" t="s">
        <x:v>251</x:v>
      </x:c>
      <x:c r="D15" s="122" t="s">
        <x:v>827</x:v>
      </x:c>
      <x:c r="E15" s="122" t="s">
        <x:v>324</x:v>
      </x:c>
      <x:c r="F15" s="127">
        <x:v>44389.562384259298</x:v>
      </x:c>
      <x:c r="G15" s="127">
        <x:v>44399.672222222202</x:v>
      </x:c>
      <x:c r="H15" s="122" t="s">
        <x:v>796</x:v>
      </x:c>
      <x:c r="I15" s="122" t="s">
        <x:v>803</x:v>
      </x:c>
    </x:row>
    <x:row r="16" spans="2:9">
      <x:c r="B16" s="122" t="s">
        <x:v>400</x:v>
      </x:c>
      <x:c r="C16" s="122" t="s">
        <x:v>241</x:v>
      </x:c>
      <x:c r="D16" s="122" t="s">
        <x:v>826</x:v>
      </x:c>
      <x:c r="E16" s="122" t="s">
        <x:v>342</x:v>
      </x:c>
      <x:c r="F16" s="127">
        <x:v>44386</x:v>
      </x:c>
      <x:c r="G16" s="127">
        <x:v>44408</x:v>
      </x:c>
      <x:c r="H16" s="122">
        <x:v>925</x:v>
      </x:c>
      <x:c r="I16" s="122" t="s">
        <x:v>807</x:v>
      </x:c>
    </x:row>
    <x:row r="17" spans="2:9">
      <x:c r="B17" s="122" t="s">
        <x:v>401</x:v>
      </x:c>
      <x:c r="C17" s="122" t="s">
        <x:v>245</x:v>
      </x:c>
      <x:c r="D17" s="122" t="s">
        <x:v>812</x:v>
      </x:c>
      <x:c r="E17" s="122" t="s">
        <x:v>342</x:v>
      </x:c>
      <x:c r="F17" s="127">
        <x:v>44390</x:v>
      </x:c>
      <x:c r="G17" s="127">
        <x:v>44408</x:v>
      </x:c>
      <x:c r="H17" s="122">
        <x:v>567</x:v>
      </x:c>
      <x:c r="I17" s="122" t="s">
        <x:v>825</x:v>
      </x:c>
    </x:row>
    <x:row r="18" spans="2:9">
      <x:c r="B18" s="122" t="s">
        <x:v>401</x:v>
      </x:c>
      <x:c r="C18" s="122" t="s">
        <x:v>245</x:v>
      </x:c>
      <x:c r="D18" s="122" t="s">
        <x:v>812</x:v>
      </x:c>
      <x:c r="E18" s="122" t="s">
        <x:v>324</x:v>
      </x:c>
      <x:c r="F18" s="127">
        <x:v>44389.551261574103</x:v>
      </x:c>
      <x:c r="G18" s="127">
        <x:v>44397.663194444402</x:v>
      </x:c>
      <x:c r="H18" s="122">
        <x:v>975</x:v>
      </x:c>
      <x:c r="I18" s="122" t="s">
        <x:v>807</x:v>
      </x:c>
    </x:row>
    <x:row r="19" spans="2:9">
      <x:c r="B19" s="122" t="s">
        <x:v>401</x:v>
      </x:c>
      <x:c r="C19" s="122" t="s">
        <x:v>245</x:v>
      </x:c>
      <x:c r="D19" s="122" t="s">
        <x:v>812</x:v>
      </x:c>
      <x:c r="E19" s="122" t="s">
        <x:v>206</x:v>
      </x:c>
      <x:c r="F19" s="127">
        <x:v>44390.594143518501</x:v>
      </x:c>
      <x:c r="G19" s="127">
        <x:v>44404.714583333298</x:v>
      </x:c>
      <x:c r="H19" s="122" t="s">
        <x:v>796</x:v>
      </x:c>
      <x:c r="I19" s="122" t="s">
        <x:v>803</x:v>
      </x:c>
    </x:row>
    <x:row r="20" spans="2:9">
      <x:c r="B20" s="122" t="s">
        <x:v>406</x:v>
      </x:c>
      <x:c r="C20" s="122" t="s">
        <x:v>327</x:v>
      </x:c>
      <x:c r="D20" s="122" t="s">
        <x:v>826</x:v>
      </x:c>
      <x:c r="E20" s="122" t="s">
        <x:v>324</x:v>
      </x:c>
      <x:c r="F20" s="127">
        <x:v>44390.412962962997</x:v>
      </x:c>
      <x:c r="G20" s="127">
        <x:v>44399.644444444399</x:v>
      </x:c>
      <x:c r="H20" s="122">
        <x:v>567</x:v>
      </x:c>
      <x:c r="I20" s="122" t="s">
        <x:v>825</x:v>
      </x:c>
    </x:row>
    <x:row r="21" spans="2:9">
      <x:c r="B21" s="122" t="s">
        <x:v>406</x:v>
      </x:c>
      <x:c r="C21" s="122" t="s">
        <x:v>327</x:v>
      </x:c>
      <x:c r="D21" s="122" t="s">
        <x:v>826</x:v>
      </x:c>
      <x:c r="E21" s="122" t="s">
        <x:v>206</x:v>
      </x:c>
      <x:c r="F21" s="127">
        <x:v>44390.558379629598</x:v>
      </x:c>
      <x:c r="G21" s="127">
        <x:v>44406.697916666701</x:v>
      </x:c>
      <x:c r="H21" s="122">
        <x:v>769</x:v>
      </x:c>
      <x:c r="I21" s="122" t="s">
        <x:v>807</x:v>
      </x:c>
    </x:row>
    <x:row r="22" spans="2:9">
      <x:c r="B22" s="122" t="s">
        <x:v>406</x:v>
      </x:c>
      <x:c r="C22" s="122" t="s">
        <x:v>327</x:v>
      </x:c>
      <x:c r="D22" s="122" t="s">
        <x:v>826</x:v>
      </x:c>
      <x:c r="E22" s="122" t="s">
        <x:v>342</x:v>
      </x:c>
      <x:c r="F22" s="127">
        <x:v>44390</x:v>
      </x:c>
      <x:c r="G22" s="127">
        <x:v>44408</x:v>
      </x:c>
      <x:c r="H22" s="122">
        <x:v>936</x:v>
      </x:c>
      <x:c r="I22" s="122" t="s">
        <x:v>807</x:v>
      </x:c>
    </x:row>
    <x:row r="23" spans="2:9">
      <x:c r="B23" s="122" t="s">
        <x:v>403</x:v>
      </x:c>
      <x:c r="C23" s="122" t="s">
        <x:v>237</x:v>
      </x:c>
      <x:c r="D23" s="122" t="s">
        <x:v>827</x:v>
      </x:c>
      <x:c r="E23" s="122" t="s">
        <x:v>206</x:v>
      </x:c>
      <x:c r="F23" s="127">
        <x:v>44390.558564814797</x:v>
      </x:c>
      <x:c r="G23" s="127">
        <x:v>44404.770138888904</x:v>
      </x:c>
      <x:c r="H23" s="122">
        <x:v>838</x:v>
      </x:c>
      <x:c r="I23" s="122" t="s">
        <x:v>807</x:v>
      </x:c>
    </x:row>
    <x:row r="24" spans="2:9">
      <x:c r="B24" s="122" t="s">
        <x:v>403</x:v>
      </x:c>
      <x:c r="C24" s="122" t="s">
        <x:v>237</x:v>
      </x:c>
      <x:c r="D24" s="122" t="s">
        <x:v>827</x:v>
      </x:c>
      <x:c r="E24" s="122" t="s">
        <x:v>324</x:v>
      </x:c>
      <x:c r="F24" s="127">
        <x:v>44389.550844907397</x:v>
      </x:c>
      <x:c r="G24" s="127">
        <x:v>44397.685416666704</x:v>
      </x:c>
      <x:c r="H24" s="122">
        <x:v>957</x:v>
      </x:c>
      <x:c r="I24" s="122" t="s">
        <x:v>807</x:v>
      </x:c>
    </x:row>
    <x:row r="25" spans="2:9">
      <x:c r="B25" s="122" t="s">
        <x:v>403</x:v>
      </x:c>
      <x:c r="C25" s="122" t="s">
        <x:v>237</x:v>
      </x:c>
      <x:c r="D25" s="122" t="s">
        <x:v>827</x:v>
      </x:c>
      <x:c r="E25" s="122" t="s">
        <x:v>342</x:v>
      </x:c>
      <x:c r="F25" s="127">
        <x:v>44390</x:v>
      </x:c>
      <x:c r="G25" s="127">
        <x:v>44408</x:v>
      </x:c>
      <x:c r="H25" s="122">
        <x:v>936</x:v>
      </x:c>
      <x:c r="I25" s="122" t="s">
        <x:v>807</x:v>
      </x:c>
    </x:row>
    <x:row r="26" spans="2:9">
      <x:c r="B26" s="122" t="s">
        <x:v>407</x:v>
      </x:c>
      <x:c r="C26" s="122" t="s">
        <x:v>236</x:v>
      </x:c>
      <x:c r="D26" s="122" t="s">
        <x:v>812</x:v>
      </x:c>
      <x:c r="E26" s="122" t="s">
        <x:v>342</x:v>
      </x:c>
      <x:c r="F26" s="127">
        <x:v>44386</x:v>
      </x:c>
      <x:c r="G26" s="127">
        <x:v>44408</x:v>
      </x:c>
      <x:c r="H26" s="122">
        <x:v>975</x:v>
      </x:c>
      <x:c r="I26" s="122" t="s">
        <x:v>807</x:v>
      </x:c>
    </x:row>
    <x:row r="27" spans="2:9">
      <x:c r="B27" s="122" t="s">
        <x:v>407</x:v>
      </x:c>
      <x:c r="C27" s="122" t="s">
        <x:v>236</x:v>
      </x:c>
      <x:c r="D27" s="122" t="s">
        <x:v>812</x:v>
      </x:c>
      <x:c r="E27" s="122" t="s">
        <x:v>206</x:v>
      </x:c>
      <x:c r="F27" s="127">
        <x:v>44386.815740740698</x:v>
      </x:c>
      <x:c r="G27" s="127">
        <x:v>44406.667361111096</x:v>
      </x:c>
      <x:c r="H27" s="122">
        <x:v>800</x:v>
      </x:c>
      <x:c r="I27" s="122" t="s">
        <x:v>807</x:v>
      </x:c>
    </x:row>
    <x:row r="28" spans="2:9">
      <x:c r="B28" s="122" t="s">
        <x:v>407</x:v>
      </x:c>
      <x:c r="C28" s="122" t="s">
        <x:v>236</x:v>
      </x:c>
      <x:c r="D28" s="122" t="s">
        <x:v>812</x:v>
      </x:c>
      <x:c r="E28" s="122" t="s">
        <x:v>324</x:v>
      </x:c>
      <x:c r="F28" s="127">
        <x:v>44390.647881944402</x:v>
      </x:c>
      <x:c r="G28" s="127">
        <x:v>44399.644444444399</x:v>
      </x:c>
      <x:c r="H28" s="122">
        <x:v>1000</x:v>
      </x:c>
      <x:c r="I28" s="122" t="s">
        <x:v>807</x:v>
      </x:c>
    </x:row>
    <x:row r="29" spans="2:9">
      <x:c r="B29" s="122" t="s">
        <x:v>405</x:v>
      </x:c>
      <x:c r="C29" s="122" t="s">
        <x:v>249</x:v>
      </x:c>
      <x:c r="D29" s="122" t="s">
        <x:v>826</x:v>
      </x:c>
      <x:c r="E29" s="122" t="s">
        <x:v>562</x:v>
      </x:c>
      <x:c r="F29" s="127">
        <x:v>44391</x:v>
      </x:c>
      <x:c r="G29" s="127">
        <x:v>44407</x:v>
      </x:c>
      <x:c r="H29" s="122">
        <x:v>838</x:v>
      </x:c>
      <x:c r="I29" s="122" t="s">
        <x:v>807</x:v>
      </x:c>
    </x:row>
    <x:row r="30" spans="2:9">
      <x:c r="B30" s="122" t="s">
        <x:v>405</x:v>
      </x:c>
      <x:c r="C30" s="122" t="s">
        <x:v>249</x:v>
      </x:c>
      <x:c r="D30" s="122" t="s">
        <x:v>826</x:v>
      </x:c>
      <x:c r="E30" s="122" t="s">
        <x:v>206</x:v>
      </x:c>
      <x:c r="F30" s="127">
        <x:v>44386.665208333303</x:v>
      </x:c>
      <x:c r="G30" s="127">
        <x:v>44404.752777777801</x:v>
      </x:c>
      <x:c r="H30" s="122">
        <x:v>767</x:v>
      </x:c>
      <x:c r="I30" s="122" t="s">
        <x:v>807</x:v>
      </x:c>
    </x:row>
    <x:row r="31" spans="2:9">
      <x:c r="B31" s="122" t="s">
        <x:v>405</x:v>
      </x:c>
      <x:c r="C31" s="122" t="s">
        <x:v>249</x:v>
      </x:c>
      <x:c r="D31" s="122" t="s">
        <x:v>826</x:v>
      </x:c>
      <x:c r="E31" s="122" t="s">
        <x:v>342</x:v>
      </x:c>
      <x:c r="F31" s="127">
        <x:v>44386</x:v>
      </x:c>
      <x:c r="G31" s="127">
        <x:v>44408</x:v>
      </x:c>
      <x:c r="H31" s="122">
        <x:v>893</x:v>
      </x:c>
      <x:c r="I31" s="122" t="s">
        <x:v>807</x:v>
      </x:c>
    </x:row>
    <x:row r="32" spans="2:9">
      <x:c r="B32" s="122" t="s">
        <x:v>405</x:v>
      </x:c>
      <x:c r="C32" s="122" t="s">
        <x:v>249</x:v>
      </x:c>
      <x:c r="D32" s="122" t="s">
        <x:v>826</x:v>
      </x:c>
      <x:c r="E32" s="122" t="s">
        <x:v>324</x:v>
      </x:c>
      <x:c r="F32" s="127">
        <x:v>44391.693402777797</x:v>
      </x:c>
      <x:c r="G32" s="127">
        <x:v>44397.691666666702</x:v>
      </x:c>
      <x:c r="H32" s="122" t="s">
        <x:v>796</x:v>
      </x:c>
      <x:c r="I32" s="122" t="s">
        <x:v>803</x:v>
      </x:c>
    </x:row>
    <x:row r="33" spans="2:9">
      <x:c r="B33" s="122" t="s">
        <x:v>404</x:v>
      </x:c>
      <x:c r="C33" s="122" t="s">
        <x:v>247</x:v>
      </x:c>
      <x:c r="D33" s="122" t="s">
        <x:v>827</x:v>
      </x:c>
      <x:c r="E33" s="122" t="s">
        <x:v>206</x:v>
      </x:c>
      <x:c r="F33" s="127">
        <x:v>44392.8386805556</x:v>
      </x:c>
      <x:c r="G33" s="127">
        <x:v>44406.668055555601</x:v>
      </x:c>
      <x:c r="H33" s="122">
        <x:v>642</x:v>
      </x:c>
      <x:c r="I33" s="122" t="s">
        <x:v>825</x:v>
      </x:c>
    </x:row>
    <x:row r="34" spans="2:9">
      <x:c r="B34" s="122" t="s">
        <x:v>404</x:v>
      </x:c>
      <x:c r="C34" s="122" t="s">
        <x:v>247</x:v>
      </x:c>
      <x:c r="D34" s="122" t="s">
        <x:v>827</x:v>
      </x:c>
      <x:c r="E34" s="122" t="s">
        <x:v>324</x:v>
      </x:c>
      <x:c r="F34" s="127">
        <x:v>44389.571284722202</x:v>
      </x:c>
      <x:c r="G34" s="127">
        <x:v>44399.644444444399</x:v>
      </x:c>
      <x:c r="H34" s="122">
        <x:v>950</x:v>
      </x:c>
      <x:c r="I34" s="122" t="s">
        <x:v>807</x:v>
      </x:c>
    </x:row>
    <x:row r="35" spans="2:9">
      <x:c r="B35" s="122" t="s">
        <x:v>402</x:v>
      </x:c>
      <x:c r="C35" s="122" t="s">
        <x:v>233</x:v>
      </x:c>
      <x:c r="D35" s="122" t="s">
        <x:v>826</x:v>
      </x:c>
      <x:c r="E35" s="122" t="s">
        <x:v>342</x:v>
      </x:c>
      <x:c r="F35" s="127">
        <x:v>44389</x:v>
      </x:c>
      <x:c r="G35" s="127">
        <x:v>44408</x:v>
      </x:c>
      <x:c r="H35" s="122">
        <x:v>345</x:v>
      </x:c>
      <x:c r="I35" s="122" t="s">
        <x:v>825</x:v>
      </x:c>
    </x:row>
    <x:row r="36" spans="2:9">
      <x:c r="B36" s="122" t="s">
        <x:v>408</x:v>
      </x:c>
      <x:c r="C36" s="122" t="s">
        <x:v>217</x:v>
      </x:c>
      <x:c r="D36" s="122" t="s">
        <x:v>812</x:v>
      </x:c>
      <x:c r="E36" s="122" t="s">
        <x:v>324</x:v>
      </x:c>
      <x:c r="F36" s="127">
        <x:v>44390.552060185197</x:v>
      </x:c>
      <x:c r="G36" s="127">
        <x:v>44399.644444444399</x:v>
      </x:c>
      <x:c r="H36" s="122">
        <x:v>871</x:v>
      </x:c>
      <x:c r="I36" s="122" t="s">
        <x:v>807</x:v>
      </x:c>
    </x:row>
    <x:row r="37" spans="2:9">
      <x:c r="B37" s="122" t="s">
        <x:v>410</x:v>
      </x:c>
      <x:c r="C37" s="122" t="s">
        <x:v>248</x:v>
      </x:c>
      <x:c r="D37" s="122" t="s">
        <x:v>812</x:v>
      </x:c>
      <x:c r="E37" s="122" t="s">
        <x:v>324</x:v>
      </x:c>
      <x:c r="F37" s="127">
        <x:v>44386.810543981497</x:v>
      </x:c>
      <x:c r="G37" s="127">
        <x:v>44399.661805555603</x:v>
      </x:c>
      <x:c r="H37" s="122">
        <x:v>914</x:v>
      </x:c>
      <x:c r="I37" s="122" t="s">
        <x:v>807</x:v>
      </x:c>
    </x:row>
    <x:row r="38" spans="2:9">
      <x:c r="B38" s="122" t="s">
        <x:v>410</x:v>
      </x:c>
      <x:c r="C38" s="122" t="s">
        <x:v>248</x:v>
      </x:c>
      <x:c r="D38" s="122" t="s">
        <x:v>812</x:v>
      </x:c>
      <x:c r="E38" s="122" t="s">
        <x:v>206</x:v>
      </x:c>
      <x:c r="F38" s="127">
        <x:v>44386.720694444397</x:v>
      </x:c>
      <x:c r="G38" s="127">
        <x:v>44404.704861111102</x:v>
      </x:c>
      <x:c r="H38" s="122">
        <x:v>642</x:v>
      </x:c>
      <x:c r="I38" s="122" t="s">
        <x:v>825</x:v>
      </x:c>
    </x:row>
    <x:row r="39" spans="2:9">
      <x:c r="B39" s="122" t="s">
        <x:v>409</x:v>
      </x:c>
      <x:c r="C39" s="122" t="s">
        <x:v>250</x:v>
      </x:c>
      <x:c r="D39" s="122" t="s">
        <x:v>826</x:v>
      </x:c>
      <x:c r="E39" s="122" t="s">
        <x:v>324</x:v>
      </x:c>
      <x:c r="F39" s="127">
        <x:v>44390.594143518501</x:v>
      </x:c>
      <x:c r="G39" s="127">
        <x:v>44399.665972222203</x:v>
      </x:c>
      <x:c r="H39" s="122">
        <x:v>975</x:v>
      </x:c>
      <x:c r="I39" s="122" t="s">
        <x:v>807</x:v>
      </x:c>
    </x:row>
    <x:row r="40" spans="2:9">
      <x:c r="B40" s="122" t="s">
        <x:v>409</x:v>
      </x:c>
      <x:c r="C40" s="122" t="s">
        <x:v>250</x:v>
      </x:c>
      <x:c r="D40" s="122" t="s">
        <x:v>826</x:v>
      </x:c>
      <x:c r="E40" s="122" t="s">
        <x:v>342</x:v>
      </x:c>
      <x:c r="F40" s="127">
        <x:v>44390</x:v>
      </x:c>
      <x:c r="G40" s="127">
        <x:v>44408</x:v>
      </x:c>
      <x:c r="H40" s="122">
        <x:v>1000</x:v>
      </x:c>
      <x:c r="I40" s="122" t="s">
        <x:v>807</x:v>
      </x:c>
    </x:row>
    <x:row r="41" spans="2:9">
      <x:c r="B41" s="122" t="s">
        <x:v>409</x:v>
      </x:c>
      <x:c r="C41" s="122" t="s">
        <x:v>250</x:v>
      </x:c>
      <x:c r="D41" s="122" t="s">
        <x:v>826</x:v>
      </x:c>
      <x:c r="E41" s="122" t="s">
        <x:v>206</x:v>
      </x:c>
      <x:c r="F41" s="127">
        <x:v>44390.533530092602</x:v>
      </x:c>
      <x:c r="G41" s="127">
        <x:v>44406.699305555601</x:v>
      </x:c>
      <x:c r="H41" s="122">
        <x:v>733</x:v>
      </x:c>
      <x:c r="I41" s="122" t="s">
        <x:v>807</x:v>
      </x:c>
    </x:row>
    <x:row r="42" spans="2:9">
      <x:c r="B42" s="122" t="s">
        <x:v>389</x:v>
      </x:c>
      <x:c r="C42" s="122" t="s">
        <x:v>356</x:v>
      </x:c>
      <x:c r="D42" s="122" t="s">
        <x:v>809</x:v>
      </x:c>
      <x:c r="E42" s="122" t="s">
        <x:v>324</x:v>
      </x:c>
      <x:c r="F42" s="127">
        <x:v>44389.396620370397</x:v>
      </x:c>
      <x:c r="G42" s="127">
        <x:v>44399.644444444399</x:v>
      </x:c>
      <x:c r="H42" s="122">
        <x:v>975</x:v>
      </x:c>
      <x:c r="I42" s="122" t="s">
        <x:v>807</x:v>
      </x:c>
    </x:row>
    <x:row r="43" spans="2:9">
      <x:c r="B43" s="122" t="s">
        <x:v>388</x:v>
      </x:c>
      <x:c r="C43" s="122" t="s">
        <x:v>257</x:v>
      </x:c>
      <x:c r="D43" s="122" t="s">
        <x:v>812</x:v>
      </x:c>
      <x:c r="E43" s="122" t="s">
        <x:v>324</x:v>
      </x:c>
      <x:c r="F43" s="127">
        <x:v>44394</x:v>
      </x:c>
      <x:c r="G43" s="127">
        <x:v>44399.644444444399</x:v>
      </x:c>
      <x:c r="H43" s="122">
        <x:v>975</x:v>
      </x:c>
      <x:c r="I43" s="122" t="s">
        <x:v>807</x:v>
      </x:c>
    </x:row>
    <x:row r="44" spans="2:9">
      <x:c r="B44" s="122" t="s">
        <x:v>393</x:v>
      </x:c>
      <x:c r="C44" s="122" t="s">
        <x:v>252</x:v>
      </x:c>
      <x:c r="D44" s="122" t="s">
        <x:v>809</x:v>
      </x:c>
      <x:c r="E44" s="122" t="s">
        <x:v>324</x:v>
      </x:c>
      <x:c r="F44" s="127">
        <x:v>44392.8386805556</x:v>
      </x:c>
      <x:c r="G44" s="127">
        <x:v>44399.6694444444</x:v>
      </x:c>
      <x:c r="H44" s="122">
        <x:v>957</x:v>
      </x:c>
      <x:c r="I44" s="122" t="s">
        <x:v>807</x:v>
      </x:c>
    </x:row>
    <x:row r="45" spans="2:9">
      <x:c r="B45" s="122" t="s">
        <x:v>393</x:v>
      </x:c>
      <x:c r="C45" s="122" t="s">
        <x:v>252</x:v>
      </x:c>
      <x:c r="D45" s="122" t="s">
        <x:v>809</x:v>
      </x:c>
      <x:c r="E45" s="122" t="s">
        <x:v>206</x:v>
      </x:c>
      <x:c r="F45" s="127">
        <x:v>44389.565219907403</x:v>
      </x:c>
      <x:c r="G45" s="127">
        <x:v>44406.668749999997</x:v>
      </x:c>
      <x:c r="H45" s="122">
        <x:v>815</x:v>
      </x:c>
      <x:c r="I45" s="122" t="s">
        <x:v>807</x:v>
      </x:c>
    </x:row>
    <x:row r="46" spans="2:9">
      <x:c r="B46" s="122" t="s">
        <x:v>392</x:v>
      </x:c>
      <x:c r="C46" s="122" t="s">
        <x:v>253</x:v>
      </x:c>
      <x:c r="D46" s="122" t="s">
        <x:v>809</x:v>
      </x:c>
      <x:c r="E46" s="122" t="s">
        <x:v>342</x:v>
      </x:c>
      <x:c r="F46" s="127">
        <x:v>44390</x:v>
      </x:c>
      <x:c r="G46" s="127">
        <x:v>44408</x:v>
      </x:c>
      <x:c r="H46" s="122">
        <x:v>893</x:v>
      </x:c>
      <x:c r="I46" s="122" t="s">
        <x:v>807</x:v>
      </x:c>
    </x:row>
    <x:row r="47" spans="2:9">
      <x:c r="B47" s="122" t="s">
        <x:v>390</x:v>
      </x:c>
      <x:c r="C47" s="122" t="s">
        <x:v>179</x:v>
      </x:c>
      <x:c r="D47" s="122" t="s">
        <x:v>809</x:v>
      </x:c>
      <x:c r="E47" s="122" t="s">
        <x:v>206</x:v>
      </x:c>
      <x:c r="F47" s="127">
        <x:v>44386.667372685202</x:v>
      </x:c>
      <x:c r="G47" s="127">
        <x:v>44404.749305555597</x:v>
      </x:c>
      <x:c r="H47" s="122" t="s">
        <x:v>796</x:v>
      </x:c>
      <x:c r="I47" s="122" t="s">
        <x:v>803</x:v>
      </x:c>
    </x:row>
    <x:row r="48" spans="2:9">
      <x:c r="B48" s="122" t="s">
        <x:v>390</x:v>
      </x:c>
      <x:c r="C48" s="122" t="s">
        <x:v>179</x:v>
      </x:c>
      <x:c r="D48" s="122" t="s">
        <x:v>809</x:v>
      </x:c>
      <x:c r="E48" s="122" t="s">
        <x:v>562</x:v>
      </x:c>
      <x:c r="F48" s="127">
        <x:v>44386</x:v>
      </x:c>
      <x:c r="G48" s="127">
        <x:v>44407</x:v>
      </x:c>
      <x:c r="H48" s="122">
        <x:v>733</x:v>
      </x:c>
      <x:c r="I48" s="122" t="s">
        <x:v>807</x:v>
      </x:c>
    </x:row>
    <x:row r="49" spans="2:9">
      <x:c r="B49" s="122" t="s">
        <x:v>390</x:v>
      </x:c>
      <x:c r="C49" s="122" t="s">
        <x:v>179</x:v>
      </x:c>
      <x:c r="D49" s="122" t="s">
        <x:v>809</x:v>
      </x:c>
      <x:c r="E49" s="122" t="s">
        <x:v>324</x:v>
      </x:c>
      <x:c r="F49" s="127">
        <x:v>44386.666319444397</x:v>
      </x:c>
      <x:c r="G49" s="127">
        <x:v>44397.679166666698</x:v>
      </x:c>
      <x:c r="H49" s="122">
        <x:v>914</x:v>
      </x:c>
      <x:c r="I49" s="122" t="s">
        <x:v>807</x:v>
      </x:c>
    </x:row>
    <x:row r="50" spans="2:9">
      <x:c r="B50" s="122" t="s">
        <x:v>391</x:v>
      </x:c>
      <x:c r="C50" s="122" t="s">
        <x:v>255</x:v>
      </x:c>
      <x:c r="D50" s="122" t="s">
        <x:v>809</x:v>
      </x:c>
      <x:c r="E50" s="122" t="s">
        <x:v>206</x:v>
      </x:c>
      <x:c r="F50" s="127">
        <x:v>44389.5453009259</x:v>
      </x:c>
      <x:c r="G50" s="127">
        <x:v>44406.706250000003</x:v>
      </x:c>
      <x:c r="H50" s="122">
        <x:v>723</x:v>
      </x:c>
      <x:c r="I50" s="122" t="s">
        <x:v>807</x:v>
      </x:c>
    </x:row>
    <x:row r="51" spans="2:9">
      <x:c r="B51" s="122" t="s">
        <x:v>391</x:v>
      </x:c>
      <x:c r="C51" s="122" t="s">
        <x:v>255</x:v>
      </x:c>
      <x:c r="D51" s="122" t="s">
        <x:v>809</x:v>
      </x:c>
      <x:c r="E51" s="122" t="s">
        <x:v>324</x:v>
      </x:c>
      <x:c r="F51" s="127">
        <x:v>44386.672569444403</x:v>
      </x:c>
      <x:c r="G51" s="127">
        <x:v>44399.644444444399</x:v>
      </x:c>
      <x:c r="H51" s="122">
        <x:v>829</x:v>
      </x:c>
      <x:c r="I51" s="122" t="s">
        <x:v>807</x:v>
      </x:c>
    </x:row>
    <x:row r="52" spans="2:9">
      <x:c r="B52" s="122" t="s">
        <x:v>387</x:v>
      </x:c>
      <x:c r="C52" s="122" t="s">
        <x:v>230</x:v>
      </x:c>
      <x:c r="D52" s="122" t="s">
        <x:v>826</x:v>
      </x:c>
      <x:c r="E52" s="122" t="s">
        <x:v>206</x:v>
      </x:c>
      <x:c r="F52" s="127">
        <x:v>44389.564872685201</x:v>
      </x:c>
      <x:c r="G52" s="127">
        <x:v>44406.742361111101</x:v>
      </x:c>
      <x:c r="H52" s="122" t="s">
        <x:v>796</x:v>
      </x:c>
      <x:c r="I52" s="122" t="s">
        <x:v>803</x:v>
      </x:c>
    </x:row>
    <x:row r="53" spans="2:9">
      <x:c r="B53" s="122" t="s">
        <x:v>394</x:v>
      </x:c>
      <x:c r="C53" s="122" t="s">
        <x:v>234</x:v>
      </x:c>
      <x:c r="D53" s="122" t="s">
        <x:v>826</x:v>
      </x:c>
      <x:c r="E53" s="122" t="s">
        <x:v>324</x:v>
      </x:c>
      <x:c r="F53" s="127">
        <x:v>44386.667372685202</x:v>
      </x:c>
      <x:c r="G53" s="127">
        <x:v>44397.6652777778</x:v>
      </x:c>
      <x:c r="H53" s="122">
        <x:v>914</x:v>
      </x:c>
      <x:c r="I53" s="122" t="s">
        <x:v>807</x:v>
      </x:c>
    </x:row>
    <x:row r="54" spans="2:9">
      <x:c r="B54" s="122" t="s">
        <x:v>394</x:v>
      </x:c>
      <x:c r="C54" s="122" t="s">
        <x:v>234</x:v>
      </x:c>
      <x:c r="D54" s="122" t="s">
        <x:v>826</x:v>
      </x:c>
      <x:c r="E54" s="122" t="s">
        <x:v>342</x:v>
      </x:c>
      <x:c r="F54" s="127">
        <x:v>44386</x:v>
      </x:c>
      <x:c r="G54" s="127">
        <x:v>44408</x:v>
      </x:c>
      <x:c r="H54" s="122">
        <x:v>925</x:v>
      </x:c>
      <x:c r="I54" s="122" t="s">
        <x:v>807</x:v>
      </x:c>
    </x:row>
    <x:row r="55" spans="2:9">
      <x:c r="B55" s="122" t="s">
        <x:v>394</x:v>
      </x:c>
      <x:c r="C55" s="122" t="s">
        <x:v>234</x:v>
      </x:c>
      <x:c r="D55" s="122" t="s">
        <x:v>826</x:v>
      </x:c>
      <x:c r="E55" s="122" t="s">
        <x:v>206</x:v>
      </x:c>
      <x:c r="F55" s="127">
        <x:v>44386.668333333299</x:v>
      </x:c>
      <x:c r="G55" s="127">
        <x:v>44404.732638888898</x:v>
      </x:c>
      <x:c r="H55" s="122">
        <x:v>833</x:v>
      </x:c>
      <x:c r="I55" s="122" t="s">
        <x:v>807</x:v>
      </x:c>
    </x:row>
    <x:row r="56" spans="2:9">
      <x:c r="B56" s="122" t="s">
        <x:v>394</x:v>
      </x:c>
      <x:c r="C56" s="122" t="s">
        <x:v>234</x:v>
      </x:c>
      <x:c r="D56" s="122" t="s">
        <x:v>826</x:v>
      </x:c>
      <x:c r="E56" s="122" t="s">
        <x:v>562</x:v>
      </x:c>
      <x:c r="F56" s="127">
        <x:v>44386</x:v>
      </x:c>
      <x:c r="G56" s="127">
        <x:v>44407</x:v>
      </x:c>
      <x:c r="H56" s="122">
        <x:v>723</x:v>
      </x:c>
      <x:c r="I56" s="122" t="s">
        <x:v>807</x:v>
      </x:c>
    </x:row>
    <x:row r="57" spans="2:9">
      <x:c r="B57" s="122" t="s">
        <x:v>395</x:v>
      </x:c>
      <x:c r="C57" s="122" t="s">
        <x:v>235</x:v>
      </x:c>
      <x:c r="D57" s="122" t="s">
        <x:v>827</x:v>
      </x:c>
      <x:c r="E57" s="122" t="s">
        <x:v>324</x:v>
      </x:c>
      <x:c r="F57" s="127">
        <x:v>44389.562870370399</x:v>
      </x:c>
      <x:c r="G57" s="127">
        <x:v>44399.644444444399</x:v>
      </x:c>
      <x:c r="H57" s="122">
        <x:v>914</x:v>
      </x:c>
      <x:c r="I57" s="122" t="s">
        <x:v>807</x:v>
      </x:c>
    </x:row>
    <x:row r="58" spans="2:9">
      <x:c r="B58" s="122" t="s">
        <x:v>395</x:v>
      </x:c>
      <x:c r="C58" s="122" t="s">
        <x:v>235</x:v>
      </x:c>
      <x:c r="D58" s="122" t="s">
        <x:v>827</x:v>
      </x:c>
      <x:c r="E58" s="122" t="s">
        <x:v>206</x:v>
      </x:c>
      <x:c r="F58" s="127">
        <x:v>44389.546226851897</x:v>
      </x:c>
      <x:c r="G58" s="127">
        <x:v>44406.691666666702</x:v>
      </x:c>
      <x:c r="H58" s="122">
        <x:v>838</x:v>
      </x:c>
      <x:c r="I58" s="122" t="s">
        <x:v>807</x:v>
      </x:c>
    </x:row>
    <x:row r="59" spans="2:9">
      <x:c r="B59" s="122" t="s">
        <x:v>415</x:v>
      </x:c>
      <x:c r="C59" s="122" t="s">
        <x:v>239</x:v>
      </x:c>
      <x:c r="D59" s="122" t="s">
        <x:v>812</x:v>
      </x:c>
      <x:c r="E59" s="122" t="s">
        <x:v>206</x:v>
      </x:c>
      <x:c r="F59" s="127">
        <x:v>44386.686157407399</x:v>
      </x:c>
      <x:c r="G59" s="127">
        <x:v>44404.761805555601</x:v>
      </x:c>
      <x:c r="H59" s="122">
        <x:v>815</x:v>
      </x:c>
      <x:c r="I59" s="122" t="s">
        <x:v>807</x:v>
      </x:c>
    </x:row>
    <x:row r="60" spans="2:9">
      <x:c r="B60" s="122" t="s">
        <x:v>415</x:v>
      </x:c>
      <x:c r="C60" s="122" t="s">
        <x:v>239</x:v>
      </x:c>
      <x:c r="D60" s="122" t="s">
        <x:v>812</x:v>
      </x:c>
      <x:c r="E60" s="122" t="s">
        <x:v>342</x:v>
      </x:c>
      <x:c r="F60" s="127">
        <x:v>44386</x:v>
      </x:c>
      <x:c r="G60" s="127">
        <x:v>44408</x:v>
      </x:c>
      <x:c r="H60" s="122" t="s">
        <x:v>796</x:v>
      </x:c>
      <x:c r="I60" s="122" t="s">
        <x:v>803</x:v>
      </x:c>
    </x:row>
    <x:row r="61" spans="2:9">
      <x:c r="B61" s="122" t="s">
        <x:v>416</x:v>
      </x:c>
      <x:c r="C61" s="122" t="s">
        <x:v>254</x:v>
      </x:c>
      <x:c r="D61" s="122" t="s">
        <x:v>812</x:v>
      </x:c>
      <x:c r="E61" s="122" t="s">
        <x:v>324</x:v>
      </x:c>
      <x:c r="F61" s="127">
        <x:v>44389.396620370397</x:v>
      </x:c>
      <x:c r="G61" s="127">
        <x:v>44399.644444444399</x:v>
      </x:c>
      <x:c r="H61" s="122">
        <x:v>893</x:v>
      </x:c>
      <x:c r="I61" s="122" t="s">
        <x:v>807</x:v>
      </x:c>
    </x:row>
    <x:row r="62" spans="2:9">
      <x:c r="B62" s="122" t="s">
        <x:v>416</x:v>
      </x:c>
      <x:c r="C62" s="122" t="s">
        <x:v>254</x:v>
      </x:c>
      <x:c r="D62" s="122" t="s">
        <x:v>812</x:v>
      </x:c>
      <x:c r="E62" s="122" t="s">
        <x:v>342</x:v>
      </x:c>
      <x:c r="F62" s="127">
        <x:v>44390</x:v>
      </x:c>
      <x:c r="G62" s="127">
        <x:v>44408</x:v>
      </x:c>
      <x:c r="H62" s="122">
        <x:v>936</x:v>
      </x:c>
      <x:c r="I62" s="122" t="s">
        <x:v>807</x:v>
      </x:c>
    </x:row>
    <x:row r="63" spans="2:9">
      <x:c r="B63" s="122" t="s">
        <x:v>414</x:v>
      </x:c>
      <x:c r="C63" s="122" t="s">
        <x:v>256</x:v>
      </x:c>
      <x:c r="D63" s="122" t="s">
        <x:v>826</x:v>
      </x:c>
      <x:c r="E63" s="122" t="s">
        <x:v>324</x:v>
      </x:c>
      <x:c r="F63" s="127">
        <x:v>44389.658472222203</x:v>
      </x:c>
      <x:c r="G63" s="127">
        <x:v>44399.644444444399</x:v>
      </x:c>
      <x:c r="H63" s="122">
        <x:v>893</x:v>
      </x:c>
      <x:c r="I63" s="122" t="s">
        <x:v>807</x:v>
      </x:c>
    </x:row>
    <x:row r="64" spans="2:9">
      <x:c r="B64" s="122" t="s">
        <x:v>414</x:v>
      </x:c>
      <x:c r="C64" s="122" t="s">
        <x:v>256</x:v>
      </x:c>
      <x:c r="D64" s="122" t="s">
        <x:v>826</x:v>
      </x:c>
      <x:c r="E64" s="122" t="s">
        <x:v>206</x:v>
      </x:c>
      <x:c r="F64" s="127">
        <x:v>44389.546122685198</x:v>
      </x:c>
      <x:c r="G64" s="127">
        <x:v>44406.667361111096</x:v>
      </x:c>
      <x:c r="H64" s="122">
        <x:v>838</x:v>
      </x:c>
      <x:c r="I64" s="122" t="s">
        <x:v>807</x:v>
      </x:c>
    </x:row>
    <x:row r="65" spans="2:9">
      <x:c r="B65" s="122" t="s">
        <x:v>413</x:v>
      </x:c>
      <x:c r="C65" s="122" t="s">
        <x:v>232</x:v>
      </x:c>
      <x:c r="D65" s="122" t="s">
        <x:v>827</x:v>
      </x:c>
      <x:c r="E65" s="122" t="s">
        <x:v>342</x:v>
      </x:c>
      <x:c r="F65" s="127">
        <x:v>44386</x:v>
      </x:c>
      <x:c r="G65" s="127">
        <x:v>44408</x:v>
      </x:c>
      <x:c r="H65" s="122">
        <x:v>857</x:v>
      </x:c>
      <x:c r="I65" s="122" t="s">
        <x:v>807</x:v>
      </x:c>
    </x:row>
    <x:row r="66" spans="2:9">
      <x:c r="B66" s="122" t="s">
        <x:v>413</x:v>
      </x:c>
      <x:c r="C66" s="122" t="s">
        <x:v>232</x:v>
      </x:c>
      <x:c r="D66" s="122" t="s">
        <x:v>827</x:v>
      </x:c>
      <x:c r="E66" s="122" t="s">
        <x:v>324</x:v>
      </x:c>
      <x:c r="F66" s="127">
        <x:v>44386.678240740701</x:v>
      </x:c>
      <x:c r="G66" s="127">
        <x:v>44399.644444444399</x:v>
      </x:c>
      <x:c r="H66" s="122">
        <x:v>533</x:v>
      </x:c>
      <x:c r="I66" s="122" t="s">
        <x:v>825</x:v>
      </x:c>
    </x:row>
    <x:row r="67" spans="2:9">
      <x:c r="B67" s="122" t="s">
        <x:v>840</x:v>
      </x:c>
      <x:c r="C67" s="122" t="s">
        <x:v>226</x:v>
      </x:c>
      <x:c r="D67" s="122" t="s">
        <x:v>827</x:v>
      </x:c>
      <x:c r="E67" s="122" t="s">
        <x:v>206</x:v>
      </x:c>
      <x:c r="F67" s="127">
        <x:v>44389.562870370399</x:v>
      </x:c>
      <x:c r="G67" s="127">
        <x:v>44406.702777777798</x:v>
      </x:c>
      <x:c r="H67" s="122">
        <x:v>800</x:v>
      </x:c>
      <x:c r="I67" s="122" t="s">
        <x:v>807</x:v>
      </x:c>
    </x:row>
    <x:row r="68" spans="2:9">
      <x:c r="B68" s="122" t="s">
        <x:v>840</x:v>
      </x:c>
      <x:c r="C68" s="122" t="s">
        <x:v>226</x:v>
      </x:c>
      <x:c r="D68" s="122" t="s">
        <x:v>827</x:v>
      </x:c>
      <x:c r="E68" s="122" t="s">
        <x:v>324</x:v>
      </x:c>
      <x:c r="F68" s="127">
        <x:v>44386.664247685199</x:v>
      </x:c>
      <x:c r="G68" s="127">
        <x:v>44399.659722222197</x:v>
      </x:c>
      <x:c r="H68" s="122">
        <x:v>950</x:v>
      </x:c>
      <x:c r="I68" s="122" t="s">
        <x:v>807</x:v>
      </x:c>
    </x:row>
    <x:row r="69" spans="2:9">
      <x:c r="B69" s="122" t="s">
        <x:v>841</x:v>
      </x:c>
      <x:c r="C69" s="122" t="s">
        <x:v>242</x:v>
      </x:c>
      <x:c r="D69" s="122" t="s">
        <x:v>826</x:v>
      </x:c>
      <x:c r="E69" s="122" t="s">
        <x:v>324</x:v>
      </x:c>
      <x:c r="F69" s="127">
        <x:v>44393.3921527778</x:v>
      </x:c>
      <x:c r="G69" s="127">
        <x:v>44399.6743055556</x:v>
      </x:c>
      <x:c r="H69" s="122">
        <x:v>825</x:v>
      </x:c>
      <x:c r="I69" s="122" t="s">
        <x:v>807</x:v>
      </x:c>
    </x:row>
    <x:row r="70" spans="2:9">
      <x:c r="B70" s="122" t="s">
        <x:v>841</x:v>
      </x:c>
      <x:c r="C70" s="122" t="s">
        <x:v>242</x:v>
      </x:c>
      <x:c r="D70" s="122" t="s">
        <x:v>826</x:v>
      </x:c>
      <x:c r="E70" s="122" t="s">
        <x:v>342</x:v>
      </x:c>
      <x:c r="F70" s="127">
        <x:v>44386</x:v>
      </x:c>
      <x:c r="G70" s="127">
        <x:v>44408</x:v>
      </x:c>
      <x:c r="H70" s="122">
        <x:v>914</x:v>
      </x:c>
      <x:c r="I70" s="122" t="s">
        <x:v>807</x:v>
      </x:c>
    </x:row>
    <x:row r="71" spans="2:9">
      <x:c r="B71" s="122" t="s">
        <x:v>848</x:v>
      </x:c>
      <x:c r="C71" s="122" t="s">
        <x:v>243</x:v>
      </x:c>
      <x:c r="D71" s="122" t="s">
        <x:v>826</x:v>
      </x:c>
      <x:c r="E71" s="122" t="s">
        <x:v>562</x:v>
      </x:c>
      <x:c r="F71" s="127">
        <x:v>44386</x:v>
      </x:c>
      <x:c r="G71" s="127">
        <x:v>44407</x:v>
      </x:c>
      <x:c r="H71" s="122">
        <x:v>815</x:v>
      </x:c>
      <x:c r="I71" s="122" t="s">
        <x:v>807</x:v>
      </x:c>
    </x:row>
    <x:row r="72" spans="2:9">
      <x:c r="B72" s="122" t="s">
        <x:v>848</x:v>
      </x:c>
      <x:c r="C72" s="122" t="s">
        <x:v>243</x:v>
      </x:c>
      <x:c r="D72" s="122" t="s">
        <x:v>826</x:v>
      </x:c>
      <x:c r="E72" s="122" t="s">
        <x:v>324</x:v>
      </x:c>
      <x:c r="F72" s="127">
        <x:v>44386.666400463</x:v>
      </x:c>
      <x:c r="G72" s="127">
        <x:v>44397.679861111101</x:v>
      </x:c>
      <x:c r="H72" s="122">
        <x:v>975</x:v>
      </x:c>
      <x:c r="I72" s="122" t="s">
        <x:v>807</x:v>
      </x:c>
    </x:row>
    <x:row r="73" spans="2:9">
      <x:c r="B73" s="122" t="s">
        <x:v>845</x:v>
      </x:c>
      <x:c r="C73" s="122" t="s">
        <x:v>228</x:v>
      </x:c>
      <x:c r="D73" s="122" t="s">
        <x:v>812</x:v>
      </x:c>
      <x:c r="E73" s="122" t="s">
        <x:v>324</x:v>
      </x:c>
      <x:c r="F73" s="127">
        <x:v>44390.614467592597</x:v>
      </x:c>
      <x:c r="G73" s="127">
        <x:v>44399.672916666699</x:v>
      </x:c>
      <x:c r="H73" s="122">
        <x:v>936</x:v>
      </x:c>
      <x:c r="I73" s="122" t="s">
        <x:v>807</x:v>
      </x:c>
    </x:row>
    <x:row r="74" spans="2:9">
      <x:c r="B74" s="122" t="s">
        <x:v>845</x:v>
      </x:c>
      <x:c r="C74" s="122" t="s">
        <x:v>228</x:v>
      </x:c>
      <x:c r="D74" s="122" t="s">
        <x:v>812</x:v>
      </x:c>
      <x:c r="E74" s="122" t="s">
        <x:v>206</x:v>
      </x:c>
      <x:c r="F74" s="127">
        <x:v>44389.565798611096</x:v>
      </x:c>
      <x:c r="G74" s="127">
        <x:v>44404.730555555601</x:v>
      </x:c>
      <x:c r="H74" s="122">
        <x:v>885</x:v>
      </x:c>
      <x:c r="I74" s="122" t="s">
        <x:v>807</x:v>
      </x:c>
    </x:row>
    <x:row r="75" spans="2:9">
      <x:c r="B75" s="122" t="s">
        <x:v>842</x:v>
      </x:c>
      <x:c r="C75" s="122" t="s">
        <x:v>244</x:v>
      </x:c>
      <x:c r="D75" s="122" t="s">
        <x:v>812</x:v>
      </x:c>
      <x:c r="E75" s="122" t="s">
        <x:v>206</x:v>
      </x:c>
      <x:c r="F75" s="127">
        <x:v>44393.484340277799</x:v>
      </x:c>
      <x:c r="G75" s="127">
        <x:v>44404.731249999997</x:v>
      </x:c>
      <x:c r="H75" s="122" t="s">
        <x:v>796</x:v>
      </x:c>
      <x:c r="I75" s="122" t="s">
        <x:v>803</x:v>
      </x:c>
    </x:row>
    <x:row r="76" spans="2:9">
      <x:c r="B76" s="122" t="s">
        <x:v>842</x:v>
      </x:c>
      <x:c r="C76" s="122" t="s">
        <x:v>244</x:v>
      </x:c>
      <x:c r="D76" s="122" t="s">
        <x:v>812</x:v>
      </x:c>
      <x:c r="E76" s="122" t="s">
        <x:v>342</x:v>
      </x:c>
      <x:c r="F76" s="127">
        <x:v>44393</x:v>
      </x:c>
      <x:c r="G76" s="127">
        <x:v>44408</x:v>
      </x:c>
      <x:c r="H76" s="122">
        <x:v>533</x:v>
      </x:c>
      <x:c r="I76" s="122" t="s">
        <x:v>825</x:v>
      </x:c>
    </x:row>
    <x:row r="77" spans="2:9">
      <x:c r="B77" s="122" t="s">
        <x:v>847</x:v>
      </x:c>
      <x:c r="C77" s="122" t="s">
        <x:v>238</x:v>
      </x:c>
      <x:c r="D77" s="122" t="s">
        <x:v>826</x:v>
      </x:c>
      <x:c r="E77" s="122" t="s">
        <x:v>342</x:v>
      </x:c>
      <x:c r="F77" s="127">
        <x:v>44386</x:v>
      </x:c>
      <x:c r="G77" s="127">
        <x:v>44408</x:v>
      </x:c>
      <x:c r="H77" s="122">
        <x:v>823</x:v>
      </x:c>
      <x:c r="I77" s="122" t="s">
        <x:v>807</x:v>
      </x:c>
    </x:row>
    <x:row r="78" spans="2:9">
      <x:c r="B78" s="122" t="s">
        <x:v>847</x:v>
      </x:c>
      <x:c r="C78" s="122" t="s">
        <x:v>238</x:v>
      </x:c>
      <x:c r="D78" s="122" t="s">
        <x:v>826</x:v>
      </x:c>
      <x:c r="E78" s="122" t="s">
        <x:v>324</x:v>
      </x:c>
      <x:c r="F78" s="127">
        <x:v>44389.5452546296</x:v>
      </x:c>
      <x:c r="G78" s="127">
        <x:v>44399.644444444399</x:v>
      </x:c>
      <x:c r="H78" s="122">
        <x:v>700</x:v>
      </x:c>
      <x:c r="I78" s="122" t="s">
        <x:v>807</x:v>
      </x:c>
    </x:row>
    <x:row r="79" spans="2:9">
      <x:c r="B79" s="122" t="s">
        <x:v>846</x:v>
      </x:c>
      <x:c r="C79" s="122" t="s">
        <x:v>229</x:v>
      </x:c>
      <x:c r="D79" s="122" t="s">
        <x:v>809</x:v>
      </x:c>
      <x:c r="E79" s="122" t="s">
        <x:v>324</x:v>
      </x:c>
      <x:c r="F79" s="127">
        <x:v>44389.5453935185</x:v>
      </x:c>
      <x:c r="G79" s="127">
        <x:v>44397.661805555603</x:v>
      </x:c>
      <x:c r="H79" s="122">
        <x:v>936</x:v>
      </x:c>
      <x:c r="I79" s="122" t="s">
        <x:v>807</x:v>
      </x:c>
    </x:row>
    <x:row r="80" spans="2:9">
      <x:c r="B80" s="122" t="s">
        <x:v>846</x:v>
      </x:c>
      <x:c r="C80" s="122" t="s">
        <x:v>229</x:v>
      </x:c>
      <x:c r="D80" s="122" t="s">
        <x:v>809</x:v>
      </x:c>
      <x:c r="E80" s="122" t="s">
        <x:v>562</x:v>
      </x:c>
      <x:c r="F80" s="127">
        <x:v>44389</x:v>
      </x:c>
      <x:c r="G80" s="127">
        <x:v>44407</x:v>
      </x:c>
      <x:c r="H80" s="122">
        <x:v>642</x:v>
      </x:c>
      <x:c r="I80" s="122" t="s">
        <x:v>825</x:v>
      </x:c>
    </x:row>
    <x:row r="81" spans="2:9">
      <x:c r="B81" s="122" t="s">
        <x:v>846</x:v>
      </x:c>
      <x:c r="C81" s="122" t="s">
        <x:v>229</x:v>
      </x:c>
      <x:c r="D81" s="122" t="s">
        <x:v>809</x:v>
      </x:c>
      <x:c r="E81" s="122" t="s">
        <x:v>206</x:v>
      </x:c>
      <x:c r="F81" s="127">
        <x:v>44389.561365740701</x:v>
      </x:c>
      <x:c r="G81" s="127">
        <x:v>44404.7055555556</x:v>
      </x:c>
      <x:c r="H81" s="122" t="s">
        <x:v>796</x:v>
      </x:c>
      <x:c r="I81" s="122" t="s">
        <x:v>803</x:v>
      </x:c>
    </x:row>
    <x:row r="82" spans="2:9">
      <x:c r="B82" s="122" t="s">
        <x:v>843</x:v>
      </x:c>
      <x:c r="C82" s="122" t="s">
        <x:v>240</x:v>
      </x:c>
      <x:c r="D82" s="122" t="s">
        <x:v>827</x:v>
      </x:c>
      <x:c r="E82" s="122" t="s">
        <x:v>206</x:v>
      </x:c>
      <x:c r="F82" s="127">
        <x:v>44386.664247685199</x:v>
      </x:c>
      <x:c r="G82" s="127">
        <x:v>44404.760416666701</x:v>
      </x:c>
      <x:c r="H82" s="122">
        <x:v>733</x:v>
      </x:c>
      <x:c r="I82" s="122" t="s">
        <x:v>807</x:v>
      </x:c>
    </x:row>
    <x:row r="83" spans="2:9">
      <x:c r="B83" s="122" t="s">
        <x:v>843</x:v>
      </x:c>
      <x:c r="C83" s="122" t="s">
        <x:v>240</x:v>
      </x:c>
      <x:c r="D83" s="122" t="s">
        <x:v>827</x:v>
      </x:c>
      <x:c r="E83" s="122" t="s">
        <x:v>324</x:v>
      </x:c>
      <x:c r="F83" s="127">
        <x:v>44392.771400463003</x:v>
      </x:c>
      <x:c r="G83" s="127">
        <x:v>44399.644444444399</x:v>
      </x:c>
      <x:c r="H83" s="122">
        <x:v>893</x:v>
      </x:c>
      <x:c r="I83" s="122" t="s">
        <x:v>807</x:v>
      </x:c>
    </x:row>
    <x:row r="84" spans="2:9">
      <x:c r="B84" s="122" t="s">
        <x:v>844</x:v>
      </x:c>
      <x:c r="C84" s="122" t="s">
        <x:v>231</x:v>
      </x:c>
      <x:c r="D84" s="122" t="s">
        <x:v>827</x:v>
      </x:c>
      <x:c r="E84" s="122" t="s">
        <x:v>324</x:v>
      </x:c>
      <x:c r="F84" s="127">
        <x:v>44386.686157407399</x:v>
      </x:c>
      <x:c r="G84" s="127">
        <x:v>44399.670833333301</x:v>
      </x:c>
      <x:c r="H84" s="122">
        <x:v>914</x:v>
      </x:c>
      <x:c r="I84" s="122" t="s">
        <x:v>807</x:v>
      </x:c>
    </x:row>
    <x:row r="85" spans="2:9">
      <x:c r="B85" s="122" t="s">
        <x:v>849</x:v>
      </x:c>
      <x:c r="C85" s="122" t="s">
        <x:v>328</x:v>
      </x:c>
      <x:c r="D85" s="122" t="s">
        <x:v>809</x:v>
      </x:c>
      <x:c r="E85" s="122" t="s">
        <x:v>206</x:v>
      </x:c>
      <x:c r="F85" s="127">
        <x:v>44390.648854166699</x:v>
      </x:c>
      <x:c r="G85" s="127">
        <x:v>44404.742361111101</x:v>
      </x:c>
      <x:c r="H85" s="122">
        <x:v>800</x:v>
      </x:c>
      <x:c r="I85" s="122" t="s">
        <x:v>807</x:v>
      </x:c>
    </x:row>
    <x:row r="86" spans="2:9">
      <x:c r="B86" s="122" t="s">
        <x:v>849</x:v>
      </x:c>
      <x:c r="C86" s="122" t="s">
        <x:v>328</x:v>
      </x:c>
      <x:c r="D86" s="122" t="s">
        <x:v>809</x:v>
      </x:c>
      <x:c r="E86" s="122" t="s">
        <x:v>324</x:v>
      </x:c>
      <x:c r="F86" s="127">
        <x:v>44386.724166666703</x:v>
      </x:c>
      <x:c r="G86" s="127">
        <x:v>44399.644444444399</x:v>
      </x:c>
      <x:c r="H86" s="122">
        <x:v>925</x:v>
      </x:c>
      <x:c r="I86" s="122" t="s">
        <x:v>807</x:v>
      </x:c>
    </x:row>
    <x:row r="87" spans="2:9">
      <x:c r="B87" s="122" t="s">
        <x:v>839</x:v>
      </x:c>
      <x:c r="C87" s="122" t="s">
        <x:v>246</x:v>
      </x:c>
      <x:c r="D87" s="122" t="s">
        <x:v>812</x:v>
      </x:c>
      <x:c r="E87" s="122" t="s">
        <x:v>324</x:v>
      </x:c>
      <x:c r="F87" s="127">
        <x:v>44390.742442129602</x:v>
      </x:c>
      <x:c r="G87" s="127">
        <x:v>44399.644444444399</x:v>
      </x:c>
      <x:c r="H87" s="122">
        <x:v>936</x:v>
      </x:c>
      <x:c r="I87" s="122" t="s">
        <x:v>807</x:v>
      </x:c>
    </x:row>
    <x:row r="88" spans="2:9">
      <x:c r="B88" s="122" t="s">
        <x:v>839</x:v>
      </x:c>
      <x:c r="C88" s="122" t="s">
        <x:v>246</x:v>
      </x:c>
      <x:c r="D88" s="122" t="s">
        <x:v>812</x:v>
      </x:c>
      <x:c r="E88" s="122" t="s">
        <x:v>206</x:v>
      </x:c>
      <x:c r="F88" s="127">
        <x:v>44390.552060185197</x:v>
      </x:c>
      <x:c r="G88" s="127">
        <x:v>44406.668055555601</x:v>
      </x:c>
      <x:c r="H88" s="122">
        <x:v>862</x:v>
      </x:c>
      <x:c r="I88" s="122" t="s">
        <x:v>807</x:v>
      </x:c>
    </x:row>
    <x:row r="89" spans="2:9">
      <x:c r="B89" s="122" t="s">
        <x:v>839</x:v>
      </x:c>
      <x:c r="C89" s="122" t="s">
        <x:v>246</x:v>
      </x:c>
      <x:c r="D89" s="122" t="s">
        <x:v>812</x:v>
      </x:c>
      <x:c r="E89" s="122" t="s">
        <x:v>342</x:v>
      </x:c>
      <x:c r="F89" s="127">
        <x:v>44390</x:v>
      </x:c>
      <x:c r="G89" s="127">
        <x:v>44408</x:v>
      </x:c>
      <x:c r="H89" s="122">
        <x:v>567</x:v>
      </x:c>
      <x:c r="I89" s="122" t="s">
        <x:v>825</x:v>
      </x:c>
    </x:row>
  </x:sheetData>
  <x:conditionalFormatting sqref="B3:I89">
    <x:cfRule type="expression" dxfId="13" priority="1">
      <x:formula>OR(LARGE($H$3:$H$89,1)=$H3,SMALL($H$3:$H$89,1)=$H3)</x:formula>
    </x:cfRule>
  </x:conditionalFormatting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6"/>
  <x:dimension ref="B2:I89"/>
  <x:sheetViews>
    <x:sheetView topLeftCell="A1" zoomScaleNormal="75" zoomScaleSheetLayoutView="100" workbookViewId="0">
      <x:selection activeCell="N11" activeCellId="0" sqref="N11:N11"/>
    </x:sheetView>
  </x:sheetViews>
  <x:sheetFormatPr defaultColWidth="9" defaultRowHeight="16.39999999999999857891"/>
  <x:cols>
    <x:col min="1" max="1" width="2.5625" customWidth="1"/>
    <x:col min="2" max="2" width="10" bestFit="1" customWidth="1"/>
    <x:col min="4" max="4" width="13.9375" bestFit="1" customWidth="1"/>
    <x:col min="5" max="5" width="10.0625" bestFit="1" customWidth="1"/>
    <x:col min="6" max="7" width="10.5625" bestFit="1" customWidth="1"/>
  </x:cols>
  <x:sheetData>
    <x:row r="2" spans="2:9">
      <x:c r="B2" s="122" t="s">
        <x:v>331</x:v>
      </x:c>
      <x:c r="C2" s="122" t="s">
        <x:v>26</x:v>
      </x:c>
      <x:c r="D2" s="122" t="s">
        <x:v>138</x:v>
      </x:c>
      <x:c r="E2" s="122" t="s">
        <x:v>340</x:v>
      </x:c>
      <x:c r="F2" s="122" t="s">
        <x:v>195</x:v>
      </x:c>
      <x:c r="G2" s="122" t="s">
        <x:v>806</x:v>
      </x:c>
      <x:c r="H2" s="122" t="s">
        <x:v>205</x:v>
      </x:c>
      <x:c r="I2" s="122" t="s">
        <x:v>194</x:v>
      </x:c>
    </x:row>
    <x:row r="3" spans="2:9">
      <x:c r="B3" s="122" t="s">
        <x:v>425</x:v>
      </x:c>
      <x:c r="C3" s="122" t="s">
        <x:v>196</x:v>
      </x:c>
      <x:c r="D3" s="122" t="s">
        <x:v>812</x:v>
      </x:c>
      <x:c r="E3" s="122" t="s">
        <x:v>342</x:v>
      </x:c>
      <x:c r="F3" s="127">
        <x:v>44390</x:v>
      </x:c>
      <x:c r="G3" s="127">
        <x:v>44408</x:v>
      </x:c>
      <x:c r="H3" s="122">
        <x:v>936</x:v>
      </x:c>
      <x:c r="I3" s="122" t="s">
        <x:v>807</x:v>
      </x:c>
    </x:row>
    <x:row r="4" spans="2:9">
      <x:c r="B4" s="122" t="s">
        <x:v>425</x:v>
      </x:c>
      <x:c r="C4" s="122" t="s">
        <x:v>196</x:v>
      </x:c>
      <x:c r="D4" s="122" t="s">
        <x:v>812</x:v>
      </x:c>
      <x:c r="E4" s="122" t="s">
        <x:v>562</x:v>
      </x:c>
      <x:c r="F4" s="127">
        <x:v>44389</x:v>
      </x:c>
      <x:c r="G4" s="127">
        <x:v>44407</x:v>
      </x:c>
      <x:c r="H4" s="122">
        <x:v>838</x:v>
      </x:c>
      <x:c r="I4" s="122" t="s">
        <x:v>807</x:v>
      </x:c>
    </x:row>
    <x:row r="5" spans="2:9">
      <x:c r="B5" s="122" t="s">
        <x:v>425</x:v>
      </x:c>
      <x:c r="C5" s="122" t="s">
        <x:v>196</x:v>
      </x:c>
      <x:c r="D5" s="122" t="s">
        <x:v>812</x:v>
      </x:c>
      <x:c r="E5" s="122" t="s">
        <x:v>324</x:v>
      </x:c>
      <x:c r="F5" s="127">
        <x:v>44389.546122685198</x:v>
      </x:c>
      <x:c r="G5" s="127">
        <x:v>44397.661805555603</x:v>
      </x:c>
      <x:c r="H5" s="122">
        <x:v>975</x:v>
      </x:c>
      <x:c r="I5" s="122" t="s">
        <x:v>807</x:v>
      </x:c>
    </x:row>
    <x:row r="6" spans="2:9">
      <x:c r="B6" s="122" t="s">
        <x:v>425</x:v>
      </x:c>
      <x:c r="C6" s="122" t="s">
        <x:v>196</x:v>
      </x:c>
      <x:c r="D6" s="122" t="s">
        <x:v>812</x:v>
      </x:c>
      <x:c r="E6" s="122" t="s">
        <x:v>206</x:v>
      </x:c>
      <x:c r="F6" s="127">
        <x:v>44390.571458333303</x:v>
      </x:c>
      <x:c r="G6" s="127">
        <x:v>44404.706944444399</x:v>
      </x:c>
      <x:c r="H6" s="122">
        <x:v>379</x:v>
      </x:c>
      <x:c r="I6" s="122" t="s">
        <x:v>825</x:v>
      </x:c>
    </x:row>
    <x:row r="7" spans="2:9">
      <x:c r="B7" s="122" t="s">
        <x:v>427</x:v>
      </x:c>
      <x:c r="C7" s="122" t="s">
        <x:v>207</x:v>
      </x:c>
      <x:c r="D7" s="122" t="s">
        <x:v>812</x:v>
      </x:c>
      <x:c r="E7" s="122" t="s">
        <x:v>342</x:v>
      </x:c>
      <x:c r="F7" s="127">
        <x:v>44392</x:v>
      </x:c>
      <x:c r="G7" s="127">
        <x:v>44408</x:v>
      </x:c>
      <x:c r="H7" s="122">
        <x:v>893</x:v>
      </x:c>
      <x:c r="I7" s="122" t="s">
        <x:v>807</x:v>
      </x:c>
    </x:row>
    <x:row r="8" spans="2:9">
      <x:c r="B8" s="122" t="s">
        <x:v>427</x:v>
      </x:c>
      <x:c r="C8" s="122" t="s">
        <x:v>207</x:v>
      </x:c>
      <x:c r="D8" s="122" t="s">
        <x:v>812</x:v>
      </x:c>
      <x:c r="E8" s="122" t="s">
        <x:v>206</x:v>
      </x:c>
      <x:c r="F8" s="127">
        <x:v>44392.771400463003</x:v>
      </x:c>
      <x:c r="G8" s="127">
        <x:v>44406.668055555601</x:v>
      </x:c>
      <x:c r="H8" s="122">
        <x:v>800</x:v>
      </x:c>
      <x:c r="I8" s="122" t="s">
        <x:v>807</x:v>
      </x:c>
    </x:row>
    <x:row r="9" spans="2:9">
      <x:c r="B9" s="122" t="s">
        <x:v>429</x:v>
      </x:c>
      <x:c r="C9" s="122" t="s">
        <x:v>208</x:v>
      </x:c>
      <x:c r="D9" s="122" t="s">
        <x:v>812</x:v>
      </x:c>
      <x:c r="E9" s="122" t="s">
        <x:v>324</x:v>
      </x:c>
      <x:c r="F9" s="127">
        <x:v>44393.390810185199</x:v>
      </x:c>
      <x:c r="G9" s="127">
        <x:v>44399.644444444399</x:v>
      </x:c>
      <x:c r="H9" s="122">
        <x:v>975</x:v>
      </x:c>
      <x:c r="I9" s="122" t="s">
        <x:v>807</x:v>
      </x:c>
    </x:row>
    <x:row r="10" spans="2:9">
      <x:c r="B10" s="122" t="s">
        <x:v>429</x:v>
      </x:c>
      <x:c r="C10" s="122" t="s">
        <x:v>208</x:v>
      </x:c>
      <x:c r="D10" s="122" t="s">
        <x:v>812</x:v>
      </x:c>
      <x:c r="E10" s="122" t="s">
        <x:v>206</x:v>
      </x:c>
      <x:c r="F10" s="127">
        <x:v>44393.484884259298</x:v>
      </x:c>
      <x:c r="G10" s="127">
        <x:v>44406.668055555601</x:v>
      </x:c>
      <x:c r="H10" s="122" t="s">
        <x:v>796</x:v>
      </x:c>
      <x:c r="I10" s="122" t="s">
        <x:v>803</x:v>
      </x:c>
    </x:row>
    <x:row r="11" spans="2:9">
      <x:c r="B11" s="122" t="s">
        <x:v>398</x:v>
      </x:c>
      <x:c r="C11" s="122" t="s">
        <x:v>201</x:v>
      </x:c>
      <x:c r="D11" s="122" t="s">
        <x:v>826</x:v>
      </x:c>
      <x:c r="E11" s="122" t="s">
        <x:v>324</x:v>
      </x:c>
      <x:c r="F11" s="127">
        <x:v>44389.565798611096</x:v>
      </x:c>
      <x:c r="G11" s="127">
        <x:v>44399.644444444399</x:v>
      </x:c>
      <x:c r="H11" s="122">
        <x:v>979</x:v>
      </x:c>
      <x:c r="I11" s="122" t="s">
        <x:v>807</x:v>
      </x:c>
    </x:row>
    <x:row r="12" spans="2:9">
      <x:c r="B12" s="122" t="s">
        <x:v>398</x:v>
      </x:c>
      <x:c r="C12" s="122" t="s">
        <x:v>201</x:v>
      </x:c>
      <x:c r="D12" s="122" t="s">
        <x:v>826</x:v>
      </x:c>
      <x:c r="E12" s="122" t="s">
        <x:v>206</x:v>
      </x:c>
      <x:c r="F12" s="127">
        <x:v>44393.392615740697</x:v>
      </x:c>
      <x:c r="G12" s="127">
        <x:v>44406.699305555601</x:v>
      </x:c>
      <x:c r="H12" s="122">
        <x:v>862</x:v>
      </x:c>
      <x:c r="I12" s="122" t="s">
        <x:v>807</x:v>
      </x:c>
    </x:row>
    <x:row r="13" spans="2:9">
      <x:c r="B13" s="122" t="s">
        <x:v>396</x:v>
      </x:c>
      <x:c r="C13" s="122" t="s">
        <x:v>209</x:v>
      </x:c>
      <x:c r="D13" s="122" t="s">
        <x:v>827</x:v>
      </x:c>
      <x:c r="E13" s="122" t="s">
        <x:v>324</x:v>
      </x:c>
      <x:c r="F13" s="127">
        <x:v>44389.5624537037</x:v>
      </x:c>
      <x:c r="G13" s="127">
        <x:v>44399.644444444399</x:v>
      </x:c>
      <x:c r="H13" s="122">
        <x:v>893</x:v>
      </x:c>
      <x:c r="I13" s="122" t="s">
        <x:v>807</x:v>
      </x:c>
    </x:row>
    <x:row r="14" spans="2:9">
      <x:c r="B14" s="122" t="s">
        <x:v>397</x:v>
      </x:c>
      <x:c r="C14" s="122" t="s">
        <x:v>227</x:v>
      </x:c>
      <x:c r="D14" s="122" t="s">
        <x:v>827</x:v>
      </x:c>
      <x:c r="E14" s="122" t="s">
        <x:v>206</x:v>
      </x:c>
      <x:c r="F14" s="127">
        <x:v>44386.666400463</x:v>
      </x:c>
      <x:c r="G14" s="127">
        <x:v>44404.715972222199</x:v>
      </x:c>
      <x:c r="H14" s="122">
        <x:v>908</x:v>
      </x:c>
      <x:c r="I14" s="122" t="s">
        <x:v>807</x:v>
      </x:c>
    </x:row>
    <x:row r="15" spans="2:9">
      <x:c r="B15" s="122" t="s">
        <x:v>399</x:v>
      </x:c>
      <x:c r="C15" s="122" t="s">
        <x:v>251</x:v>
      </x:c>
      <x:c r="D15" s="122" t="s">
        <x:v>827</x:v>
      </x:c>
      <x:c r="E15" s="122" t="s">
        <x:v>324</x:v>
      </x:c>
      <x:c r="F15" s="127">
        <x:v>44389.562384259298</x:v>
      </x:c>
      <x:c r="G15" s="127">
        <x:v>44399.672222222202</x:v>
      </x:c>
      <x:c r="H15" s="122" t="s">
        <x:v>796</x:v>
      </x:c>
      <x:c r="I15" s="122" t="s">
        <x:v>803</x:v>
      </x:c>
    </x:row>
    <x:row r="16" spans="2:9">
      <x:c r="B16" s="122" t="s">
        <x:v>400</x:v>
      </x:c>
      <x:c r="C16" s="122" t="s">
        <x:v>241</x:v>
      </x:c>
      <x:c r="D16" s="122" t="s">
        <x:v>826</x:v>
      </x:c>
      <x:c r="E16" s="122" t="s">
        <x:v>342</x:v>
      </x:c>
      <x:c r="F16" s="127">
        <x:v>44386</x:v>
      </x:c>
      <x:c r="G16" s="127">
        <x:v>44408</x:v>
      </x:c>
      <x:c r="H16" s="122">
        <x:v>925</x:v>
      </x:c>
      <x:c r="I16" s="122" t="s">
        <x:v>807</x:v>
      </x:c>
    </x:row>
    <x:row r="17" spans="2:9">
      <x:c r="B17" s="122" t="s">
        <x:v>401</x:v>
      </x:c>
      <x:c r="C17" s="122" t="s">
        <x:v>245</x:v>
      </x:c>
      <x:c r="D17" s="122" t="s">
        <x:v>812</x:v>
      </x:c>
      <x:c r="E17" s="122" t="s">
        <x:v>342</x:v>
      </x:c>
      <x:c r="F17" s="127">
        <x:v>44390</x:v>
      </x:c>
      <x:c r="G17" s="127">
        <x:v>44408</x:v>
      </x:c>
      <x:c r="H17" s="122">
        <x:v>567</x:v>
      </x:c>
      <x:c r="I17" s="122" t="s">
        <x:v>825</x:v>
      </x:c>
    </x:row>
    <x:row r="18" spans="2:9">
      <x:c r="B18" s="122" t="s">
        <x:v>401</x:v>
      </x:c>
      <x:c r="C18" s="122" t="s">
        <x:v>245</x:v>
      </x:c>
      <x:c r="D18" s="122" t="s">
        <x:v>812</x:v>
      </x:c>
      <x:c r="E18" s="122" t="s">
        <x:v>324</x:v>
      </x:c>
      <x:c r="F18" s="127">
        <x:v>44389.551261574103</x:v>
      </x:c>
      <x:c r="G18" s="127">
        <x:v>44397.663194444402</x:v>
      </x:c>
      <x:c r="H18" s="122">
        <x:v>975</x:v>
      </x:c>
      <x:c r="I18" s="122" t="s">
        <x:v>807</x:v>
      </x:c>
    </x:row>
    <x:row r="19" spans="2:9">
      <x:c r="B19" s="122" t="s">
        <x:v>401</x:v>
      </x:c>
      <x:c r="C19" s="122" t="s">
        <x:v>245</x:v>
      </x:c>
      <x:c r="D19" s="122" t="s">
        <x:v>812</x:v>
      </x:c>
      <x:c r="E19" s="122" t="s">
        <x:v>206</x:v>
      </x:c>
      <x:c r="F19" s="127">
        <x:v>44390.594143518501</x:v>
      </x:c>
      <x:c r="G19" s="127">
        <x:v>44404.714583333298</x:v>
      </x:c>
      <x:c r="H19" s="122" t="s">
        <x:v>796</x:v>
      </x:c>
      <x:c r="I19" s="122" t="s">
        <x:v>803</x:v>
      </x:c>
    </x:row>
    <x:row r="20" spans="2:9">
      <x:c r="B20" s="122" t="s">
        <x:v>406</x:v>
      </x:c>
      <x:c r="C20" s="122" t="s">
        <x:v>327</x:v>
      </x:c>
      <x:c r="D20" s="122" t="s">
        <x:v>826</x:v>
      </x:c>
      <x:c r="E20" s="122" t="s">
        <x:v>324</x:v>
      </x:c>
      <x:c r="F20" s="127">
        <x:v>44390.412962962997</x:v>
      </x:c>
      <x:c r="G20" s="127">
        <x:v>44399.644444444399</x:v>
      </x:c>
      <x:c r="H20" s="122">
        <x:v>567</x:v>
      </x:c>
      <x:c r="I20" s="122" t="s">
        <x:v>825</x:v>
      </x:c>
    </x:row>
    <x:row r="21" spans="2:9">
      <x:c r="B21" s="122" t="s">
        <x:v>406</x:v>
      </x:c>
      <x:c r="C21" s="122" t="s">
        <x:v>327</x:v>
      </x:c>
      <x:c r="D21" s="122" t="s">
        <x:v>826</x:v>
      </x:c>
      <x:c r="E21" s="122" t="s">
        <x:v>206</x:v>
      </x:c>
      <x:c r="F21" s="127">
        <x:v>44390.558379629598</x:v>
      </x:c>
      <x:c r="G21" s="127">
        <x:v>44406.697916666701</x:v>
      </x:c>
      <x:c r="H21" s="122">
        <x:v>769</x:v>
      </x:c>
      <x:c r="I21" s="122" t="s">
        <x:v>807</x:v>
      </x:c>
    </x:row>
    <x:row r="22" spans="2:9">
      <x:c r="B22" s="122" t="s">
        <x:v>406</x:v>
      </x:c>
      <x:c r="C22" s="122" t="s">
        <x:v>327</x:v>
      </x:c>
      <x:c r="D22" s="122" t="s">
        <x:v>826</x:v>
      </x:c>
      <x:c r="E22" s="122" t="s">
        <x:v>342</x:v>
      </x:c>
      <x:c r="F22" s="127">
        <x:v>44390</x:v>
      </x:c>
      <x:c r="G22" s="127">
        <x:v>44408</x:v>
      </x:c>
      <x:c r="H22" s="122">
        <x:v>936</x:v>
      </x:c>
      <x:c r="I22" s="122" t="s">
        <x:v>807</x:v>
      </x:c>
    </x:row>
    <x:row r="23" spans="2:9">
      <x:c r="B23" s="122" t="s">
        <x:v>403</x:v>
      </x:c>
      <x:c r="C23" s="122" t="s">
        <x:v>237</x:v>
      </x:c>
      <x:c r="D23" s="122" t="s">
        <x:v>827</x:v>
      </x:c>
      <x:c r="E23" s="122" t="s">
        <x:v>206</x:v>
      </x:c>
      <x:c r="F23" s="127">
        <x:v>44390.558564814797</x:v>
      </x:c>
      <x:c r="G23" s="127">
        <x:v>44404.770138888904</x:v>
      </x:c>
      <x:c r="H23" s="122">
        <x:v>838</x:v>
      </x:c>
      <x:c r="I23" s="122" t="s">
        <x:v>807</x:v>
      </x:c>
    </x:row>
    <x:row r="24" spans="2:9">
      <x:c r="B24" s="122" t="s">
        <x:v>403</x:v>
      </x:c>
      <x:c r="C24" s="122" t="s">
        <x:v>237</x:v>
      </x:c>
      <x:c r="D24" s="122" t="s">
        <x:v>827</x:v>
      </x:c>
      <x:c r="E24" s="122" t="s">
        <x:v>324</x:v>
      </x:c>
      <x:c r="F24" s="127">
        <x:v>44389.550844907397</x:v>
      </x:c>
      <x:c r="G24" s="127">
        <x:v>44397.685416666704</x:v>
      </x:c>
      <x:c r="H24" s="122">
        <x:v>957</x:v>
      </x:c>
      <x:c r="I24" s="122" t="s">
        <x:v>807</x:v>
      </x:c>
    </x:row>
    <x:row r="25" spans="2:9">
      <x:c r="B25" s="122" t="s">
        <x:v>403</x:v>
      </x:c>
      <x:c r="C25" s="122" t="s">
        <x:v>237</x:v>
      </x:c>
      <x:c r="D25" s="122" t="s">
        <x:v>827</x:v>
      </x:c>
      <x:c r="E25" s="122" t="s">
        <x:v>342</x:v>
      </x:c>
      <x:c r="F25" s="127">
        <x:v>44390</x:v>
      </x:c>
      <x:c r="G25" s="127">
        <x:v>44408</x:v>
      </x:c>
      <x:c r="H25" s="122">
        <x:v>936</x:v>
      </x:c>
      <x:c r="I25" s="122" t="s">
        <x:v>807</x:v>
      </x:c>
    </x:row>
    <x:row r="26" spans="2:9">
      <x:c r="B26" s="122" t="s">
        <x:v>407</x:v>
      </x:c>
      <x:c r="C26" s="122" t="s">
        <x:v>236</x:v>
      </x:c>
      <x:c r="D26" s="122" t="s">
        <x:v>812</x:v>
      </x:c>
      <x:c r="E26" s="122" t="s">
        <x:v>342</x:v>
      </x:c>
      <x:c r="F26" s="127">
        <x:v>44386</x:v>
      </x:c>
      <x:c r="G26" s="127">
        <x:v>44408</x:v>
      </x:c>
      <x:c r="H26" s="122">
        <x:v>975</x:v>
      </x:c>
      <x:c r="I26" s="122" t="s">
        <x:v>807</x:v>
      </x:c>
    </x:row>
    <x:row r="27" spans="2:9">
      <x:c r="B27" s="122" t="s">
        <x:v>407</x:v>
      </x:c>
      <x:c r="C27" s="122" t="s">
        <x:v>236</x:v>
      </x:c>
      <x:c r="D27" s="122" t="s">
        <x:v>812</x:v>
      </x:c>
      <x:c r="E27" s="122" t="s">
        <x:v>206</x:v>
      </x:c>
      <x:c r="F27" s="127">
        <x:v>44386.815740740698</x:v>
      </x:c>
      <x:c r="G27" s="127">
        <x:v>44406.667361111096</x:v>
      </x:c>
      <x:c r="H27" s="122">
        <x:v>800</x:v>
      </x:c>
      <x:c r="I27" s="122" t="s">
        <x:v>807</x:v>
      </x:c>
    </x:row>
    <x:row r="28" spans="2:9">
      <x:c r="B28" s="122" t="s">
        <x:v>407</x:v>
      </x:c>
      <x:c r="C28" s="122" t="s">
        <x:v>236</x:v>
      </x:c>
      <x:c r="D28" s="122" t="s">
        <x:v>812</x:v>
      </x:c>
      <x:c r="E28" s="122" t="s">
        <x:v>324</x:v>
      </x:c>
      <x:c r="F28" s="127">
        <x:v>44390.647881944402</x:v>
      </x:c>
      <x:c r="G28" s="127">
        <x:v>44399.644444444399</x:v>
      </x:c>
      <x:c r="H28" s="122">
        <x:v>1000</x:v>
      </x:c>
      <x:c r="I28" s="122" t="s">
        <x:v>807</x:v>
      </x:c>
    </x:row>
    <x:row r="29" spans="2:9">
      <x:c r="B29" s="122" t="s">
        <x:v>405</x:v>
      </x:c>
      <x:c r="C29" s="122" t="s">
        <x:v>249</x:v>
      </x:c>
      <x:c r="D29" s="122" t="s">
        <x:v>826</x:v>
      </x:c>
      <x:c r="E29" s="122" t="s">
        <x:v>562</x:v>
      </x:c>
      <x:c r="F29" s="127">
        <x:v>44391</x:v>
      </x:c>
      <x:c r="G29" s="127">
        <x:v>44407</x:v>
      </x:c>
      <x:c r="H29" s="122">
        <x:v>838</x:v>
      </x:c>
      <x:c r="I29" s="122" t="s">
        <x:v>807</x:v>
      </x:c>
    </x:row>
    <x:row r="30" spans="2:9">
      <x:c r="B30" s="122" t="s">
        <x:v>405</x:v>
      </x:c>
      <x:c r="C30" s="122" t="s">
        <x:v>249</x:v>
      </x:c>
      <x:c r="D30" s="122" t="s">
        <x:v>826</x:v>
      </x:c>
      <x:c r="E30" s="122" t="s">
        <x:v>206</x:v>
      </x:c>
      <x:c r="F30" s="127">
        <x:v>44386.665208333303</x:v>
      </x:c>
      <x:c r="G30" s="127">
        <x:v>44404.752777777801</x:v>
      </x:c>
      <x:c r="H30" s="122">
        <x:v>767</x:v>
      </x:c>
      <x:c r="I30" s="122" t="s">
        <x:v>807</x:v>
      </x:c>
    </x:row>
    <x:row r="31" spans="2:9">
      <x:c r="B31" s="122" t="s">
        <x:v>405</x:v>
      </x:c>
      <x:c r="C31" s="122" t="s">
        <x:v>249</x:v>
      </x:c>
      <x:c r="D31" s="122" t="s">
        <x:v>826</x:v>
      </x:c>
      <x:c r="E31" s="122" t="s">
        <x:v>342</x:v>
      </x:c>
      <x:c r="F31" s="127">
        <x:v>44386</x:v>
      </x:c>
      <x:c r="G31" s="127">
        <x:v>44408</x:v>
      </x:c>
      <x:c r="H31" s="122">
        <x:v>893</x:v>
      </x:c>
      <x:c r="I31" s="122" t="s">
        <x:v>807</x:v>
      </x:c>
    </x:row>
    <x:row r="32" spans="2:9">
      <x:c r="B32" s="122" t="s">
        <x:v>405</x:v>
      </x:c>
      <x:c r="C32" s="122" t="s">
        <x:v>249</x:v>
      </x:c>
      <x:c r="D32" s="122" t="s">
        <x:v>826</x:v>
      </x:c>
      <x:c r="E32" s="122" t="s">
        <x:v>324</x:v>
      </x:c>
      <x:c r="F32" s="127">
        <x:v>44391.693402777797</x:v>
      </x:c>
      <x:c r="G32" s="127">
        <x:v>44397.691666666702</x:v>
      </x:c>
      <x:c r="H32" s="122" t="s">
        <x:v>796</x:v>
      </x:c>
      <x:c r="I32" s="122" t="s">
        <x:v>803</x:v>
      </x:c>
    </x:row>
    <x:row r="33" spans="2:9">
      <x:c r="B33" s="122" t="s">
        <x:v>404</x:v>
      </x:c>
      <x:c r="C33" s="122" t="s">
        <x:v>247</x:v>
      </x:c>
      <x:c r="D33" s="122" t="s">
        <x:v>827</x:v>
      </x:c>
      <x:c r="E33" s="122" t="s">
        <x:v>206</x:v>
      </x:c>
      <x:c r="F33" s="127">
        <x:v>44392.8386805556</x:v>
      </x:c>
      <x:c r="G33" s="127">
        <x:v>44406.668055555601</x:v>
      </x:c>
      <x:c r="H33" s="122">
        <x:v>642</x:v>
      </x:c>
      <x:c r="I33" s="122" t="s">
        <x:v>825</x:v>
      </x:c>
    </x:row>
    <x:row r="34" spans="2:9">
      <x:c r="B34" s="122" t="s">
        <x:v>404</x:v>
      </x:c>
      <x:c r="C34" s="122" t="s">
        <x:v>247</x:v>
      </x:c>
      <x:c r="D34" s="122" t="s">
        <x:v>827</x:v>
      </x:c>
      <x:c r="E34" s="122" t="s">
        <x:v>324</x:v>
      </x:c>
      <x:c r="F34" s="127">
        <x:v>44389.571284722202</x:v>
      </x:c>
      <x:c r="G34" s="127">
        <x:v>44399.644444444399</x:v>
      </x:c>
      <x:c r="H34" s="122">
        <x:v>950</x:v>
      </x:c>
      <x:c r="I34" s="122" t="s">
        <x:v>807</x:v>
      </x:c>
    </x:row>
    <x:row r="35" spans="2:9">
      <x:c r="B35" s="122" t="s">
        <x:v>402</x:v>
      </x:c>
      <x:c r="C35" s="122" t="s">
        <x:v>233</x:v>
      </x:c>
      <x:c r="D35" s="122" t="s">
        <x:v>826</x:v>
      </x:c>
      <x:c r="E35" s="122" t="s">
        <x:v>342</x:v>
      </x:c>
      <x:c r="F35" s="127">
        <x:v>44389</x:v>
      </x:c>
      <x:c r="G35" s="127">
        <x:v>44408</x:v>
      </x:c>
      <x:c r="H35" s="122">
        <x:v>345</x:v>
      </x:c>
      <x:c r="I35" s="122" t="s">
        <x:v>825</x:v>
      </x:c>
    </x:row>
    <x:row r="36" spans="2:9">
      <x:c r="B36" s="122" t="s">
        <x:v>408</x:v>
      </x:c>
      <x:c r="C36" s="122" t="s">
        <x:v>217</x:v>
      </x:c>
      <x:c r="D36" s="122" t="s">
        <x:v>812</x:v>
      </x:c>
      <x:c r="E36" s="122" t="s">
        <x:v>324</x:v>
      </x:c>
      <x:c r="F36" s="127">
        <x:v>44390.552060185197</x:v>
      </x:c>
      <x:c r="G36" s="127">
        <x:v>44399.644444444399</x:v>
      </x:c>
      <x:c r="H36" s="122">
        <x:v>871</x:v>
      </x:c>
      <x:c r="I36" s="122" t="s">
        <x:v>807</x:v>
      </x:c>
    </x:row>
    <x:row r="37" spans="2:9">
      <x:c r="B37" s="122" t="s">
        <x:v>410</x:v>
      </x:c>
      <x:c r="C37" s="122" t="s">
        <x:v>248</x:v>
      </x:c>
      <x:c r="D37" s="122" t="s">
        <x:v>812</x:v>
      </x:c>
      <x:c r="E37" s="122" t="s">
        <x:v>324</x:v>
      </x:c>
      <x:c r="F37" s="127">
        <x:v>44386.810543981497</x:v>
      </x:c>
      <x:c r="G37" s="127">
        <x:v>44399.661805555603</x:v>
      </x:c>
      <x:c r="H37" s="122">
        <x:v>914</x:v>
      </x:c>
      <x:c r="I37" s="122" t="s">
        <x:v>807</x:v>
      </x:c>
    </x:row>
    <x:row r="38" spans="2:9">
      <x:c r="B38" s="122" t="s">
        <x:v>410</x:v>
      </x:c>
      <x:c r="C38" s="122" t="s">
        <x:v>248</x:v>
      </x:c>
      <x:c r="D38" s="122" t="s">
        <x:v>812</x:v>
      </x:c>
      <x:c r="E38" s="122" t="s">
        <x:v>206</x:v>
      </x:c>
      <x:c r="F38" s="127">
        <x:v>44386.720694444397</x:v>
      </x:c>
      <x:c r="G38" s="127">
        <x:v>44404.704861111102</x:v>
      </x:c>
      <x:c r="H38" s="122">
        <x:v>642</x:v>
      </x:c>
      <x:c r="I38" s="122" t="s">
        <x:v>825</x:v>
      </x:c>
    </x:row>
    <x:row r="39" spans="2:9">
      <x:c r="B39" s="122" t="s">
        <x:v>409</x:v>
      </x:c>
      <x:c r="C39" s="122" t="s">
        <x:v>250</x:v>
      </x:c>
      <x:c r="D39" s="122" t="s">
        <x:v>826</x:v>
      </x:c>
      <x:c r="E39" s="122" t="s">
        <x:v>324</x:v>
      </x:c>
      <x:c r="F39" s="127">
        <x:v>44390.594143518501</x:v>
      </x:c>
      <x:c r="G39" s="127">
        <x:v>44399.665972222203</x:v>
      </x:c>
      <x:c r="H39" s="122">
        <x:v>975</x:v>
      </x:c>
      <x:c r="I39" s="122" t="s">
        <x:v>807</x:v>
      </x:c>
    </x:row>
    <x:row r="40" spans="2:9">
      <x:c r="B40" s="122" t="s">
        <x:v>409</x:v>
      </x:c>
      <x:c r="C40" s="122" t="s">
        <x:v>250</x:v>
      </x:c>
      <x:c r="D40" s="122" t="s">
        <x:v>826</x:v>
      </x:c>
      <x:c r="E40" s="122" t="s">
        <x:v>342</x:v>
      </x:c>
      <x:c r="F40" s="127">
        <x:v>44390</x:v>
      </x:c>
      <x:c r="G40" s="127">
        <x:v>44408</x:v>
      </x:c>
      <x:c r="H40" s="122">
        <x:v>1000</x:v>
      </x:c>
      <x:c r="I40" s="122" t="s">
        <x:v>807</x:v>
      </x:c>
    </x:row>
    <x:row r="41" spans="2:9">
      <x:c r="B41" s="122" t="s">
        <x:v>409</x:v>
      </x:c>
      <x:c r="C41" s="122" t="s">
        <x:v>250</x:v>
      </x:c>
      <x:c r="D41" s="122" t="s">
        <x:v>826</x:v>
      </x:c>
      <x:c r="E41" s="122" t="s">
        <x:v>206</x:v>
      </x:c>
      <x:c r="F41" s="127">
        <x:v>44390.533530092602</x:v>
      </x:c>
      <x:c r="G41" s="127">
        <x:v>44406.699305555601</x:v>
      </x:c>
      <x:c r="H41" s="122">
        <x:v>733</x:v>
      </x:c>
      <x:c r="I41" s="122" t="s">
        <x:v>807</x:v>
      </x:c>
    </x:row>
    <x:row r="42" spans="2:9">
      <x:c r="B42" s="122" t="s">
        <x:v>389</x:v>
      </x:c>
      <x:c r="C42" s="122" t="s">
        <x:v>356</x:v>
      </x:c>
      <x:c r="D42" s="122" t="s">
        <x:v>809</x:v>
      </x:c>
      <x:c r="E42" s="122" t="s">
        <x:v>324</x:v>
      </x:c>
      <x:c r="F42" s="127">
        <x:v>44389.396620370397</x:v>
      </x:c>
      <x:c r="G42" s="127">
        <x:v>44399.644444444399</x:v>
      </x:c>
      <x:c r="H42" s="122">
        <x:v>975</x:v>
      </x:c>
      <x:c r="I42" s="122" t="s">
        <x:v>807</x:v>
      </x:c>
    </x:row>
    <x:row r="43" spans="2:9">
      <x:c r="B43" s="122" t="s">
        <x:v>388</x:v>
      </x:c>
      <x:c r="C43" s="122" t="s">
        <x:v>257</x:v>
      </x:c>
      <x:c r="D43" s="122" t="s">
        <x:v>812</x:v>
      </x:c>
      <x:c r="E43" s="122" t="s">
        <x:v>324</x:v>
      </x:c>
      <x:c r="F43" s="127">
        <x:v>44394</x:v>
      </x:c>
      <x:c r="G43" s="127">
        <x:v>44399.644444444399</x:v>
      </x:c>
      <x:c r="H43" s="122">
        <x:v>975</x:v>
      </x:c>
      <x:c r="I43" s="122" t="s">
        <x:v>807</x:v>
      </x:c>
    </x:row>
    <x:row r="44" spans="2:9">
      <x:c r="B44" s="122" t="s">
        <x:v>393</x:v>
      </x:c>
      <x:c r="C44" s="122" t="s">
        <x:v>252</x:v>
      </x:c>
      <x:c r="D44" s="122" t="s">
        <x:v>809</x:v>
      </x:c>
      <x:c r="E44" s="122" t="s">
        <x:v>324</x:v>
      </x:c>
      <x:c r="F44" s="127">
        <x:v>44392.8386805556</x:v>
      </x:c>
      <x:c r="G44" s="127">
        <x:v>44399.6694444444</x:v>
      </x:c>
      <x:c r="H44" s="122">
        <x:v>957</x:v>
      </x:c>
      <x:c r="I44" s="122" t="s">
        <x:v>807</x:v>
      </x:c>
    </x:row>
    <x:row r="45" spans="2:9">
      <x:c r="B45" s="122" t="s">
        <x:v>393</x:v>
      </x:c>
      <x:c r="C45" s="122" t="s">
        <x:v>252</x:v>
      </x:c>
      <x:c r="D45" s="122" t="s">
        <x:v>809</x:v>
      </x:c>
      <x:c r="E45" s="122" t="s">
        <x:v>206</x:v>
      </x:c>
      <x:c r="F45" s="127">
        <x:v>44389.565219907403</x:v>
      </x:c>
      <x:c r="G45" s="127">
        <x:v>44406.668749999997</x:v>
      </x:c>
      <x:c r="H45" s="122">
        <x:v>815</x:v>
      </x:c>
      <x:c r="I45" s="122" t="s">
        <x:v>807</x:v>
      </x:c>
    </x:row>
    <x:row r="46" spans="2:9">
      <x:c r="B46" s="122" t="s">
        <x:v>392</x:v>
      </x:c>
      <x:c r="C46" s="122" t="s">
        <x:v>253</x:v>
      </x:c>
      <x:c r="D46" s="122" t="s">
        <x:v>809</x:v>
      </x:c>
      <x:c r="E46" s="122" t="s">
        <x:v>342</x:v>
      </x:c>
      <x:c r="F46" s="127">
        <x:v>44390</x:v>
      </x:c>
      <x:c r="G46" s="127">
        <x:v>44408</x:v>
      </x:c>
      <x:c r="H46" s="122">
        <x:v>893</x:v>
      </x:c>
      <x:c r="I46" s="122" t="s">
        <x:v>807</x:v>
      </x:c>
    </x:row>
    <x:row r="47" spans="2:9">
      <x:c r="B47" s="122" t="s">
        <x:v>390</x:v>
      </x:c>
      <x:c r="C47" s="122" t="s">
        <x:v>179</x:v>
      </x:c>
      <x:c r="D47" s="122" t="s">
        <x:v>809</x:v>
      </x:c>
      <x:c r="E47" s="122" t="s">
        <x:v>206</x:v>
      </x:c>
      <x:c r="F47" s="127">
        <x:v>44386.667372685202</x:v>
      </x:c>
      <x:c r="G47" s="127">
        <x:v>44404.749305555597</x:v>
      </x:c>
      <x:c r="H47" s="122" t="s">
        <x:v>796</x:v>
      </x:c>
      <x:c r="I47" s="122" t="s">
        <x:v>803</x:v>
      </x:c>
    </x:row>
    <x:row r="48" spans="2:9">
      <x:c r="B48" s="122" t="s">
        <x:v>390</x:v>
      </x:c>
      <x:c r="C48" s="122" t="s">
        <x:v>179</x:v>
      </x:c>
      <x:c r="D48" s="122" t="s">
        <x:v>809</x:v>
      </x:c>
      <x:c r="E48" s="122" t="s">
        <x:v>562</x:v>
      </x:c>
      <x:c r="F48" s="127">
        <x:v>44386</x:v>
      </x:c>
      <x:c r="G48" s="127">
        <x:v>44407</x:v>
      </x:c>
      <x:c r="H48" s="122">
        <x:v>733</x:v>
      </x:c>
      <x:c r="I48" s="122" t="s">
        <x:v>807</x:v>
      </x:c>
    </x:row>
    <x:row r="49" spans="2:9">
      <x:c r="B49" s="122" t="s">
        <x:v>390</x:v>
      </x:c>
      <x:c r="C49" s="122" t="s">
        <x:v>179</x:v>
      </x:c>
      <x:c r="D49" s="122" t="s">
        <x:v>809</x:v>
      </x:c>
      <x:c r="E49" s="122" t="s">
        <x:v>324</x:v>
      </x:c>
      <x:c r="F49" s="127">
        <x:v>44386.666319444397</x:v>
      </x:c>
      <x:c r="G49" s="127">
        <x:v>44397.679166666698</x:v>
      </x:c>
      <x:c r="H49" s="122">
        <x:v>914</x:v>
      </x:c>
      <x:c r="I49" s="122" t="s">
        <x:v>807</x:v>
      </x:c>
    </x:row>
    <x:row r="50" spans="2:9">
      <x:c r="B50" s="122" t="s">
        <x:v>391</x:v>
      </x:c>
      <x:c r="C50" s="122" t="s">
        <x:v>255</x:v>
      </x:c>
      <x:c r="D50" s="122" t="s">
        <x:v>809</x:v>
      </x:c>
      <x:c r="E50" s="122" t="s">
        <x:v>206</x:v>
      </x:c>
      <x:c r="F50" s="127">
        <x:v>44389.5453009259</x:v>
      </x:c>
      <x:c r="G50" s="127">
        <x:v>44406.706250000003</x:v>
      </x:c>
      <x:c r="H50" s="122">
        <x:v>723</x:v>
      </x:c>
      <x:c r="I50" s="122" t="s">
        <x:v>807</x:v>
      </x:c>
    </x:row>
    <x:row r="51" spans="2:9">
      <x:c r="B51" s="122" t="s">
        <x:v>391</x:v>
      </x:c>
      <x:c r="C51" s="122" t="s">
        <x:v>255</x:v>
      </x:c>
      <x:c r="D51" s="122" t="s">
        <x:v>809</x:v>
      </x:c>
      <x:c r="E51" s="122" t="s">
        <x:v>324</x:v>
      </x:c>
      <x:c r="F51" s="127">
        <x:v>44386.672569444403</x:v>
      </x:c>
      <x:c r="G51" s="127">
        <x:v>44399.644444444399</x:v>
      </x:c>
      <x:c r="H51" s="122">
        <x:v>829</x:v>
      </x:c>
      <x:c r="I51" s="122" t="s">
        <x:v>807</x:v>
      </x:c>
    </x:row>
    <x:row r="52" spans="2:9">
      <x:c r="B52" s="122" t="s">
        <x:v>387</x:v>
      </x:c>
      <x:c r="C52" s="122" t="s">
        <x:v>230</x:v>
      </x:c>
      <x:c r="D52" s="122" t="s">
        <x:v>826</x:v>
      </x:c>
      <x:c r="E52" s="122" t="s">
        <x:v>206</x:v>
      </x:c>
      <x:c r="F52" s="127">
        <x:v>44389.564872685201</x:v>
      </x:c>
      <x:c r="G52" s="127">
        <x:v>44406.742361111101</x:v>
      </x:c>
      <x:c r="H52" s="122" t="s">
        <x:v>796</x:v>
      </x:c>
      <x:c r="I52" s="122" t="s">
        <x:v>803</x:v>
      </x:c>
    </x:row>
    <x:row r="53" spans="2:9">
      <x:c r="B53" s="122" t="s">
        <x:v>394</x:v>
      </x:c>
      <x:c r="C53" s="122" t="s">
        <x:v>234</x:v>
      </x:c>
      <x:c r="D53" s="122" t="s">
        <x:v>826</x:v>
      </x:c>
      <x:c r="E53" s="122" t="s">
        <x:v>324</x:v>
      </x:c>
      <x:c r="F53" s="127">
        <x:v>44386.667372685202</x:v>
      </x:c>
      <x:c r="G53" s="127">
        <x:v>44397.6652777778</x:v>
      </x:c>
      <x:c r="H53" s="122">
        <x:v>914</x:v>
      </x:c>
      <x:c r="I53" s="122" t="s">
        <x:v>807</x:v>
      </x:c>
    </x:row>
    <x:row r="54" spans="2:9">
      <x:c r="B54" s="122" t="s">
        <x:v>394</x:v>
      </x:c>
      <x:c r="C54" s="122" t="s">
        <x:v>234</x:v>
      </x:c>
      <x:c r="D54" s="122" t="s">
        <x:v>826</x:v>
      </x:c>
      <x:c r="E54" s="122" t="s">
        <x:v>342</x:v>
      </x:c>
      <x:c r="F54" s="127">
        <x:v>44386</x:v>
      </x:c>
      <x:c r="G54" s="127">
        <x:v>44408</x:v>
      </x:c>
      <x:c r="H54" s="122">
        <x:v>925</x:v>
      </x:c>
      <x:c r="I54" s="122" t="s">
        <x:v>807</x:v>
      </x:c>
    </x:row>
    <x:row r="55" spans="2:9">
      <x:c r="B55" s="122" t="s">
        <x:v>394</x:v>
      </x:c>
      <x:c r="C55" s="122" t="s">
        <x:v>234</x:v>
      </x:c>
      <x:c r="D55" s="122" t="s">
        <x:v>826</x:v>
      </x:c>
      <x:c r="E55" s="122" t="s">
        <x:v>206</x:v>
      </x:c>
      <x:c r="F55" s="127">
        <x:v>44386.668333333299</x:v>
      </x:c>
      <x:c r="G55" s="127">
        <x:v>44404.732638888898</x:v>
      </x:c>
      <x:c r="H55" s="122">
        <x:v>833</x:v>
      </x:c>
      <x:c r="I55" s="122" t="s">
        <x:v>807</x:v>
      </x:c>
    </x:row>
    <x:row r="56" spans="2:9">
      <x:c r="B56" s="122" t="s">
        <x:v>394</x:v>
      </x:c>
      <x:c r="C56" s="122" t="s">
        <x:v>234</x:v>
      </x:c>
      <x:c r="D56" s="122" t="s">
        <x:v>826</x:v>
      </x:c>
      <x:c r="E56" s="122" t="s">
        <x:v>562</x:v>
      </x:c>
      <x:c r="F56" s="127">
        <x:v>44386</x:v>
      </x:c>
      <x:c r="G56" s="127">
        <x:v>44407</x:v>
      </x:c>
      <x:c r="H56" s="122">
        <x:v>723</x:v>
      </x:c>
      <x:c r="I56" s="122" t="s">
        <x:v>807</x:v>
      </x:c>
    </x:row>
    <x:row r="57" spans="2:9">
      <x:c r="B57" s="122" t="s">
        <x:v>395</x:v>
      </x:c>
      <x:c r="C57" s="122" t="s">
        <x:v>235</x:v>
      </x:c>
      <x:c r="D57" s="122" t="s">
        <x:v>827</x:v>
      </x:c>
      <x:c r="E57" s="122" t="s">
        <x:v>324</x:v>
      </x:c>
      <x:c r="F57" s="127">
        <x:v>44389.562870370399</x:v>
      </x:c>
      <x:c r="G57" s="127">
        <x:v>44399.644444444399</x:v>
      </x:c>
      <x:c r="H57" s="122">
        <x:v>914</x:v>
      </x:c>
      <x:c r="I57" s="122" t="s">
        <x:v>807</x:v>
      </x:c>
    </x:row>
    <x:row r="58" spans="2:9">
      <x:c r="B58" s="122" t="s">
        <x:v>395</x:v>
      </x:c>
      <x:c r="C58" s="122" t="s">
        <x:v>235</x:v>
      </x:c>
      <x:c r="D58" s="122" t="s">
        <x:v>827</x:v>
      </x:c>
      <x:c r="E58" s="122" t="s">
        <x:v>206</x:v>
      </x:c>
      <x:c r="F58" s="127">
        <x:v>44389.546226851897</x:v>
      </x:c>
      <x:c r="G58" s="127">
        <x:v>44406.691666666702</x:v>
      </x:c>
      <x:c r="H58" s="122">
        <x:v>838</x:v>
      </x:c>
      <x:c r="I58" s="122" t="s">
        <x:v>807</x:v>
      </x:c>
    </x:row>
    <x:row r="59" spans="2:9">
      <x:c r="B59" s="122" t="s">
        <x:v>415</x:v>
      </x:c>
      <x:c r="C59" s="122" t="s">
        <x:v>239</x:v>
      </x:c>
      <x:c r="D59" s="122" t="s">
        <x:v>812</x:v>
      </x:c>
      <x:c r="E59" s="122" t="s">
        <x:v>206</x:v>
      </x:c>
      <x:c r="F59" s="127">
        <x:v>44386.686157407399</x:v>
      </x:c>
      <x:c r="G59" s="127">
        <x:v>44404.761805555601</x:v>
      </x:c>
      <x:c r="H59" s="122">
        <x:v>815</x:v>
      </x:c>
      <x:c r="I59" s="122" t="s">
        <x:v>807</x:v>
      </x:c>
    </x:row>
    <x:row r="60" spans="2:9">
      <x:c r="B60" s="122" t="s">
        <x:v>415</x:v>
      </x:c>
      <x:c r="C60" s="122" t="s">
        <x:v>239</x:v>
      </x:c>
      <x:c r="D60" s="122" t="s">
        <x:v>812</x:v>
      </x:c>
      <x:c r="E60" s="122" t="s">
        <x:v>342</x:v>
      </x:c>
      <x:c r="F60" s="127">
        <x:v>44386</x:v>
      </x:c>
      <x:c r="G60" s="127">
        <x:v>44408</x:v>
      </x:c>
      <x:c r="H60" s="122" t="s">
        <x:v>796</x:v>
      </x:c>
      <x:c r="I60" s="122" t="s">
        <x:v>803</x:v>
      </x:c>
    </x:row>
    <x:row r="61" spans="2:9">
      <x:c r="B61" s="122" t="s">
        <x:v>416</x:v>
      </x:c>
      <x:c r="C61" s="122" t="s">
        <x:v>254</x:v>
      </x:c>
      <x:c r="D61" s="122" t="s">
        <x:v>812</x:v>
      </x:c>
      <x:c r="E61" s="122" t="s">
        <x:v>324</x:v>
      </x:c>
      <x:c r="F61" s="127">
        <x:v>44389.396620370397</x:v>
      </x:c>
      <x:c r="G61" s="127">
        <x:v>44399.644444444399</x:v>
      </x:c>
      <x:c r="H61" s="122">
        <x:v>893</x:v>
      </x:c>
      <x:c r="I61" s="122" t="s">
        <x:v>807</x:v>
      </x:c>
    </x:row>
    <x:row r="62" spans="2:9">
      <x:c r="B62" s="122" t="s">
        <x:v>416</x:v>
      </x:c>
      <x:c r="C62" s="122" t="s">
        <x:v>254</x:v>
      </x:c>
      <x:c r="D62" s="122" t="s">
        <x:v>812</x:v>
      </x:c>
      <x:c r="E62" s="122" t="s">
        <x:v>342</x:v>
      </x:c>
      <x:c r="F62" s="127">
        <x:v>44390</x:v>
      </x:c>
      <x:c r="G62" s="127">
        <x:v>44408</x:v>
      </x:c>
      <x:c r="H62" s="122">
        <x:v>936</x:v>
      </x:c>
      <x:c r="I62" s="122" t="s">
        <x:v>807</x:v>
      </x:c>
    </x:row>
    <x:row r="63" spans="2:9">
      <x:c r="B63" s="122" t="s">
        <x:v>414</x:v>
      </x:c>
      <x:c r="C63" s="122" t="s">
        <x:v>256</x:v>
      </x:c>
      <x:c r="D63" s="122" t="s">
        <x:v>826</x:v>
      </x:c>
      <x:c r="E63" s="122" t="s">
        <x:v>324</x:v>
      </x:c>
      <x:c r="F63" s="127">
        <x:v>44389.658472222203</x:v>
      </x:c>
      <x:c r="G63" s="127">
        <x:v>44399.644444444399</x:v>
      </x:c>
      <x:c r="H63" s="122">
        <x:v>893</x:v>
      </x:c>
      <x:c r="I63" s="122" t="s">
        <x:v>807</x:v>
      </x:c>
    </x:row>
    <x:row r="64" spans="2:9">
      <x:c r="B64" s="122" t="s">
        <x:v>414</x:v>
      </x:c>
      <x:c r="C64" s="122" t="s">
        <x:v>256</x:v>
      </x:c>
      <x:c r="D64" s="122" t="s">
        <x:v>826</x:v>
      </x:c>
      <x:c r="E64" s="122" t="s">
        <x:v>206</x:v>
      </x:c>
      <x:c r="F64" s="127">
        <x:v>44389.546122685198</x:v>
      </x:c>
      <x:c r="G64" s="127">
        <x:v>44406.667361111096</x:v>
      </x:c>
      <x:c r="H64" s="122">
        <x:v>838</x:v>
      </x:c>
      <x:c r="I64" s="122" t="s">
        <x:v>807</x:v>
      </x:c>
    </x:row>
    <x:row r="65" spans="2:9">
      <x:c r="B65" s="122" t="s">
        <x:v>413</x:v>
      </x:c>
      <x:c r="C65" s="122" t="s">
        <x:v>232</x:v>
      </x:c>
      <x:c r="D65" s="122" t="s">
        <x:v>827</x:v>
      </x:c>
      <x:c r="E65" s="122" t="s">
        <x:v>342</x:v>
      </x:c>
      <x:c r="F65" s="127">
        <x:v>44386</x:v>
      </x:c>
      <x:c r="G65" s="127">
        <x:v>44408</x:v>
      </x:c>
      <x:c r="H65" s="122">
        <x:v>857</x:v>
      </x:c>
      <x:c r="I65" s="122" t="s">
        <x:v>807</x:v>
      </x:c>
    </x:row>
    <x:row r="66" spans="2:9">
      <x:c r="B66" s="122" t="s">
        <x:v>413</x:v>
      </x:c>
      <x:c r="C66" s="122" t="s">
        <x:v>232</x:v>
      </x:c>
      <x:c r="D66" s="122" t="s">
        <x:v>827</x:v>
      </x:c>
      <x:c r="E66" s="122" t="s">
        <x:v>324</x:v>
      </x:c>
      <x:c r="F66" s="127">
        <x:v>44386.678240740701</x:v>
      </x:c>
      <x:c r="G66" s="127">
        <x:v>44399.644444444399</x:v>
      </x:c>
      <x:c r="H66" s="122">
        <x:v>533</x:v>
      </x:c>
      <x:c r="I66" s="122" t="s">
        <x:v>825</x:v>
      </x:c>
    </x:row>
    <x:row r="67" spans="2:9">
      <x:c r="B67" s="122" t="s">
        <x:v>840</x:v>
      </x:c>
      <x:c r="C67" s="122" t="s">
        <x:v>226</x:v>
      </x:c>
      <x:c r="D67" s="122" t="s">
        <x:v>827</x:v>
      </x:c>
      <x:c r="E67" s="122" t="s">
        <x:v>206</x:v>
      </x:c>
      <x:c r="F67" s="127">
        <x:v>44389.562870370399</x:v>
      </x:c>
      <x:c r="G67" s="127">
        <x:v>44406.702777777798</x:v>
      </x:c>
      <x:c r="H67" s="122">
        <x:v>800</x:v>
      </x:c>
      <x:c r="I67" s="122" t="s">
        <x:v>807</x:v>
      </x:c>
    </x:row>
    <x:row r="68" spans="2:9">
      <x:c r="B68" s="122" t="s">
        <x:v>840</x:v>
      </x:c>
      <x:c r="C68" s="122" t="s">
        <x:v>226</x:v>
      </x:c>
      <x:c r="D68" s="122" t="s">
        <x:v>827</x:v>
      </x:c>
      <x:c r="E68" s="122" t="s">
        <x:v>324</x:v>
      </x:c>
      <x:c r="F68" s="127">
        <x:v>44386.664247685199</x:v>
      </x:c>
      <x:c r="G68" s="127">
        <x:v>44399.659722222197</x:v>
      </x:c>
      <x:c r="H68" s="122">
        <x:v>950</x:v>
      </x:c>
      <x:c r="I68" s="122" t="s">
        <x:v>807</x:v>
      </x:c>
    </x:row>
    <x:row r="69" spans="2:9">
      <x:c r="B69" s="122" t="s">
        <x:v>841</x:v>
      </x:c>
      <x:c r="C69" s="122" t="s">
        <x:v>242</x:v>
      </x:c>
      <x:c r="D69" s="122" t="s">
        <x:v>826</x:v>
      </x:c>
      <x:c r="E69" s="122" t="s">
        <x:v>324</x:v>
      </x:c>
      <x:c r="F69" s="127">
        <x:v>44393.3921527778</x:v>
      </x:c>
      <x:c r="G69" s="127">
        <x:v>44399.6743055556</x:v>
      </x:c>
      <x:c r="H69" s="122">
        <x:v>825</x:v>
      </x:c>
      <x:c r="I69" s="122" t="s">
        <x:v>807</x:v>
      </x:c>
    </x:row>
    <x:row r="70" spans="2:9">
      <x:c r="B70" s="122" t="s">
        <x:v>841</x:v>
      </x:c>
      <x:c r="C70" s="122" t="s">
        <x:v>242</x:v>
      </x:c>
      <x:c r="D70" s="122" t="s">
        <x:v>826</x:v>
      </x:c>
      <x:c r="E70" s="122" t="s">
        <x:v>342</x:v>
      </x:c>
      <x:c r="F70" s="127">
        <x:v>44386</x:v>
      </x:c>
      <x:c r="G70" s="127">
        <x:v>44408</x:v>
      </x:c>
      <x:c r="H70" s="122">
        <x:v>914</x:v>
      </x:c>
      <x:c r="I70" s="122" t="s">
        <x:v>807</x:v>
      </x:c>
    </x:row>
    <x:row r="71" spans="2:9">
      <x:c r="B71" s="122" t="s">
        <x:v>848</x:v>
      </x:c>
      <x:c r="C71" s="122" t="s">
        <x:v>243</x:v>
      </x:c>
      <x:c r="D71" s="122" t="s">
        <x:v>826</x:v>
      </x:c>
      <x:c r="E71" s="122" t="s">
        <x:v>562</x:v>
      </x:c>
      <x:c r="F71" s="127">
        <x:v>44386</x:v>
      </x:c>
      <x:c r="G71" s="127">
        <x:v>44407</x:v>
      </x:c>
      <x:c r="H71" s="122">
        <x:v>815</x:v>
      </x:c>
      <x:c r="I71" s="122" t="s">
        <x:v>807</x:v>
      </x:c>
    </x:row>
    <x:row r="72" spans="2:9">
      <x:c r="B72" s="122" t="s">
        <x:v>848</x:v>
      </x:c>
      <x:c r="C72" s="122" t="s">
        <x:v>243</x:v>
      </x:c>
      <x:c r="D72" s="122" t="s">
        <x:v>826</x:v>
      </x:c>
      <x:c r="E72" s="122" t="s">
        <x:v>324</x:v>
      </x:c>
      <x:c r="F72" s="127">
        <x:v>44386.666400463</x:v>
      </x:c>
      <x:c r="G72" s="127">
        <x:v>44397.679861111101</x:v>
      </x:c>
      <x:c r="H72" s="122">
        <x:v>975</x:v>
      </x:c>
      <x:c r="I72" s="122" t="s">
        <x:v>807</x:v>
      </x:c>
    </x:row>
    <x:row r="73" spans="2:9">
      <x:c r="B73" s="122" t="s">
        <x:v>845</x:v>
      </x:c>
      <x:c r="C73" s="122" t="s">
        <x:v>228</x:v>
      </x:c>
      <x:c r="D73" s="122" t="s">
        <x:v>812</x:v>
      </x:c>
      <x:c r="E73" s="122" t="s">
        <x:v>324</x:v>
      </x:c>
      <x:c r="F73" s="127">
        <x:v>44390.614467592597</x:v>
      </x:c>
      <x:c r="G73" s="127">
        <x:v>44399.672916666699</x:v>
      </x:c>
      <x:c r="H73" s="122">
        <x:v>936</x:v>
      </x:c>
      <x:c r="I73" s="122" t="s">
        <x:v>807</x:v>
      </x:c>
    </x:row>
    <x:row r="74" spans="2:9">
      <x:c r="B74" s="122" t="s">
        <x:v>845</x:v>
      </x:c>
      <x:c r="C74" s="122" t="s">
        <x:v>228</x:v>
      </x:c>
      <x:c r="D74" s="122" t="s">
        <x:v>812</x:v>
      </x:c>
      <x:c r="E74" s="122" t="s">
        <x:v>206</x:v>
      </x:c>
      <x:c r="F74" s="127">
        <x:v>44389.565798611096</x:v>
      </x:c>
      <x:c r="G74" s="127">
        <x:v>44404.730555555601</x:v>
      </x:c>
      <x:c r="H74" s="122">
        <x:v>885</x:v>
      </x:c>
      <x:c r="I74" s="122" t="s">
        <x:v>807</x:v>
      </x:c>
    </x:row>
    <x:row r="75" spans="2:9">
      <x:c r="B75" s="122" t="s">
        <x:v>842</x:v>
      </x:c>
      <x:c r="C75" s="122" t="s">
        <x:v>244</x:v>
      </x:c>
      <x:c r="D75" s="122" t="s">
        <x:v>812</x:v>
      </x:c>
      <x:c r="E75" s="122" t="s">
        <x:v>206</x:v>
      </x:c>
      <x:c r="F75" s="127">
        <x:v>44393.484340277799</x:v>
      </x:c>
      <x:c r="G75" s="127">
        <x:v>44404.731249999997</x:v>
      </x:c>
      <x:c r="H75" s="122" t="s">
        <x:v>796</x:v>
      </x:c>
      <x:c r="I75" s="122" t="s">
        <x:v>803</x:v>
      </x:c>
    </x:row>
    <x:row r="76" spans="2:9">
      <x:c r="B76" s="122" t="s">
        <x:v>842</x:v>
      </x:c>
      <x:c r="C76" s="122" t="s">
        <x:v>244</x:v>
      </x:c>
      <x:c r="D76" s="122" t="s">
        <x:v>812</x:v>
      </x:c>
      <x:c r="E76" s="122" t="s">
        <x:v>342</x:v>
      </x:c>
      <x:c r="F76" s="127">
        <x:v>44393</x:v>
      </x:c>
      <x:c r="G76" s="127">
        <x:v>44408</x:v>
      </x:c>
      <x:c r="H76" s="122">
        <x:v>533</x:v>
      </x:c>
      <x:c r="I76" s="122" t="s">
        <x:v>825</x:v>
      </x:c>
    </x:row>
    <x:row r="77" spans="2:9">
      <x:c r="B77" s="122" t="s">
        <x:v>847</x:v>
      </x:c>
      <x:c r="C77" s="122" t="s">
        <x:v>238</x:v>
      </x:c>
      <x:c r="D77" s="122" t="s">
        <x:v>826</x:v>
      </x:c>
      <x:c r="E77" s="122" t="s">
        <x:v>342</x:v>
      </x:c>
      <x:c r="F77" s="127">
        <x:v>44386</x:v>
      </x:c>
      <x:c r="G77" s="127">
        <x:v>44408</x:v>
      </x:c>
      <x:c r="H77" s="122">
        <x:v>823</x:v>
      </x:c>
      <x:c r="I77" s="122" t="s">
        <x:v>807</x:v>
      </x:c>
    </x:row>
    <x:row r="78" spans="2:9">
      <x:c r="B78" s="122" t="s">
        <x:v>847</x:v>
      </x:c>
      <x:c r="C78" s="122" t="s">
        <x:v>238</x:v>
      </x:c>
      <x:c r="D78" s="122" t="s">
        <x:v>826</x:v>
      </x:c>
      <x:c r="E78" s="122" t="s">
        <x:v>324</x:v>
      </x:c>
      <x:c r="F78" s="127">
        <x:v>44389.5452546296</x:v>
      </x:c>
      <x:c r="G78" s="127">
        <x:v>44399.644444444399</x:v>
      </x:c>
      <x:c r="H78" s="122">
        <x:v>700</x:v>
      </x:c>
      <x:c r="I78" s="122" t="s">
        <x:v>807</x:v>
      </x:c>
    </x:row>
    <x:row r="79" spans="2:9">
      <x:c r="B79" s="122" t="s">
        <x:v>846</x:v>
      </x:c>
      <x:c r="C79" s="122" t="s">
        <x:v>229</x:v>
      </x:c>
      <x:c r="D79" s="122" t="s">
        <x:v>809</x:v>
      </x:c>
      <x:c r="E79" s="122" t="s">
        <x:v>324</x:v>
      </x:c>
      <x:c r="F79" s="127">
        <x:v>44389.5453935185</x:v>
      </x:c>
      <x:c r="G79" s="127">
        <x:v>44397.661805555603</x:v>
      </x:c>
      <x:c r="H79" s="122">
        <x:v>936</x:v>
      </x:c>
      <x:c r="I79" s="122" t="s">
        <x:v>807</x:v>
      </x:c>
    </x:row>
    <x:row r="80" spans="2:9">
      <x:c r="B80" s="122" t="s">
        <x:v>846</x:v>
      </x:c>
      <x:c r="C80" s="122" t="s">
        <x:v>229</x:v>
      </x:c>
      <x:c r="D80" s="122" t="s">
        <x:v>809</x:v>
      </x:c>
      <x:c r="E80" s="122" t="s">
        <x:v>562</x:v>
      </x:c>
      <x:c r="F80" s="127">
        <x:v>44389</x:v>
      </x:c>
      <x:c r="G80" s="127">
        <x:v>44407</x:v>
      </x:c>
      <x:c r="H80" s="122">
        <x:v>642</x:v>
      </x:c>
      <x:c r="I80" s="122" t="s">
        <x:v>825</x:v>
      </x:c>
    </x:row>
    <x:row r="81" spans="2:9">
      <x:c r="B81" s="122" t="s">
        <x:v>846</x:v>
      </x:c>
      <x:c r="C81" s="122" t="s">
        <x:v>229</x:v>
      </x:c>
      <x:c r="D81" s="122" t="s">
        <x:v>809</x:v>
      </x:c>
      <x:c r="E81" s="122" t="s">
        <x:v>206</x:v>
      </x:c>
      <x:c r="F81" s="127">
        <x:v>44389.561365740701</x:v>
      </x:c>
      <x:c r="G81" s="127">
        <x:v>44404.7055555556</x:v>
      </x:c>
      <x:c r="H81" s="122" t="s">
        <x:v>796</x:v>
      </x:c>
      <x:c r="I81" s="122" t="s">
        <x:v>803</x:v>
      </x:c>
    </x:row>
    <x:row r="82" spans="2:9">
      <x:c r="B82" s="122" t="s">
        <x:v>843</x:v>
      </x:c>
      <x:c r="C82" s="122" t="s">
        <x:v>240</x:v>
      </x:c>
      <x:c r="D82" s="122" t="s">
        <x:v>827</x:v>
      </x:c>
      <x:c r="E82" s="122" t="s">
        <x:v>206</x:v>
      </x:c>
      <x:c r="F82" s="127">
        <x:v>44386.664247685199</x:v>
      </x:c>
      <x:c r="G82" s="127">
        <x:v>44404.760416666701</x:v>
      </x:c>
      <x:c r="H82" s="122">
        <x:v>733</x:v>
      </x:c>
      <x:c r="I82" s="122" t="s">
        <x:v>807</x:v>
      </x:c>
    </x:row>
    <x:row r="83" spans="2:9">
      <x:c r="B83" s="122" t="s">
        <x:v>843</x:v>
      </x:c>
      <x:c r="C83" s="122" t="s">
        <x:v>240</x:v>
      </x:c>
      <x:c r="D83" s="122" t="s">
        <x:v>827</x:v>
      </x:c>
      <x:c r="E83" s="122" t="s">
        <x:v>324</x:v>
      </x:c>
      <x:c r="F83" s="127">
        <x:v>44392.771400463003</x:v>
      </x:c>
      <x:c r="G83" s="127">
        <x:v>44399.644444444399</x:v>
      </x:c>
      <x:c r="H83" s="122">
        <x:v>893</x:v>
      </x:c>
      <x:c r="I83" s="122" t="s">
        <x:v>807</x:v>
      </x:c>
    </x:row>
    <x:row r="84" spans="2:9">
      <x:c r="B84" s="122" t="s">
        <x:v>844</x:v>
      </x:c>
      <x:c r="C84" s="122" t="s">
        <x:v>231</x:v>
      </x:c>
      <x:c r="D84" s="122" t="s">
        <x:v>827</x:v>
      </x:c>
      <x:c r="E84" s="122" t="s">
        <x:v>324</x:v>
      </x:c>
      <x:c r="F84" s="127">
        <x:v>44386.686157407399</x:v>
      </x:c>
      <x:c r="G84" s="127">
        <x:v>44399.670833333301</x:v>
      </x:c>
      <x:c r="H84" s="122">
        <x:v>914</x:v>
      </x:c>
      <x:c r="I84" s="122" t="s">
        <x:v>807</x:v>
      </x:c>
    </x:row>
    <x:row r="85" spans="2:9">
      <x:c r="B85" s="122" t="s">
        <x:v>849</x:v>
      </x:c>
      <x:c r="C85" s="122" t="s">
        <x:v>328</x:v>
      </x:c>
      <x:c r="D85" s="122" t="s">
        <x:v>809</x:v>
      </x:c>
      <x:c r="E85" s="122" t="s">
        <x:v>206</x:v>
      </x:c>
      <x:c r="F85" s="127">
        <x:v>44390.648854166699</x:v>
      </x:c>
      <x:c r="G85" s="127">
        <x:v>44404.742361111101</x:v>
      </x:c>
      <x:c r="H85" s="122">
        <x:v>800</x:v>
      </x:c>
      <x:c r="I85" s="122" t="s">
        <x:v>807</x:v>
      </x:c>
    </x:row>
    <x:row r="86" spans="2:9">
      <x:c r="B86" s="122" t="s">
        <x:v>849</x:v>
      </x:c>
      <x:c r="C86" s="122" t="s">
        <x:v>328</x:v>
      </x:c>
      <x:c r="D86" s="122" t="s">
        <x:v>809</x:v>
      </x:c>
      <x:c r="E86" s="122" t="s">
        <x:v>324</x:v>
      </x:c>
      <x:c r="F86" s="127">
        <x:v>44386.724166666703</x:v>
      </x:c>
      <x:c r="G86" s="127">
        <x:v>44399.644444444399</x:v>
      </x:c>
      <x:c r="H86" s="122">
        <x:v>925</x:v>
      </x:c>
      <x:c r="I86" s="122" t="s">
        <x:v>807</x:v>
      </x:c>
    </x:row>
    <x:row r="87" spans="2:9">
      <x:c r="B87" s="122" t="s">
        <x:v>839</x:v>
      </x:c>
      <x:c r="C87" s="122" t="s">
        <x:v>246</x:v>
      </x:c>
      <x:c r="D87" s="122" t="s">
        <x:v>812</x:v>
      </x:c>
      <x:c r="E87" s="122" t="s">
        <x:v>324</x:v>
      </x:c>
      <x:c r="F87" s="127">
        <x:v>44390.742442129602</x:v>
      </x:c>
      <x:c r="G87" s="127">
        <x:v>44399.644444444399</x:v>
      </x:c>
      <x:c r="H87" s="122">
        <x:v>936</x:v>
      </x:c>
      <x:c r="I87" s="122" t="s">
        <x:v>807</x:v>
      </x:c>
    </x:row>
    <x:row r="88" spans="2:9">
      <x:c r="B88" s="122" t="s">
        <x:v>839</x:v>
      </x:c>
      <x:c r="C88" s="122" t="s">
        <x:v>246</x:v>
      </x:c>
      <x:c r="D88" s="122" t="s">
        <x:v>812</x:v>
      </x:c>
      <x:c r="E88" s="122" t="s">
        <x:v>206</x:v>
      </x:c>
      <x:c r="F88" s="127">
        <x:v>44390.552060185197</x:v>
      </x:c>
      <x:c r="G88" s="127">
        <x:v>44406.668055555601</x:v>
      </x:c>
      <x:c r="H88" s="122">
        <x:v>862</x:v>
      </x:c>
      <x:c r="I88" s="122" t="s">
        <x:v>807</x:v>
      </x:c>
    </x:row>
    <x:row r="89" spans="2:9">
      <x:c r="B89" s="122" t="s">
        <x:v>839</x:v>
      </x:c>
      <x:c r="C89" s="122" t="s">
        <x:v>246</x:v>
      </x:c>
      <x:c r="D89" s="122" t="s">
        <x:v>812</x:v>
      </x:c>
      <x:c r="E89" s="122" t="s">
        <x:v>342</x:v>
      </x:c>
      <x:c r="F89" s="127">
        <x:v>44390</x:v>
      </x:c>
      <x:c r="G89" s="127">
        <x:v>44408</x:v>
      </x:c>
      <x:c r="H89" s="122">
        <x:v>567</x:v>
      </x:c>
      <x:c r="I89" s="122" t="s">
        <x:v>825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7">
    <x:tabColor rgb="ffff0000"/>
  </x:sheetPr>
  <x:dimension ref="B2:I89"/>
  <x:sheetViews>
    <x:sheetView topLeftCell="A73" zoomScaleNormal="75" zoomScaleSheetLayoutView="100" workbookViewId="0">
      <x:selection activeCell="G32" activeCellId="0" sqref="G32:G32"/>
    </x:sheetView>
  </x:sheetViews>
  <x:sheetFormatPr defaultColWidth="9" defaultRowHeight="16.39999999999999857891"/>
  <x:cols>
    <x:col min="1" max="1" width="2.5625" customWidth="1"/>
    <x:col min="2" max="2" width="10" bestFit="1" customWidth="1"/>
    <x:col min="4" max="4" width="13.9375" bestFit="1" customWidth="1"/>
    <x:col min="5" max="5" width="10.0625" bestFit="1" customWidth="1"/>
    <x:col min="6" max="7" width="10.5625" bestFit="1" customWidth="1"/>
  </x:cols>
  <x:sheetData>
    <x:row r="2" spans="2:9">
      <x:c r="B2" s="122" t="s">
        <x:v>331</x:v>
      </x:c>
      <x:c r="C2" s="122" t="s">
        <x:v>26</x:v>
      </x:c>
      <x:c r="D2" s="122" t="s">
        <x:v>138</x:v>
      </x:c>
      <x:c r="E2" s="122" t="s">
        <x:v>340</x:v>
      </x:c>
      <x:c r="F2" s="122" t="s">
        <x:v>195</x:v>
      </x:c>
      <x:c r="G2" s="122" t="s">
        <x:v>806</x:v>
      </x:c>
      <x:c r="H2" s="122" t="s">
        <x:v>205</x:v>
      </x:c>
      <x:c r="I2" s="122" t="s">
        <x:v>194</x:v>
      </x:c>
    </x:row>
    <x:row r="3" spans="2:9">
      <x:c r="B3" s="122" t="s">
        <x:v>425</x:v>
      </x:c>
      <x:c r="C3" s="122" t="s">
        <x:v>196</x:v>
      </x:c>
      <x:c r="D3" s="122" t="s">
        <x:v>812</x:v>
      </x:c>
      <x:c r="E3" s="122" t="s">
        <x:v>342</x:v>
      </x:c>
      <x:c r="F3" s="127">
        <x:v>44390</x:v>
      </x:c>
      <x:c r="G3" s="127">
        <x:v>44408</x:v>
      </x:c>
      <x:c r="H3" s="122">
        <x:v>936</x:v>
      </x:c>
      <x:c r="I3" s="122" t="s">
        <x:v>807</x:v>
      </x:c>
    </x:row>
    <x:row r="4" spans="2:9">
      <x:c r="B4" s="122" t="s">
        <x:v>425</x:v>
      </x:c>
      <x:c r="C4" s="122" t="s">
        <x:v>196</x:v>
      </x:c>
      <x:c r="D4" s="122" t="s">
        <x:v>812</x:v>
      </x:c>
      <x:c r="E4" s="122" t="s">
        <x:v>562</x:v>
      </x:c>
      <x:c r="F4" s="127">
        <x:v>44389</x:v>
      </x:c>
      <x:c r="G4" s="127">
        <x:v>44407</x:v>
      </x:c>
      <x:c r="H4" s="122">
        <x:v>838</x:v>
      </x:c>
      <x:c r="I4" s="122" t="s">
        <x:v>807</x:v>
      </x:c>
    </x:row>
    <x:row r="5" spans="2:9">
      <x:c r="B5" s="122" t="s">
        <x:v>425</x:v>
      </x:c>
      <x:c r="C5" s="122" t="s">
        <x:v>196</x:v>
      </x:c>
      <x:c r="D5" s="122" t="s">
        <x:v>812</x:v>
      </x:c>
      <x:c r="E5" s="122" t="s">
        <x:v>324</x:v>
      </x:c>
      <x:c r="F5" s="127">
        <x:v>44389.546122685198</x:v>
      </x:c>
      <x:c r="G5" s="127">
        <x:v>44397.661805555603</x:v>
      </x:c>
      <x:c r="H5" s="122">
        <x:v>975</x:v>
      </x:c>
      <x:c r="I5" s="122" t="s">
        <x:v>807</x:v>
      </x:c>
    </x:row>
    <x:row r="6" spans="2:9">
      <x:c r="B6" s="122" t="s">
        <x:v>425</x:v>
      </x:c>
      <x:c r="C6" s="122" t="s">
        <x:v>196</x:v>
      </x:c>
      <x:c r="D6" s="122" t="s">
        <x:v>812</x:v>
      </x:c>
      <x:c r="E6" s="122" t="s">
        <x:v>206</x:v>
      </x:c>
      <x:c r="F6" s="127">
        <x:v>44390.571458333303</x:v>
      </x:c>
      <x:c r="G6" s="127">
        <x:v>44404.706944444399</x:v>
      </x:c>
      <x:c r="H6" s="122">
        <x:v>379</x:v>
      </x:c>
      <x:c r="I6" s="122" t="s">
        <x:v>825</x:v>
      </x:c>
    </x:row>
    <x:row r="7" spans="2:9">
      <x:c r="B7" s="122" t="s">
        <x:v>427</x:v>
      </x:c>
      <x:c r="C7" s="122" t="s">
        <x:v>207</x:v>
      </x:c>
      <x:c r="D7" s="122" t="s">
        <x:v>812</x:v>
      </x:c>
      <x:c r="E7" s="122" t="s">
        <x:v>342</x:v>
      </x:c>
      <x:c r="F7" s="127">
        <x:v>44392</x:v>
      </x:c>
      <x:c r="G7" s="127">
        <x:v>44408</x:v>
      </x:c>
      <x:c r="H7" s="122">
        <x:v>893</x:v>
      </x:c>
      <x:c r="I7" s="122" t="s">
        <x:v>807</x:v>
      </x:c>
    </x:row>
    <x:row r="8" spans="2:9">
      <x:c r="B8" s="122" t="s">
        <x:v>427</x:v>
      </x:c>
      <x:c r="C8" s="122" t="s">
        <x:v>207</x:v>
      </x:c>
      <x:c r="D8" s="122" t="s">
        <x:v>812</x:v>
      </x:c>
      <x:c r="E8" s="122" t="s">
        <x:v>206</x:v>
      </x:c>
      <x:c r="F8" s="127">
        <x:v>44392.771400463003</x:v>
      </x:c>
      <x:c r="G8" s="127">
        <x:v>44406.668055555601</x:v>
      </x:c>
      <x:c r="H8" s="122">
        <x:v>800</x:v>
      </x:c>
      <x:c r="I8" s="122" t="s">
        <x:v>807</x:v>
      </x:c>
    </x:row>
    <x:row r="9" spans="2:9">
      <x:c r="B9" s="122" t="s">
        <x:v>429</x:v>
      </x:c>
      <x:c r="C9" s="122" t="s">
        <x:v>208</x:v>
      </x:c>
      <x:c r="D9" s="122" t="s">
        <x:v>812</x:v>
      </x:c>
      <x:c r="E9" s="122" t="s">
        <x:v>324</x:v>
      </x:c>
      <x:c r="F9" s="127">
        <x:v>44393.390810185199</x:v>
      </x:c>
      <x:c r="G9" s="127">
        <x:v>44399.644444444399</x:v>
      </x:c>
      <x:c r="H9" s="122">
        <x:v>975</x:v>
      </x:c>
      <x:c r="I9" s="122" t="s">
        <x:v>807</x:v>
      </x:c>
    </x:row>
    <x:row r="10" spans="2:9">
      <x:c r="B10" s="122" t="s">
        <x:v>429</x:v>
      </x:c>
      <x:c r="C10" s="122" t="s">
        <x:v>208</x:v>
      </x:c>
      <x:c r="D10" s="122" t="s">
        <x:v>812</x:v>
      </x:c>
      <x:c r="E10" s="122" t="s">
        <x:v>206</x:v>
      </x:c>
      <x:c r="F10" s="127">
        <x:v>44393.484884259298</x:v>
      </x:c>
      <x:c r="G10" s="127">
        <x:v>44406.668055555601</x:v>
      </x:c>
      <x:c r="H10" s="122" t="s">
        <x:v>796</x:v>
      </x:c>
      <x:c r="I10" s="122" t="s">
        <x:v>803</x:v>
      </x:c>
    </x:row>
    <x:row r="11" spans="2:9">
      <x:c r="B11" s="122" t="s">
        <x:v>398</x:v>
      </x:c>
      <x:c r="C11" s="122" t="s">
        <x:v>201</x:v>
      </x:c>
      <x:c r="D11" s="122" t="s">
        <x:v>826</x:v>
      </x:c>
      <x:c r="E11" s="122" t="s">
        <x:v>324</x:v>
      </x:c>
      <x:c r="F11" s="127">
        <x:v>44389.565798611096</x:v>
      </x:c>
      <x:c r="G11" s="127">
        <x:v>44399.644444444399</x:v>
      </x:c>
      <x:c r="H11" s="122">
        <x:v>979</x:v>
      </x:c>
      <x:c r="I11" s="122" t="s">
        <x:v>807</x:v>
      </x:c>
    </x:row>
    <x:row r="12" spans="2:9">
      <x:c r="B12" s="122" t="s">
        <x:v>398</x:v>
      </x:c>
      <x:c r="C12" s="122" t="s">
        <x:v>201</x:v>
      </x:c>
      <x:c r="D12" s="122" t="s">
        <x:v>826</x:v>
      </x:c>
      <x:c r="E12" s="122" t="s">
        <x:v>206</x:v>
      </x:c>
      <x:c r="F12" s="127">
        <x:v>44393.392615740697</x:v>
      </x:c>
      <x:c r="G12" s="127">
        <x:v>44406.699305555601</x:v>
      </x:c>
      <x:c r="H12" s="122">
        <x:v>862</x:v>
      </x:c>
      <x:c r="I12" s="122" t="s">
        <x:v>807</x:v>
      </x:c>
    </x:row>
    <x:row r="13" spans="2:9">
      <x:c r="B13" s="122" t="s">
        <x:v>396</x:v>
      </x:c>
      <x:c r="C13" s="122" t="s">
        <x:v>209</x:v>
      </x:c>
      <x:c r="D13" s="122" t="s">
        <x:v>827</x:v>
      </x:c>
      <x:c r="E13" s="122" t="s">
        <x:v>324</x:v>
      </x:c>
      <x:c r="F13" s="127">
        <x:v>44389.5624537037</x:v>
      </x:c>
      <x:c r="G13" s="127">
        <x:v>44399.644444444399</x:v>
      </x:c>
      <x:c r="H13" s="122">
        <x:v>893</x:v>
      </x:c>
      <x:c r="I13" s="122" t="s">
        <x:v>807</x:v>
      </x:c>
    </x:row>
    <x:row r="14" spans="2:9">
      <x:c r="B14" s="122" t="s">
        <x:v>397</x:v>
      </x:c>
      <x:c r="C14" s="122" t="s">
        <x:v>227</x:v>
      </x:c>
      <x:c r="D14" s="122" t="s">
        <x:v>827</x:v>
      </x:c>
      <x:c r="E14" s="122" t="s">
        <x:v>206</x:v>
      </x:c>
      <x:c r="F14" s="127">
        <x:v>44386.666400463</x:v>
      </x:c>
      <x:c r="G14" s="127">
        <x:v>44404.715972222199</x:v>
      </x:c>
      <x:c r="H14" s="122">
        <x:v>908</x:v>
      </x:c>
      <x:c r="I14" s="122" t="s">
        <x:v>807</x:v>
      </x:c>
    </x:row>
    <x:row r="15" spans="2:9">
      <x:c r="B15" s="122" t="s">
        <x:v>399</x:v>
      </x:c>
      <x:c r="C15" s="122" t="s">
        <x:v>251</x:v>
      </x:c>
      <x:c r="D15" s="122" t="s">
        <x:v>827</x:v>
      </x:c>
      <x:c r="E15" s="122" t="s">
        <x:v>324</x:v>
      </x:c>
      <x:c r="F15" s="127">
        <x:v>44389.562384259298</x:v>
      </x:c>
      <x:c r="G15" s="127">
        <x:v>44399.672222222202</x:v>
      </x:c>
      <x:c r="H15" s="122" t="s">
        <x:v>796</x:v>
      </x:c>
      <x:c r="I15" s="122" t="s">
        <x:v>803</x:v>
      </x:c>
    </x:row>
    <x:row r="16" spans="2:9">
      <x:c r="B16" s="122" t="s">
        <x:v>400</x:v>
      </x:c>
      <x:c r="C16" s="122" t="s">
        <x:v>241</x:v>
      </x:c>
      <x:c r="D16" s="122" t="s">
        <x:v>826</x:v>
      </x:c>
      <x:c r="E16" s="122" t="s">
        <x:v>342</x:v>
      </x:c>
      <x:c r="F16" s="127">
        <x:v>44386</x:v>
      </x:c>
      <x:c r="G16" s="127">
        <x:v>44408</x:v>
      </x:c>
      <x:c r="H16" s="122">
        <x:v>925</x:v>
      </x:c>
      <x:c r="I16" s="122" t="s">
        <x:v>807</x:v>
      </x:c>
    </x:row>
    <x:row r="17" spans="2:9">
      <x:c r="B17" s="122" t="s">
        <x:v>401</x:v>
      </x:c>
      <x:c r="C17" s="122" t="s">
        <x:v>245</x:v>
      </x:c>
      <x:c r="D17" s="122" t="s">
        <x:v>812</x:v>
      </x:c>
      <x:c r="E17" s="122" t="s">
        <x:v>342</x:v>
      </x:c>
      <x:c r="F17" s="127">
        <x:v>44390</x:v>
      </x:c>
      <x:c r="G17" s="127">
        <x:v>44408</x:v>
      </x:c>
      <x:c r="H17" s="122">
        <x:v>567</x:v>
      </x:c>
      <x:c r="I17" s="122" t="s">
        <x:v>825</x:v>
      </x:c>
    </x:row>
    <x:row r="18" spans="2:9">
      <x:c r="B18" s="122" t="s">
        <x:v>401</x:v>
      </x:c>
      <x:c r="C18" s="122" t="s">
        <x:v>245</x:v>
      </x:c>
      <x:c r="D18" s="122" t="s">
        <x:v>812</x:v>
      </x:c>
      <x:c r="E18" s="122" t="s">
        <x:v>324</x:v>
      </x:c>
      <x:c r="F18" s="127">
        <x:v>44389.551261574103</x:v>
      </x:c>
      <x:c r="G18" s="127">
        <x:v>44397.663194444402</x:v>
      </x:c>
      <x:c r="H18" s="122">
        <x:v>975</x:v>
      </x:c>
      <x:c r="I18" s="122" t="s">
        <x:v>807</x:v>
      </x:c>
    </x:row>
    <x:row r="19" spans="2:9">
      <x:c r="B19" s="122" t="s">
        <x:v>401</x:v>
      </x:c>
      <x:c r="C19" s="122" t="s">
        <x:v>245</x:v>
      </x:c>
      <x:c r="D19" s="122" t="s">
        <x:v>812</x:v>
      </x:c>
      <x:c r="E19" s="122" t="s">
        <x:v>206</x:v>
      </x:c>
      <x:c r="F19" s="127">
        <x:v>44390.594143518501</x:v>
      </x:c>
      <x:c r="G19" s="127">
        <x:v>44404.714583333298</x:v>
      </x:c>
      <x:c r="H19" s="122" t="s">
        <x:v>796</x:v>
      </x:c>
      <x:c r="I19" s="122" t="s">
        <x:v>803</x:v>
      </x:c>
    </x:row>
    <x:row r="20" spans="2:9">
      <x:c r="B20" s="122" t="s">
        <x:v>406</x:v>
      </x:c>
      <x:c r="C20" s="122" t="s">
        <x:v>327</x:v>
      </x:c>
      <x:c r="D20" s="122" t="s">
        <x:v>826</x:v>
      </x:c>
      <x:c r="E20" s="122" t="s">
        <x:v>324</x:v>
      </x:c>
      <x:c r="F20" s="127">
        <x:v>44390.412962962997</x:v>
      </x:c>
      <x:c r="G20" s="127">
        <x:v>44399.644444444399</x:v>
      </x:c>
      <x:c r="H20" s="122">
        <x:v>567</x:v>
      </x:c>
      <x:c r="I20" s="122" t="s">
        <x:v>825</x:v>
      </x:c>
    </x:row>
    <x:row r="21" spans="2:9">
      <x:c r="B21" s="122" t="s">
        <x:v>406</x:v>
      </x:c>
      <x:c r="C21" s="122" t="s">
        <x:v>327</x:v>
      </x:c>
      <x:c r="D21" s="122" t="s">
        <x:v>826</x:v>
      </x:c>
      <x:c r="E21" s="122" t="s">
        <x:v>206</x:v>
      </x:c>
      <x:c r="F21" s="127">
        <x:v>44390.558379629598</x:v>
      </x:c>
      <x:c r="G21" s="127">
        <x:v>44406.697916666701</x:v>
      </x:c>
      <x:c r="H21" s="122">
        <x:v>769</x:v>
      </x:c>
      <x:c r="I21" s="122" t="s">
        <x:v>807</x:v>
      </x:c>
    </x:row>
    <x:row r="22" spans="2:9">
      <x:c r="B22" s="122" t="s">
        <x:v>406</x:v>
      </x:c>
      <x:c r="C22" s="122" t="s">
        <x:v>327</x:v>
      </x:c>
      <x:c r="D22" s="122" t="s">
        <x:v>826</x:v>
      </x:c>
      <x:c r="E22" s="122" t="s">
        <x:v>342</x:v>
      </x:c>
      <x:c r="F22" s="127">
        <x:v>44390</x:v>
      </x:c>
      <x:c r="G22" s="127">
        <x:v>44408</x:v>
      </x:c>
      <x:c r="H22" s="122">
        <x:v>936</x:v>
      </x:c>
      <x:c r="I22" s="122" t="s">
        <x:v>807</x:v>
      </x:c>
    </x:row>
    <x:row r="23" spans="2:9">
      <x:c r="B23" s="122" t="s">
        <x:v>403</x:v>
      </x:c>
      <x:c r="C23" s="122" t="s">
        <x:v>237</x:v>
      </x:c>
      <x:c r="D23" s="122" t="s">
        <x:v>827</x:v>
      </x:c>
      <x:c r="E23" s="122" t="s">
        <x:v>206</x:v>
      </x:c>
      <x:c r="F23" s="127">
        <x:v>44390.558564814797</x:v>
      </x:c>
      <x:c r="G23" s="127">
        <x:v>44404.770138888904</x:v>
      </x:c>
      <x:c r="H23" s="122">
        <x:v>838</x:v>
      </x:c>
      <x:c r="I23" s="122" t="s">
        <x:v>807</x:v>
      </x:c>
    </x:row>
    <x:row r="24" spans="2:9">
      <x:c r="B24" s="122" t="s">
        <x:v>403</x:v>
      </x:c>
      <x:c r="C24" s="122" t="s">
        <x:v>237</x:v>
      </x:c>
      <x:c r="D24" s="122" t="s">
        <x:v>827</x:v>
      </x:c>
      <x:c r="E24" s="122" t="s">
        <x:v>324</x:v>
      </x:c>
      <x:c r="F24" s="127">
        <x:v>44389.550844907397</x:v>
      </x:c>
      <x:c r="G24" s="127">
        <x:v>44397.685416666704</x:v>
      </x:c>
      <x:c r="H24" s="122">
        <x:v>957</x:v>
      </x:c>
      <x:c r="I24" s="122" t="s">
        <x:v>807</x:v>
      </x:c>
    </x:row>
    <x:row r="25" spans="2:9">
      <x:c r="B25" s="122" t="s">
        <x:v>403</x:v>
      </x:c>
      <x:c r="C25" s="122" t="s">
        <x:v>237</x:v>
      </x:c>
      <x:c r="D25" s="122" t="s">
        <x:v>827</x:v>
      </x:c>
      <x:c r="E25" s="122" t="s">
        <x:v>342</x:v>
      </x:c>
      <x:c r="F25" s="127">
        <x:v>44390</x:v>
      </x:c>
      <x:c r="G25" s="127">
        <x:v>44408</x:v>
      </x:c>
      <x:c r="H25" s="122">
        <x:v>936</x:v>
      </x:c>
      <x:c r="I25" s="122" t="s">
        <x:v>807</x:v>
      </x:c>
    </x:row>
    <x:row r="26" spans="2:9">
      <x:c r="B26" s="122" t="s">
        <x:v>407</x:v>
      </x:c>
      <x:c r="C26" s="122" t="s">
        <x:v>236</x:v>
      </x:c>
      <x:c r="D26" s="122" t="s">
        <x:v>812</x:v>
      </x:c>
      <x:c r="E26" s="122" t="s">
        <x:v>342</x:v>
      </x:c>
      <x:c r="F26" s="127">
        <x:v>44386</x:v>
      </x:c>
      <x:c r="G26" s="127">
        <x:v>44408</x:v>
      </x:c>
      <x:c r="H26" s="122">
        <x:v>975</x:v>
      </x:c>
      <x:c r="I26" s="122" t="s">
        <x:v>807</x:v>
      </x:c>
    </x:row>
    <x:row r="27" spans="2:9">
      <x:c r="B27" s="122" t="s">
        <x:v>407</x:v>
      </x:c>
      <x:c r="C27" s="122" t="s">
        <x:v>236</x:v>
      </x:c>
      <x:c r="D27" s="122" t="s">
        <x:v>812</x:v>
      </x:c>
      <x:c r="E27" s="122" t="s">
        <x:v>206</x:v>
      </x:c>
      <x:c r="F27" s="127">
        <x:v>44386.815740740698</x:v>
      </x:c>
      <x:c r="G27" s="127">
        <x:v>44406.667361111096</x:v>
      </x:c>
      <x:c r="H27" s="122">
        <x:v>800</x:v>
      </x:c>
      <x:c r="I27" s="122" t="s">
        <x:v>807</x:v>
      </x:c>
    </x:row>
    <x:row r="28" spans="2:9">
      <x:c r="B28" s="122" t="s">
        <x:v>407</x:v>
      </x:c>
      <x:c r="C28" s="122" t="s">
        <x:v>236</x:v>
      </x:c>
      <x:c r="D28" s="122" t="s">
        <x:v>812</x:v>
      </x:c>
      <x:c r="E28" s="122" t="s">
        <x:v>324</x:v>
      </x:c>
      <x:c r="F28" s="127">
        <x:v>44390.647881944402</x:v>
      </x:c>
      <x:c r="G28" s="127">
        <x:v>44399.644444444399</x:v>
      </x:c>
      <x:c r="H28" s="122">
        <x:v>1000</x:v>
      </x:c>
      <x:c r="I28" s="122" t="s">
        <x:v>807</x:v>
      </x:c>
    </x:row>
    <x:row r="29" spans="2:9">
      <x:c r="B29" s="122" t="s">
        <x:v>405</x:v>
      </x:c>
      <x:c r="C29" s="122" t="s">
        <x:v>249</x:v>
      </x:c>
      <x:c r="D29" s="122" t="s">
        <x:v>826</x:v>
      </x:c>
      <x:c r="E29" s="122" t="s">
        <x:v>562</x:v>
      </x:c>
      <x:c r="F29" s="127">
        <x:v>44391</x:v>
      </x:c>
      <x:c r="G29" s="127">
        <x:v>44407</x:v>
      </x:c>
      <x:c r="H29" s="122">
        <x:v>838</x:v>
      </x:c>
      <x:c r="I29" s="122" t="s">
        <x:v>807</x:v>
      </x:c>
    </x:row>
    <x:row r="30" spans="2:9">
      <x:c r="B30" s="122" t="s">
        <x:v>405</x:v>
      </x:c>
      <x:c r="C30" s="122" t="s">
        <x:v>249</x:v>
      </x:c>
      <x:c r="D30" s="122" t="s">
        <x:v>826</x:v>
      </x:c>
      <x:c r="E30" s="122" t="s">
        <x:v>206</x:v>
      </x:c>
      <x:c r="F30" s="127">
        <x:v>44386.665208333303</x:v>
      </x:c>
      <x:c r="G30" s="127">
        <x:v>44404.752777777801</x:v>
      </x:c>
      <x:c r="H30" s="122">
        <x:v>767</x:v>
      </x:c>
      <x:c r="I30" s="122" t="s">
        <x:v>807</x:v>
      </x:c>
    </x:row>
    <x:row r="31" spans="2:9">
      <x:c r="B31" s="122" t="s">
        <x:v>405</x:v>
      </x:c>
      <x:c r="C31" s="122" t="s">
        <x:v>249</x:v>
      </x:c>
      <x:c r="D31" s="122" t="s">
        <x:v>826</x:v>
      </x:c>
      <x:c r="E31" s="122" t="s">
        <x:v>342</x:v>
      </x:c>
      <x:c r="F31" s="127">
        <x:v>44386</x:v>
      </x:c>
      <x:c r="G31" s="127">
        <x:v>44408</x:v>
      </x:c>
      <x:c r="H31" s="122">
        <x:v>893</x:v>
      </x:c>
      <x:c r="I31" s="122" t="s">
        <x:v>807</x:v>
      </x:c>
    </x:row>
    <x:row r="32" spans="2:9">
      <x:c r="B32" s="122" t="s">
        <x:v>405</x:v>
      </x:c>
      <x:c r="C32" s="122" t="s">
        <x:v>249</x:v>
      </x:c>
      <x:c r="D32" s="122" t="s">
        <x:v>826</x:v>
      </x:c>
      <x:c r="E32" s="122" t="s">
        <x:v>324</x:v>
      </x:c>
      <x:c r="F32" s="127">
        <x:v>44391.693402777797</x:v>
      </x:c>
      <x:c r="G32" s="127">
        <x:v>44397.691666666702</x:v>
      </x:c>
      <x:c r="H32" s="122" t="s">
        <x:v>796</x:v>
      </x:c>
      <x:c r="I32" s="122" t="s">
        <x:v>803</x:v>
      </x:c>
    </x:row>
    <x:row r="33" spans="2:9">
      <x:c r="B33" s="122" t="s">
        <x:v>404</x:v>
      </x:c>
      <x:c r="C33" s="122" t="s">
        <x:v>247</x:v>
      </x:c>
      <x:c r="D33" s="122" t="s">
        <x:v>827</x:v>
      </x:c>
      <x:c r="E33" s="122" t="s">
        <x:v>206</x:v>
      </x:c>
      <x:c r="F33" s="127">
        <x:v>44392.8386805556</x:v>
      </x:c>
      <x:c r="G33" s="127">
        <x:v>44406.668055555601</x:v>
      </x:c>
      <x:c r="H33" s="122">
        <x:v>642</x:v>
      </x:c>
      <x:c r="I33" s="122" t="s">
        <x:v>825</x:v>
      </x:c>
    </x:row>
    <x:row r="34" spans="2:9">
      <x:c r="B34" s="122" t="s">
        <x:v>404</x:v>
      </x:c>
      <x:c r="C34" s="122" t="s">
        <x:v>247</x:v>
      </x:c>
      <x:c r="D34" s="122" t="s">
        <x:v>827</x:v>
      </x:c>
      <x:c r="E34" s="122" t="s">
        <x:v>324</x:v>
      </x:c>
      <x:c r="F34" s="127">
        <x:v>44389.571284722202</x:v>
      </x:c>
      <x:c r="G34" s="127">
        <x:v>44399.644444444399</x:v>
      </x:c>
      <x:c r="H34" s="122">
        <x:v>950</x:v>
      </x:c>
      <x:c r="I34" s="122" t="s">
        <x:v>807</x:v>
      </x:c>
    </x:row>
    <x:row r="35" spans="2:9">
      <x:c r="B35" s="122" t="s">
        <x:v>402</x:v>
      </x:c>
      <x:c r="C35" s="122" t="s">
        <x:v>233</x:v>
      </x:c>
      <x:c r="D35" s="122" t="s">
        <x:v>826</x:v>
      </x:c>
      <x:c r="E35" s="122" t="s">
        <x:v>342</x:v>
      </x:c>
      <x:c r="F35" s="127">
        <x:v>44389</x:v>
      </x:c>
      <x:c r="G35" s="127">
        <x:v>44408</x:v>
      </x:c>
      <x:c r="H35" s="122">
        <x:v>345</x:v>
      </x:c>
      <x:c r="I35" s="122" t="s">
        <x:v>825</x:v>
      </x:c>
    </x:row>
    <x:row r="36" spans="2:9">
      <x:c r="B36" s="122" t="s">
        <x:v>408</x:v>
      </x:c>
      <x:c r="C36" s="122" t="s">
        <x:v>217</x:v>
      </x:c>
      <x:c r="D36" s="122" t="s">
        <x:v>812</x:v>
      </x:c>
      <x:c r="E36" s="122" t="s">
        <x:v>324</x:v>
      </x:c>
      <x:c r="F36" s="127">
        <x:v>44390.552060185197</x:v>
      </x:c>
      <x:c r="G36" s="127">
        <x:v>44399.644444444399</x:v>
      </x:c>
      <x:c r="H36" s="122">
        <x:v>871</x:v>
      </x:c>
      <x:c r="I36" s="122" t="s">
        <x:v>807</x:v>
      </x:c>
    </x:row>
    <x:row r="37" spans="2:9">
      <x:c r="B37" s="122" t="s">
        <x:v>410</x:v>
      </x:c>
      <x:c r="C37" s="122" t="s">
        <x:v>248</x:v>
      </x:c>
      <x:c r="D37" s="122" t="s">
        <x:v>812</x:v>
      </x:c>
      <x:c r="E37" s="122" t="s">
        <x:v>324</x:v>
      </x:c>
      <x:c r="F37" s="127">
        <x:v>44386.810543981497</x:v>
      </x:c>
      <x:c r="G37" s="127">
        <x:v>44399.661805555603</x:v>
      </x:c>
      <x:c r="H37" s="122">
        <x:v>914</x:v>
      </x:c>
      <x:c r="I37" s="122" t="s">
        <x:v>807</x:v>
      </x:c>
    </x:row>
    <x:row r="38" spans="2:9">
      <x:c r="B38" s="122" t="s">
        <x:v>410</x:v>
      </x:c>
      <x:c r="C38" s="122" t="s">
        <x:v>248</x:v>
      </x:c>
      <x:c r="D38" s="122" t="s">
        <x:v>812</x:v>
      </x:c>
      <x:c r="E38" s="122" t="s">
        <x:v>206</x:v>
      </x:c>
      <x:c r="F38" s="127">
        <x:v>44386.720694444397</x:v>
      </x:c>
      <x:c r="G38" s="127">
        <x:v>44404.704861111102</x:v>
      </x:c>
      <x:c r="H38" s="122">
        <x:v>642</x:v>
      </x:c>
      <x:c r="I38" s="122" t="s">
        <x:v>825</x:v>
      </x:c>
    </x:row>
    <x:row r="39" spans="2:9">
      <x:c r="B39" s="122" t="s">
        <x:v>409</x:v>
      </x:c>
      <x:c r="C39" s="122" t="s">
        <x:v>250</x:v>
      </x:c>
      <x:c r="D39" s="122" t="s">
        <x:v>826</x:v>
      </x:c>
      <x:c r="E39" s="122" t="s">
        <x:v>324</x:v>
      </x:c>
      <x:c r="F39" s="127">
        <x:v>44390.594143518501</x:v>
      </x:c>
      <x:c r="G39" s="127">
        <x:v>44399.665972222203</x:v>
      </x:c>
      <x:c r="H39" s="122">
        <x:v>975</x:v>
      </x:c>
      <x:c r="I39" s="122" t="s">
        <x:v>807</x:v>
      </x:c>
    </x:row>
    <x:row r="40" spans="2:9">
      <x:c r="B40" s="122" t="s">
        <x:v>409</x:v>
      </x:c>
      <x:c r="C40" s="122" t="s">
        <x:v>250</x:v>
      </x:c>
      <x:c r="D40" s="122" t="s">
        <x:v>826</x:v>
      </x:c>
      <x:c r="E40" s="122" t="s">
        <x:v>342</x:v>
      </x:c>
      <x:c r="F40" s="127">
        <x:v>44390</x:v>
      </x:c>
      <x:c r="G40" s="127">
        <x:v>44408</x:v>
      </x:c>
      <x:c r="H40" s="122">
        <x:v>1000</x:v>
      </x:c>
      <x:c r="I40" s="122" t="s">
        <x:v>807</x:v>
      </x:c>
    </x:row>
    <x:row r="41" spans="2:9">
      <x:c r="B41" s="122" t="s">
        <x:v>409</x:v>
      </x:c>
      <x:c r="C41" s="122" t="s">
        <x:v>250</x:v>
      </x:c>
      <x:c r="D41" s="122" t="s">
        <x:v>826</x:v>
      </x:c>
      <x:c r="E41" s="122" t="s">
        <x:v>206</x:v>
      </x:c>
      <x:c r="F41" s="127">
        <x:v>44390.533530092602</x:v>
      </x:c>
      <x:c r="G41" s="127">
        <x:v>44406.699305555601</x:v>
      </x:c>
      <x:c r="H41" s="122">
        <x:v>733</x:v>
      </x:c>
      <x:c r="I41" s="122" t="s">
        <x:v>807</x:v>
      </x:c>
    </x:row>
    <x:row r="42" spans="2:9">
      <x:c r="B42" s="122" t="s">
        <x:v>389</x:v>
      </x:c>
      <x:c r="C42" s="122" t="s">
        <x:v>356</x:v>
      </x:c>
      <x:c r="D42" s="122" t="s">
        <x:v>809</x:v>
      </x:c>
      <x:c r="E42" s="122" t="s">
        <x:v>324</x:v>
      </x:c>
      <x:c r="F42" s="127">
        <x:v>44389.396620370397</x:v>
      </x:c>
      <x:c r="G42" s="127">
        <x:v>44399.644444444399</x:v>
      </x:c>
      <x:c r="H42" s="122">
        <x:v>975</x:v>
      </x:c>
      <x:c r="I42" s="122" t="s">
        <x:v>807</x:v>
      </x:c>
    </x:row>
    <x:row r="43" spans="2:9">
      <x:c r="B43" s="122" t="s">
        <x:v>388</x:v>
      </x:c>
      <x:c r="C43" s="122" t="s">
        <x:v>257</x:v>
      </x:c>
      <x:c r="D43" s="122" t="s">
        <x:v>812</x:v>
      </x:c>
      <x:c r="E43" s="122" t="s">
        <x:v>324</x:v>
      </x:c>
      <x:c r="F43" s="127">
        <x:v>44394</x:v>
      </x:c>
      <x:c r="G43" s="127">
        <x:v>44399.644444444399</x:v>
      </x:c>
      <x:c r="H43" s="122">
        <x:v>975</x:v>
      </x:c>
      <x:c r="I43" s="122" t="s">
        <x:v>807</x:v>
      </x:c>
    </x:row>
    <x:row r="44" spans="2:9">
      <x:c r="B44" s="122" t="s">
        <x:v>393</x:v>
      </x:c>
      <x:c r="C44" s="122" t="s">
        <x:v>252</x:v>
      </x:c>
      <x:c r="D44" s="122" t="s">
        <x:v>809</x:v>
      </x:c>
      <x:c r="E44" s="122" t="s">
        <x:v>324</x:v>
      </x:c>
      <x:c r="F44" s="127">
        <x:v>44392.8386805556</x:v>
      </x:c>
      <x:c r="G44" s="127">
        <x:v>44399.6694444444</x:v>
      </x:c>
      <x:c r="H44" s="122">
        <x:v>957</x:v>
      </x:c>
      <x:c r="I44" s="122" t="s">
        <x:v>807</x:v>
      </x:c>
    </x:row>
    <x:row r="45" spans="2:9">
      <x:c r="B45" s="122" t="s">
        <x:v>393</x:v>
      </x:c>
      <x:c r="C45" s="122" t="s">
        <x:v>252</x:v>
      </x:c>
      <x:c r="D45" s="122" t="s">
        <x:v>809</x:v>
      </x:c>
      <x:c r="E45" s="122" t="s">
        <x:v>206</x:v>
      </x:c>
      <x:c r="F45" s="127">
        <x:v>44389.565219907403</x:v>
      </x:c>
      <x:c r="G45" s="127">
        <x:v>44406.668749999997</x:v>
      </x:c>
      <x:c r="H45" s="122">
        <x:v>815</x:v>
      </x:c>
      <x:c r="I45" s="122" t="s">
        <x:v>807</x:v>
      </x:c>
    </x:row>
    <x:row r="46" spans="2:9">
      <x:c r="B46" s="122" t="s">
        <x:v>392</x:v>
      </x:c>
      <x:c r="C46" s="122" t="s">
        <x:v>253</x:v>
      </x:c>
      <x:c r="D46" s="122" t="s">
        <x:v>809</x:v>
      </x:c>
      <x:c r="E46" s="122" t="s">
        <x:v>342</x:v>
      </x:c>
      <x:c r="F46" s="127">
        <x:v>44390</x:v>
      </x:c>
      <x:c r="G46" s="127">
        <x:v>44408</x:v>
      </x:c>
      <x:c r="H46" s="122">
        <x:v>893</x:v>
      </x:c>
      <x:c r="I46" s="122" t="s">
        <x:v>807</x:v>
      </x:c>
    </x:row>
    <x:row r="47" spans="2:9">
      <x:c r="B47" s="122" t="s">
        <x:v>390</x:v>
      </x:c>
      <x:c r="C47" s="122" t="s">
        <x:v>179</x:v>
      </x:c>
      <x:c r="D47" s="122" t="s">
        <x:v>809</x:v>
      </x:c>
      <x:c r="E47" s="122" t="s">
        <x:v>206</x:v>
      </x:c>
      <x:c r="F47" s="127">
        <x:v>44386.667372685202</x:v>
      </x:c>
      <x:c r="G47" s="127">
        <x:v>44404.749305555597</x:v>
      </x:c>
      <x:c r="H47" s="122" t="s">
        <x:v>796</x:v>
      </x:c>
      <x:c r="I47" s="122" t="s">
        <x:v>803</x:v>
      </x:c>
    </x:row>
    <x:row r="48" spans="2:9">
      <x:c r="B48" s="122" t="s">
        <x:v>390</x:v>
      </x:c>
      <x:c r="C48" s="122" t="s">
        <x:v>179</x:v>
      </x:c>
      <x:c r="D48" s="122" t="s">
        <x:v>809</x:v>
      </x:c>
      <x:c r="E48" s="122" t="s">
        <x:v>562</x:v>
      </x:c>
      <x:c r="F48" s="127">
        <x:v>44386</x:v>
      </x:c>
      <x:c r="G48" s="127">
        <x:v>44407</x:v>
      </x:c>
      <x:c r="H48" s="122">
        <x:v>733</x:v>
      </x:c>
      <x:c r="I48" s="122" t="s">
        <x:v>807</x:v>
      </x:c>
    </x:row>
    <x:row r="49" spans="2:9">
      <x:c r="B49" s="122" t="s">
        <x:v>390</x:v>
      </x:c>
      <x:c r="C49" s="122" t="s">
        <x:v>179</x:v>
      </x:c>
      <x:c r="D49" s="122" t="s">
        <x:v>809</x:v>
      </x:c>
      <x:c r="E49" s="122" t="s">
        <x:v>324</x:v>
      </x:c>
      <x:c r="F49" s="127">
        <x:v>44386.666319444397</x:v>
      </x:c>
      <x:c r="G49" s="127">
        <x:v>44397.679166666698</x:v>
      </x:c>
      <x:c r="H49" s="122">
        <x:v>914</x:v>
      </x:c>
      <x:c r="I49" s="122" t="s">
        <x:v>807</x:v>
      </x:c>
    </x:row>
    <x:row r="50" spans="2:9">
      <x:c r="B50" s="122" t="s">
        <x:v>391</x:v>
      </x:c>
      <x:c r="C50" s="122" t="s">
        <x:v>255</x:v>
      </x:c>
      <x:c r="D50" s="122" t="s">
        <x:v>809</x:v>
      </x:c>
      <x:c r="E50" s="122" t="s">
        <x:v>206</x:v>
      </x:c>
      <x:c r="F50" s="127">
        <x:v>44389.5453009259</x:v>
      </x:c>
      <x:c r="G50" s="127">
        <x:v>44406.706250000003</x:v>
      </x:c>
      <x:c r="H50" s="122">
        <x:v>723</x:v>
      </x:c>
      <x:c r="I50" s="122" t="s">
        <x:v>807</x:v>
      </x:c>
    </x:row>
    <x:row r="51" spans="2:9">
      <x:c r="B51" s="122" t="s">
        <x:v>391</x:v>
      </x:c>
      <x:c r="C51" s="122" t="s">
        <x:v>255</x:v>
      </x:c>
      <x:c r="D51" s="122" t="s">
        <x:v>809</x:v>
      </x:c>
      <x:c r="E51" s="122" t="s">
        <x:v>324</x:v>
      </x:c>
      <x:c r="F51" s="127">
        <x:v>44386.672569444403</x:v>
      </x:c>
      <x:c r="G51" s="127">
        <x:v>44399.644444444399</x:v>
      </x:c>
      <x:c r="H51" s="122">
        <x:v>829</x:v>
      </x:c>
      <x:c r="I51" s="122" t="s">
        <x:v>807</x:v>
      </x:c>
    </x:row>
    <x:row r="52" spans="2:9">
      <x:c r="B52" s="122" t="s">
        <x:v>387</x:v>
      </x:c>
      <x:c r="C52" s="122" t="s">
        <x:v>230</x:v>
      </x:c>
      <x:c r="D52" s="122" t="s">
        <x:v>826</x:v>
      </x:c>
      <x:c r="E52" s="122" t="s">
        <x:v>206</x:v>
      </x:c>
      <x:c r="F52" s="127">
        <x:v>44389.564872685201</x:v>
      </x:c>
      <x:c r="G52" s="127">
        <x:v>44406.742361111101</x:v>
      </x:c>
      <x:c r="H52" s="122" t="s">
        <x:v>796</x:v>
      </x:c>
      <x:c r="I52" s="122" t="s">
        <x:v>803</x:v>
      </x:c>
    </x:row>
    <x:row r="53" spans="2:9">
      <x:c r="B53" s="122" t="s">
        <x:v>394</x:v>
      </x:c>
      <x:c r="C53" s="122" t="s">
        <x:v>234</x:v>
      </x:c>
      <x:c r="D53" s="122" t="s">
        <x:v>826</x:v>
      </x:c>
      <x:c r="E53" s="122" t="s">
        <x:v>324</x:v>
      </x:c>
      <x:c r="F53" s="127">
        <x:v>44386.667372685202</x:v>
      </x:c>
      <x:c r="G53" s="127">
        <x:v>44397.6652777778</x:v>
      </x:c>
      <x:c r="H53" s="122">
        <x:v>914</x:v>
      </x:c>
      <x:c r="I53" s="122" t="s">
        <x:v>807</x:v>
      </x:c>
    </x:row>
    <x:row r="54" spans="2:9">
      <x:c r="B54" s="122" t="s">
        <x:v>394</x:v>
      </x:c>
      <x:c r="C54" s="122" t="s">
        <x:v>234</x:v>
      </x:c>
      <x:c r="D54" s="122" t="s">
        <x:v>826</x:v>
      </x:c>
      <x:c r="E54" s="122" t="s">
        <x:v>342</x:v>
      </x:c>
      <x:c r="F54" s="127">
        <x:v>44386</x:v>
      </x:c>
      <x:c r="G54" s="127">
        <x:v>44408</x:v>
      </x:c>
      <x:c r="H54" s="122">
        <x:v>925</x:v>
      </x:c>
      <x:c r="I54" s="122" t="s">
        <x:v>807</x:v>
      </x:c>
    </x:row>
    <x:row r="55" spans="2:9">
      <x:c r="B55" s="122" t="s">
        <x:v>394</x:v>
      </x:c>
      <x:c r="C55" s="122" t="s">
        <x:v>234</x:v>
      </x:c>
      <x:c r="D55" s="122" t="s">
        <x:v>826</x:v>
      </x:c>
      <x:c r="E55" s="122" t="s">
        <x:v>206</x:v>
      </x:c>
      <x:c r="F55" s="127">
        <x:v>44386.668333333299</x:v>
      </x:c>
      <x:c r="G55" s="127">
        <x:v>44404.732638888898</x:v>
      </x:c>
      <x:c r="H55" s="122">
        <x:v>833</x:v>
      </x:c>
      <x:c r="I55" s="122" t="s">
        <x:v>807</x:v>
      </x:c>
    </x:row>
    <x:row r="56" spans="2:9">
      <x:c r="B56" s="122" t="s">
        <x:v>394</x:v>
      </x:c>
      <x:c r="C56" s="122" t="s">
        <x:v>234</x:v>
      </x:c>
      <x:c r="D56" s="122" t="s">
        <x:v>826</x:v>
      </x:c>
      <x:c r="E56" s="122" t="s">
        <x:v>562</x:v>
      </x:c>
      <x:c r="F56" s="127">
        <x:v>44386</x:v>
      </x:c>
      <x:c r="G56" s="127">
        <x:v>44407</x:v>
      </x:c>
      <x:c r="H56" s="122">
        <x:v>723</x:v>
      </x:c>
      <x:c r="I56" s="122" t="s">
        <x:v>807</x:v>
      </x:c>
    </x:row>
    <x:row r="57" spans="2:9">
      <x:c r="B57" s="122" t="s">
        <x:v>395</x:v>
      </x:c>
      <x:c r="C57" s="122" t="s">
        <x:v>235</x:v>
      </x:c>
      <x:c r="D57" s="122" t="s">
        <x:v>827</x:v>
      </x:c>
      <x:c r="E57" s="122" t="s">
        <x:v>324</x:v>
      </x:c>
      <x:c r="F57" s="127">
        <x:v>44389.562870370399</x:v>
      </x:c>
      <x:c r="G57" s="127">
        <x:v>44399.644444444399</x:v>
      </x:c>
      <x:c r="H57" s="122">
        <x:v>914</x:v>
      </x:c>
      <x:c r="I57" s="122" t="s">
        <x:v>807</x:v>
      </x:c>
    </x:row>
    <x:row r="58" spans="2:9">
      <x:c r="B58" s="122" t="s">
        <x:v>395</x:v>
      </x:c>
      <x:c r="C58" s="122" t="s">
        <x:v>235</x:v>
      </x:c>
      <x:c r="D58" s="122" t="s">
        <x:v>827</x:v>
      </x:c>
      <x:c r="E58" s="122" t="s">
        <x:v>206</x:v>
      </x:c>
      <x:c r="F58" s="127">
        <x:v>44389.546226851897</x:v>
      </x:c>
      <x:c r="G58" s="127">
        <x:v>44406.691666666702</x:v>
      </x:c>
      <x:c r="H58" s="122">
        <x:v>838</x:v>
      </x:c>
      <x:c r="I58" s="122" t="s">
        <x:v>807</x:v>
      </x:c>
    </x:row>
    <x:row r="59" spans="2:9">
      <x:c r="B59" s="122" t="s">
        <x:v>415</x:v>
      </x:c>
      <x:c r="C59" s="122" t="s">
        <x:v>239</x:v>
      </x:c>
      <x:c r="D59" s="122" t="s">
        <x:v>812</x:v>
      </x:c>
      <x:c r="E59" s="122" t="s">
        <x:v>206</x:v>
      </x:c>
      <x:c r="F59" s="127">
        <x:v>44386.686157407399</x:v>
      </x:c>
      <x:c r="G59" s="127">
        <x:v>44404.761805555601</x:v>
      </x:c>
      <x:c r="H59" s="122">
        <x:v>815</x:v>
      </x:c>
      <x:c r="I59" s="122" t="s">
        <x:v>807</x:v>
      </x:c>
    </x:row>
    <x:row r="60" spans="2:9">
      <x:c r="B60" s="122" t="s">
        <x:v>415</x:v>
      </x:c>
      <x:c r="C60" s="122" t="s">
        <x:v>239</x:v>
      </x:c>
      <x:c r="D60" s="122" t="s">
        <x:v>812</x:v>
      </x:c>
      <x:c r="E60" s="122" t="s">
        <x:v>342</x:v>
      </x:c>
      <x:c r="F60" s="127">
        <x:v>44386</x:v>
      </x:c>
      <x:c r="G60" s="127">
        <x:v>44408</x:v>
      </x:c>
      <x:c r="H60" s="122" t="s">
        <x:v>796</x:v>
      </x:c>
      <x:c r="I60" s="122" t="s">
        <x:v>803</x:v>
      </x:c>
    </x:row>
    <x:row r="61" spans="2:9">
      <x:c r="B61" s="122" t="s">
        <x:v>416</x:v>
      </x:c>
      <x:c r="C61" s="122" t="s">
        <x:v>254</x:v>
      </x:c>
      <x:c r="D61" s="122" t="s">
        <x:v>812</x:v>
      </x:c>
      <x:c r="E61" s="122" t="s">
        <x:v>324</x:v>
      </x:c>
      <x:c r="F61" s="127">
        <x:v>44389.396620370397</x:v>
      </x:c>
      <x:c r="G61" s="127">
        <x:v>44399.644444444399</x:v>
      </x:c>
      <x:c r="H61" s="122">
        <x:v>893</x:v>
      </x:c>
      <x:c r="I61" s="122" t="s">
        <x:v>807</x:v>
      </x:c>
    </x:row>
    <x:row r="62" spans="2:9">
      <x:c r="B62" s="122" t="s">
        <x:v>416</x:v>
      </x:c>
      <x:c r="C62" s="122" t="s">
        <x:v>254</x:v>
      </x:c>
      <x:c r="D62" s="122" t="s">
        <x:v>812</x:v>
      </x:c>
      <x:c r="E62" s="122" t="s">
        <x:v>342</x:v>
      </x:c>
      <x:c r="F62" s="127">
        <x:v>44390</x:v>
      </x:c>
      <x:c r="G62" s="127">
        <x:v>44408</x:v>
      </x:c>
      <x:c r="H62" s="122">
        <x:v>936</x:v>
      </x:c>
      <x:c r="I62" s="122" t="s">
        <x:v>807</x:v>
      </x:c>
    </x:row>
    <x:row r="63" spans="2:9">
      <x:c r="B63" s="122" t="s">
        <x:v>414</x:v>
      </x:c>
      <x:c r="C63" s="122" t="s">
        <x:v>256</x:v>
      </x:c>
      <x:c r="D63" s="122" t="s">
        <x:v>826</x:v>
      </x:c>
      <x:c r="E63" s="122" t="s">
        <x:v>324</x:v>
      </x:c>
      <x:c r="F63" s="127">
        <x:v>44389.658472222203</x:v>
      </x:c>
      <x:c r="G63" s="127">
        <x:v>44399.644444444399</x:v>
      </x:c>
      <x:c r="H63" s="122">
        <x:v>893</x:v>
      </x:c>
      <x:c r="I63" s="122" t="s">
        <x:v>807</x:v>
      </x:c>
    </x:row>
    <x:row r="64" spans="2:9">
      <x:c r="B64" s="122" t="s">
        <x:v>414</x:v>
      </x:c>
      <x:c r="C64" s="122" t="s">
        <x:v>256</x:v>
      </x:c>
      <x:c r="D64" s="122" t="s">
        <x:v>826</x:v>
      </x:c>
      <x:c r="E64" s="122" t="s">
        <x:v>206</x:v>
      </x:c>
      <x:c r="F64" s="127">
        <x:v>44389.546122685198</x:v>
      </x:c>
      <x:c r="G64" s="127">
        <x:v>44406.667361111096</x:v>
      </x:c>
      <x:c r="H64" s="122">
        <x:v>838</x:v>
      </x:c>
      <x:c r="I64" s="122" t="s">
        <x:v>807</x:v>
      </x:c>
    </x:row>
    <x:row r="65" spans="2:9">
      <x:c r="B65" s="122" t="s">
        <x:v>413</x:v>
      </x:c>
      <x:c r="C65" s="122" t="s">
        <x:v>232</x:v>
      </x:c>
      <x:c r="D65" s="122" t="s">
        <x:v>827</x:v>
      </x:c>
      <x:c r="E65" s="122" t="s">
        <x:v>342</x:v>
      </x:c>
      <x:c r="F65" s="127">
        <x:v>44386</x:v>
      </x:c>
      <x:c r="G65" s="127">
        <x:v>44408</x:v>
      </x:c>
      <x:c r="H65" s="122">
        <x:v>857</x:v>
      </x:c>
      <x:c r="I65" s="122" t="s">
        <x:v>807</x:v>
      </x:c>
    </x:row>
    <x:row r="66" spans="2:9">
      <x:c r="B66" s="122" t="s">
        <x:v>413</x:v>
      </x:c>
      <x:c r="C66" s="122" t="s">
        <x:v>232</x:v>
      </x:c>
      <x:c r="D66" s="122" t="s">
        <x:v>827</x:v>
      </x:c>
      <x:c r="E66" s="122" t="s">
        <x:v>324</x:v>
      </x:c>
      <x:c r="F66" s="127">
        <x:v>44386.678240740701</x:v>
      </x:c>
      <x:c r="G66" s="127">
        <x:v>44399.644444444399</x:v>
      </x:c>
      <x:c r="H66" s="122">
        <x:v>533</x:v>
      </x:c>
      <x:c r="I66" s="122" t="s">
        <x:v>825</x:v>
      </x:c>
    </x:row>
    <x:row r="67" spans="2:9">
      <x:c r="B67" s="122" t="s">
        <x:v>840</x:v>
      </x:c>
      <x:c r="C67" s="122" t="s">
        <x:v>226</x:v>
      </x:c>
      <x:c r="D67" s="122" t="s">
        <x:v>827</x:v>
      </x:c>
      <x:c r="E67" s="122" t="s">
        <x:v>206</x:v>
      </x:c>
      <x:c r="F67" s="127">
        <x:v>44389.562870370399</x:v>
      </x:c>
      <x:c r="G67" s="127">
        <x:v>44406.702777777798</x:v>
      </x:c>
      <x:c r="H67" s="122">
        <x:v>800</x:v>
      </x:c>
      <x:c r="I67" s="122" t="s">
        <x:v>807</x:v>
      </x:c>
    </x:row>
    <x:row r="68" spans="2:9">
      <x:c r="B68" s="122" t="s">
        <x:v>840</x:v>
      </x:c>
      <x:c r="C68" s="122" t="s">
        <x:v>226</x:v>
      </x:c>
      <x:c r="D68" s="122" t="s">
        <x:v>827</x:v>
      </x:c>
      <x:c r="E68" s="122" t="s">
        <x:v>324</x:v>
      </x:c>
      <x:c r="F68" s="127">
        <x:v>44386.664247685199</x:v>
      </x:c>
      <x:c r="G68" s="127">
        <x:v>44399.659722222197</x:v>
      </x:c>
      <x:c r="H68" s="122">
        <x:v>950</x:v>
      </x:c>
      <x:c r="I68" s="122" t="s">
        <x:v>807</x:v>
      </x:c>
    </x:row>
    <x:row r="69" spans="2:9">
      <x:c r="B69" s="122" t="s">
        <x:v>841</x:v>
      </x:c>
      <x:c r="C69" s="122" t="s">
        <x:v>242</x:v>
      </x:c>
      <x:c r="D69" s="122" t="s">
        <x:v>826</x:v>
      </x:c>
      <x:c r="E69" s="122" t="s">
        <x:v>324</x:v>
      </x:c>
      <x:c r="F69" s="127">
        <x:v>44393.3921527778</x:v>
      </x:c>
      <x:c r="G69" s="127">
        <x:v>44399.6743055556</x:v>
      </x:c>
      <x:c r="H69" s="122">
        <x:v>825</x:v>
      </x:c>
      <x:c r="I69" s="122" t="s">
        <x:v>807</x:v>
      </x:c>
    </x:row>
    <x:row r="70" spans="2:9">
      <x:c r="B70" s="122" t="s">
        <x:v>841</x:v>
      </x:c>
      <x:c r="C70" s="122" t="s">
        <x:v>242</x:v>
      </x:c>
      <x:c r="D70" s="122" t="s">
        <x:v>826</x:v>
      </x:c>
      <x:c r="E70" s="122" t="s">
        <x:v>342</x:v>
      </x:c>
      <x:c r="F70" s="127">
        <x:v>44386</x:v>
      </x:c>
      <x:c r="G70" s="127">
        <x:v>44408</x:v>
      </x:c>
      <x:c r="H70" s="122">
        <x:v>914</x:v>
      </x:c>
      <x:c r="I70" s="122" t="s">
        <x:v>807</x:v>
      </x:c>
    </x:row>
    <x:row r="71" spans="2:9">
      <x:c r="B71" s="122" t="s">
        <x:v>848</x:v>
      </x:c>
      <x:c r="C71" s="122" t="s">
        <x:v>243</x:v>
      </x:c>
      <x:c r="D71" s="122" t="s">
        <x:v>826</x:v>
      </x:c>
      <x:c r="E71" s="122" t="s">
        <x:v>562</x:v>
      </x:c>
      <x:c r="F71" s="127">
        <x:v>44386</x:v>
      </x:c>
      <x:c r="G71" s="127">
        <x:v>44407</x:v>
      </x:c>
      <x:c r="H71" s="122">
        <x:v>815</x:v>
      </x:c>
      <x:c r="I71" s="122" t="s">
        <x:v>807</x:v>
      </x:c>
    </x:row>
    <x:row r="72" spans="2:9">
      <x:c r="B72" s="122" t="s">
        <x:v>848</x:v>
      </x:c>
      <x:c r="C72" s="122" t="s">
        <x:v>243</x:v>
      </x:c>
      <x:c r="D72" s="122" t="s">
        <x:v>826</x:v>
      </x:c>
      <x:c r="E72" s="122" t="s">
        <x:v>324</x:v>
      </x:c>
      <x:c r="F72" s="127">
        <x:v>44386.666400463</x:v>
      </x:c>
      <x:c r="G72" s="127">
        <x:v>44397.679861111101</x:v>
      </x:c>
      <x:c r="H72" s="122">
        <x:v>975</x:v>
      </x:c>
      <x:c r="I72" s="122" t="s">
        <x:v>807</x:v>
      </x:c>
    </x:row>
    <x:row r="73" spans="2:9">
      <x:c r="B73" s="122" t="s">
        <x:v>845</x:v>
      </x:c>
      <x:c r="C73" s="122" t="s">
        <x:v>228</x:v>
      </x:c>
      <x:c r="D73" s="122" t="s">
        <x:v>812</x:v>
      </x:c>
      <x:c r="E73" s="122" t="s">
        <x:v>324</x:v>
      </x:c>
      <x:c r="F73" s="127">
        <x:v>44390.614467592597</x:v>
      </x:c>
      <x:c r="G73" s="127">
        <x:v>44399.672916666699</x:v>
      </x:c>
      <x:c r="H73" s="122">
        <x:v>936</x:v>
      </x:c>
      <x:c r="I73" s="122" t="s">
        <x:v>807</x:v>
      </x:c>
    </x:row>
    <x:row r="74" spans="2:9">
      <x:c r="B74" s="122" t="s">
        <x:v>845</x:v>
      </x:c>
      <x:c r="C74" s="122" t="s">
        <x:v>228</x:v>
      </x:c>
      <x:c r="D74" s="122" t="s">
        <x:v>812</x:v>
      </x:c>
      <x:c r="E74" s="122" t="s">
        <x:v>206</x:v>
      </x:c>
      <x:c r="F74" s="127">
        <x:v>44389.565798611096</x:v>
      </x:c>
      <x:c r="G74" s="127">
        <x:v>44404.730555555601</x:v>
      </x:c>
      <x:c r="H74" s="122">
        <x:v>885</x:v>
      </x:c>
      <x:c r="I74" s="122" t="s">
        <x:v>807</x:v>
      </x:c>
    </x:row>
    <x:row r="75" spans="2:9">
      <x:c r="B75" s="122" t="s">
        <x:v>842</x:v>
      </x:c>
      <x:c r="C75" s="122" t="s">
        <x:v>244</x:v>
      </x:c>
      <x:c r="D75" s="122" t="s">
        <x:v>812</x:v>
      </x:c>
      <x:c r="E75" s="122" t="s">
        <x:v>206</x:v>
      </x:c>
      <x:c r="F75" s="127">
        <x:v>44393.484340277799</x:v>
      </x:c>
      <x:c r="G75" s="127">
        <x:v>44404.731249999997</x:v>
      </x:c>
      <x:c r="H75" s="122" t="s">
        <x:v>796</x:v>
      </x:c>
      <x:c r="I75" s="122" t="s">
        <x:v>803</x:v>
      </x:c>
    </x:row>
    <x:row r="76" spans="2:9">
      <x:c r="B76" s="122" t="s">
        <x:v>842</x:v>
      </x:c>
      <x:c r="C76" s="122" t="s">
        <x:v>244</x:v>
      </x:c>
      <x:c r="D76" s="122" t="s">
        <x:v>812</x:v>
      </x:c>
      <x:c r="E76" s="122" t="s">
        <x:v>342</x:v>
      </x:c>
      <x:c r="F76" s="127">
        <x:v>44393</x:v>
      </x:c>
      <x:c r="G76" s="127">
        <x:v>44408</x:v>
      </x:c>
      <x:c r="H76" s="122">
        <x:v>533</x:v>
      </x:c>
      <x:c r="I76" s="122" t="s">
        <x:v>825</x:v>
      </x:c>
    </x:row>
    <x:row r="77" spans="2:9">
      <x:c r="B77" s="122" t="s">
        <x:v>847</x:v>
      </x:c>
      <x:c r="C77" s="122" t="s">
        <x:v>238</x:v>
      </x:c>
      <x:c r="D77" s="122" t="s">
        <x:v>826</x:v>
      </x:c>
      <x:c r="E77" s="122" t="s">
        <x:v>342</x:v>
      </x:c>
      <x:c r="F77" s="127">
        <x:v>44386</x:v>
      </x:c>
      <x:c r="G77" s="127">
        <x:v>44408</x:v>
      </x:c>
      <x:c r="H77" s="122">
        <x:v>823</x:v>
      </x:c>
      <x:c r="I77" s="122" t="s">
        <x:v>807</x:v>
      </x:c>
    </x:row>
    <x:row r="78" spans="2:9">
      <x:c r="B78" s="122" t="s">
        <x:v>847</x:v>
      </x:c>
      <x:c r="C78" s="122" t="s">
        <x:v>238</x:v>
      </x:c>
      <x:c r="D78" s="122" t="s">
        <x:v>826</x:v>
      </x:c>
      <x:c r="E78" s="122" t="s">
        <x:v>324</x:v>
      </x:c>
      <x:c r="F78" s="127">
        <x:v>44389.5452546296</x:v>
      </x:c>
      <x:c r="G78" s="127">
        <x:v>44399.644444444399</x:v>
      </x:c>
      <x:c r="H78" s="122">
        <x:v>700</x:v>
      </x:c>
      <x:c r="I78" s="122" t="s">
        <x:v>807</x:v>
      </x:c>
    </x:row>
    <x:row r="79" spans="2:9">
      <x:c r="B79" s="122" t="s">
        <x:v>846</x:v>
      </x:c>
      <x:c r="C79" s="122" t="s">
        <x:v>229</x:v>
      </x:c>
      <x:c r="D79" s="122" t="s">
        <x:v>809</x:v>
      </x:c>
      <x:c r="E79" s="122" t="s">
        <x:v>324</x:v>
      </x:c>
      <x:c r="F79" s="127">
        <x:v>44389.5453935185</x:v>
      </x:c>
      <x:c r="G79" s="127">
        <x:v>44397.661805555603</x:v>
      </x:c>
      <x:c r="H79" s="122">
        <x:v>936</x:v>
      </x:c>
      <x:c r="I79" s="122" t="s">
        <x:v>807</x:v>
      </x:c>
    </x:row>
    <x:row r="80" spans="2:9">
      <x:c r="B80" s="122" t="s">
        <x:v>846</x:v>
      </x:c>
      <x:c r="C80" s="122" t="s">
        <x:v>229</x:v>
      </x:c>
      <x:c r="D80" s="122" t="s">
        <x:v>809</x:v>
      </x:c>
      <x:c r="E80" s="122" t="s">
        <x:v>562</x:v>
      </x:c>
      <x:c r="F80" s="127">
        <x:v>44389</x:v>
      </x:c>
      <x:c r="G80" s="127">
        <x:v>44407</x:v>
      </x:c>
      <x:c r="H80" s="122">
        <x:v>642</x:v>
      </x:c>
      <x:c r="I80" s="122" t="s">
        <x:v>825</x:v>
      </x:c>
    </x:row>
    <x:row r="81" spans="2:9">
      <x:c r="B81" s="122" t="s">
        <x:v>846</x:v>
      </x:c>
      <x:c r="C81" s="122" t="s">
        <x:v>229</x:v>
      </x:c>
      <x:c r="D81" s="122" t="s">
        <x:v>809</x:v>
      </x:c>
      <x:c r="E81" s="122" t="s">
        <x:v>206</x:v>
      </x:c>
      <x:c r="F81" s="127">
        <x:v>44389.561365740701</x:v>
      </x:c>
      <x:c r="G81" s="127">
        <x:v>44404.7055555556</x:v>
      </x:c>
      <x:c r="H81" s="122" t="s">
        <x:v>796</x:v>
      </x:c>
      <x:c r="I81" s="122" t="s">
        <x:v>803</x:v>
      </x:c>
    </x:row>
    <x:row r="82" spans="2:9">
      <x:c r="B82" s="122" t="s">
        <x:v>843</x:v>
      </x:c>
      <x:c r="C82" s="122" t="s">
        <x:v>240</x:v>
      </x:c>
      <x:c r="D82" s="122" t="s">
        <x:v>827</x:v>
      </x:c>
      <x:c r="E82" s="122" t="s">
        <x:v>206</x:v>
      </x:c>
      <x:c r="F82" s="127">
        <x:v>44386.664247685199</x:v>
      </x:c>
      <x:c r="G82" s="127">
        <x:v>44404.760416666701</x:v>
      </x:c>
      <x:c r="H82" s="122">
        <x:v>733</x:v>
      </x:c>
      <x:c r="I82" s="122" t="s">
        <x:v>807</x:v>
      </x:c>
    </x:row>
    <x:row r="83" spans="2:9">
      <x:c r="B83" s="122" t="s">
        <x:v>843</x:v>
      </x:c>
      <x:c r="C83" s="122" t="s">
        <x:v>240</x:v>
      </x:c>
      <x:c r="D83" s="122" t="s">
        <x:v>827</x:v>
      </x:c>
      <x:c r="E83" s="122" t="s">
        <x:v>324</x:v>
      </x:c>
      <x:c r="F83" s="127">
        <x:v>44392.771400463003</x:v>
      </x:c>
      <x:c r="G83" s="127">
        <x:v>44399.644444444399</x:v>
      </x:c>
      <x:c r="H83" s="122">
        <x:v>893</x:v>
      </x:c>
      <x:c r="I83" s="122" t="s">
        <x:v>807</x:v>
      </x:c>
    </x:row>
    <x:row r="84" spans="2:9">
      <x:c r="B84" s="122" t="s">
        <x:v>844</x:v>
      </x:c>
      <x:c r="C84" s="122" t="s">
        <x:v>231</x:v>
      </x:c>
      <x:c r="D84" s="122" t="s">
        <x:v>827</x:v>
      </x:c>
      <x:c r="E84" s="122" t="s">
        <x:v>324</x:v>
      </x:c>
      <x:c r="F84" s="127">
        <x:v>44386.686157407399</x:v>
      </x:c>
      <x:c r="G84" s="127">
        <x:v>44399.670833333301</x:v>
      </x:c>
      <x:c r="H84" s="122">
        <x:v>914</x:v>
      </x:c>
      <x:c r="I84" s="122" t="s">
        <x:v>807</x:v>
      </x:c>
    </x:row>
    <x:row r="85" spans="2:9">
      <x:c r="B85" s="122" t="s">
        <x:v>849</x:v>
      </x:c>
      <x:c r="C85" s="122" t="s">
        <x:v>328</x:v>
      </x:c>
      <x:c r="D85" s="122" t="s">
        <x:v>809</x:v>
      </x:c>
      <x:c r="E85" s="122" t="s">
        <x:v>206</x:v>
      </x:c>
      <x:c r="F85" s="127">
        <x:v>44390.648854166699</x:v>
      </x:c>
      <x:c r="G85" s="127">
        <x:v>44404.742361111101</x:v>
      </x:c>
      <x:c r="H85" s="122">
        <x:v>800</x:v>
      </x:c>
      <x:c r="I85" s="122" t="s">
        <x:v>807</x:v>
      </x:c>
    </x:row>
    <x:row r="86" spans="2:9">
      <x:c r="B86" s="122" t="s">
        <x:v>849</x:v>
      </x:c>
      <x:c r="C86" s="122" t="s">
        <x:v>328</x:v>
      </x:c>
      <x:c r="D86" s="122" t="s">
        <x:v>809</x:v>
      </x:c>
      <x:c r="E86" s="122" t="s">
        <x:v>324</x:v>
      </x:c>
      <x:c r="F86" s="127">
        <x:v>44386.724166666703</x:v>
      </x:c>
      <x:c r="G86" s="127">
        <x:v>44399.644444444399</x:v>
      </x:c>
      <x:c r="H86" s="122">
        <x:v>925</x:v>
      </x:c>
      <x:c r="I86" s="122" t="s">
        <x:v>807</x:v>
      </x:c>
    </x:row>
    <x:row r="87" spans="2:9">
      <x:c r="B87" s="122" t="s">
        <x:v>839</x:v>
      </x:c>
      <x:c r="C87" s="122" t="s">
        <x:v>246</x:v>
      </x:c>
      <x:c r="D87" s="122" t="s">
        <x:v>812</x:v>
      </x:c>
      <x:c r="E87" s="122" t="s">
        <x:v>324</x:v>
      </x:c>
      <x:c r="F87" s="127">
        <x:v>44390.742442129602</x:v>
      </x:c>
      <x:c r="G87" s="127">
        <x:v>44399.644444444399</x:v>
      </x:c>
      <x:c r="H87" s="122">
        <x:v>936</x:v>
      </x:c>
      <x:c r="I87" s="122" t="s">
        <x:v>807</x:v>
      </x:c>
    </x:row>
    <x:row r="88" spans="2:9">
      <x:c r="B88" s="122" t="s">
        <x:v>839</x:v>
      </x:c>
      <x:c r="C88" s="122" t="s">
        <x:v>246</x:v>
      </x:c>
      <x:c r="D88" s="122" t="s">
        <x:v>812</x:v>
      </x:c>
      <x:c r="E88" s="122" t="s">
        <x:v>206</x:v>
      </x:c>
      <x:c r="F88" s="127">
        <x:v>44390.552060185197</x:v>
      </x:c>
      <x:c r="G88" s="127">
        <x:v>44406.668055555601</x:v>
      </x:c>
      <x:c r="H88" s="122">
        <x:v>862</x:v>
      </x:c>
      <x:c r="I88" s="122" t="s">
        <x:v>807</x:v>
      </x:c>
    </x:row>
    <x:row r="89" spans="2:9">
      <x:c r="B89" s="122" t="s">
        <x:v>839</x:v>
      </x:c>
      <x:c r="C89" s="122" t="s">
        <x:v>246</x:v>
      </x:c>
      <x:c r="D89" s="122" t="s">
        <x:v>812</x:v>
      </x:c>
      <x:c r="E89" s="122" t="s">
        <x:v>342</x:v>
      </x:c>
      <x:c r="F89" s="127">
        <x:v>44390</x:v>
      </x:c>
      <x:c r="G89" s="127">
        <x:v>44408</x:v>
      </x:c>
      <x:c r="H89" s="122">
        <x:v>567</x:v>
      </x:c>
      <x:c r="I89" s="122" t="s">
        <x:v>825</x:v>
      </x:c>
    </x:row>
  </x:sheetData>
  <x:conditionalFormatting sqref="B3:I89">
    <x:cfRule type="expression" dxfId="12" priority="1">
      <x:formula>NOT(ISNUMBER($H3))</x:formula>
    </x:cfRule>
  </x:conditionalFormatting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7" baseType="lpstr">
      <vt:lpstr>홈</vt:lpstr>
      <vt:lpstr>상대참조,절대참조,혼합참조</vt:lpstr>
      <vt:lpstr>상대참조,절대참조,혼합참조_정답</vt:lpstr>
      <vt:lpstr>논리함수를 이용한 참조연습</vt:lpstr>
      <vt:lpstr>논리함수를 이용한 참조연습_정답</vt:lpstr>
      <vt:lpstr>참조함수를 이용한 참조 연습</vt:lpstr>
      <vt:lpstr>참조함수를 이용한 참조 연습_정답</vt:lpstr>
      <vt:lpstr>고급필터1</vt:lpstr>
      <vt:lpstr>고급필터1_정답</vt:lpstr>
      <vt:lpstr>고급필터2</vt:lpstr>
      <vt:lpstr>고급필터2_정답</vt:lpstr>
      <vt:lpstr>고급필터3</vt:lpstr>
      <vt:lpstr>고급필터3_정답</vt:lpstr>
      <vt:lpstr>고급필터4</vt:lpstr>
      <vt:lpstr>고급필터4_정답</vt:lpstr>
      <vt:lpstr>고급필터5</vt:lpstr>
      <vt:lpstr>고급필터5_정답</vt:lpstr>
      <vt:lpstr>고급필터6</vt:lpstr>
      <vt:lpstr>고급필터6_정답</vt:lpstr>
      <vt:lpstr>고급필터7</vt:lpstr>
      <vt:lpstr>고급필터7_정답</vt:lpstr>
      <vt:lpstr>고급필터8</vt:lpstr>
      <vt:lpstr>고급필터8_정답</vt:lpstr>
      <vt:lpstr>고급필터9</vt:lpstr>
      <vt:lpstr>고급필터9_정답</vt:lpstr>
      <vt:lpstr>고급필터10</vt:lpstr>
      <vt:lpstr>고급필터10_정답</vt:lpstr>
      <vt:lpstr>조건부서식1</vt:lpstr>
      <vt:lpstr>조건부서식1_정답</vt:lpstr>
      <vt:lpstr>조건부서식2</vt:lpstr>
      <vt:lpstr>조건부서식2_정답</vt:lpstr>
      <vt:lpstr>조건부서식3</vt:lpstr>
      <vt:lpstr>조건부서식3_정답</vt:lpstr>
      <vt:lpstr>조건부서식4</vt:lpstr>
      <vt:lpstr>조건부서식4_정답</vt:lpstr>
      <vt:lpstr>조건부서식5</vt:lpstr>
      <vt:lpstr>조건부서식_정답</vt:lpstr>
      <vt:lpstr>조건부서식6</vt:lpstr>
      <vt:lpstr>조건부서식6_정답</vt:lpstr>
      <vt:lpstr>조건부서식7</vt:lpstr>
      <vt:lpstr>조건부서식7_정답</vt:lpstr>
      <vt:lpstr>조건부서식8</vt:lpstr>
      <vt:lpstr>조건부서식8_정답</vt:lpstr>
      <vt:lpstr>조건부서식9</vt:lpstr>
      <vt:lpstr>조건부서식9_정답</vt:lpstr>
      <vt:lpstr>조건부서식10</vt:lpstr>
      <vt:lpstr>조건부서식10_정답</vt:lpstr>
    </vt:vector>
  </ep:TitlesOfParts>
  <ep:TotalTime>35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기풍쌤</dc:creator>
  <cp:lastModifiedBy>mondi</cp:lastModifiedBy>
  <cp:revision>4</cp:revision>
  <dcterms:created xsi:type="dcterms:W3CDTF">2022-01-11T01:03:54.000</dcterms:created>
  <dcterms:modified xsi:type="dcterms:W3CDTF">2023-06-13T14:51:16.752</dcterms:modified>
  <cp:version>1200.0100.01</cp:version>
</cp:coreProperties>
</file>