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autoCompressPictures="0"/>
  <bookViews>
    <workbookView xWindow="0" yWindow="0" windowWidth="25600" windowHeight="16060"/>
  </bookViews>
  <sheets>
    <sheet name="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9" i="1" l="1"/>
  <c r="T129" i="1"/>
  <c r="R129" i="1"/>
  <c r="V129" i="1"/>
  <c r="X129" i="1"/>
  <c r="Z129" i="1"/>
  <c r="Y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P128" i="1"/>
  <c r="T128" i="1"/>
  <c r="R128" i="1"/>
  <c r="V128" i="1"/>
  <c r="X128" i="1"/>
  <c r="Z128" i="1"/>
  <c r="Y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P127" i="1"/>
  <c r="T127" i="1"/>
  <c r="R127" i="1"/>
  <c r="V127" i="1"/>
  <c r="X127" i="1"/>
  <c r="Z127" i="1"/>
  <c r="Y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P126" i="1"/>
  <c r="T126" i="1"/>
  <c r="R126" i="1"/>
  <c r="V126" i="1"/>
  <c r="X126" i="1"/>
  <c r="Z126" i="1"/>
  <c r="Y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P86" i="1"/>
  <c r="T86" i="1"/>
  <c r="R86" i="1"/>
  <c r="V86" i="1"/>
  <c r="X86" i="1"/>
  <c r="Z86" i="1"/>
  <c r="Y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P85" i="1"/>
  <c r="T85" i="1"/>
  <c r="R85" i="1"/>
  <c r="V85" i="1"/>
  <c r="X85" i="1"/>
  <c r="Z85" i="1"/>
  <c r="Y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P84" i="1"/>
  <c r="T84" i="1"/>
  <c r="R84" i="1"/>
  <c r="V84" i="1"/>
  <c r="X84" i="1"/>
  <c r="Z84" i="1"/>
  <c r="Y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P83" i="1"/>
  <c r="T83" i="1"/>
  <c r="R83" i="1"/>
  <c r="V83" i="1"/>
  <c r="X83" i="1"/>
  <c r="Z83" i="1"/>
  <c r="Y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P43" i="1"/>
  <c r="T43" i="1"/>
  <c r="R43" i="1"/>
  <c r="V43" i="1"/>
  <c r="X43" i="1"/>
  <c r="Z43" i="1"/>
  <c r="Y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P42" i="1"/>
  <c r="T42" i="1"/>
  <c r="R42" i="1"/>
  <c r="V42" i="1"/>
  <c r="X42" i="1"/>
  <c r="Z42" i="1"/>
  <c r="Y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41" i="1"/>
  <c r="T41" i="1"/>
  <c r="R41" i="1"/>
  <c r="V41" i="1"/>
  <c r="X41" i="1"/>
  <c r="Z41" i="1"/>
  <c r="Y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P40" i="1"/>
  <c r="T40" i="1"/>
  <c r="R40" i="1"/>
  <c r="V40" i="1"/>
  <c r="X40" i="1"/>
  <c r="Z40" i="1"/>
  <c r="Y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</calcChain>
</file>

<file path=xl/sharedStrings.xml><?xml version="1.0" encoding="utf-8"?>
<sst xmlns="http://schemas.openxmlformats.org/spreadsheetml/2006/main" count="354" uniqueCount="227">
  <si>
    <t>惠水县鸭绒民族小学2018-2019学年度第一学期第二次月考成绩登分表</t>
  </si>
  <si>
    <t>班级：</t>
  </si>
  <si>
    <t>三（ 1 ）班</t>
  </si>
  <si>
    <t>班主任：</t>
  </si>
  <si>
    <t>赵晓叁</t>
  </si>
  <si>
    <t>填报时间：</t>
  </si>
  <si>
    <t>2018 年 11 月 3 日</t>
  </si>
  <si>
    <t>考号</t>
  </si>
  <si>
    <t>姓名</t>
  </si>
  <si>
    <t>语文</t>
  </si>
  <si>
    <t>数学</t>
  </si>
  <si>
    <t>英语</t>
  </si>
  <si>
    <t>科学</t>
  </si>
  <si>
    <t>总分</t>
  </si>
  <si>
    <t>班级排名</t>
  </si>
  <si>
    <t>学校排名</t>
  </si>
  <si>
    <t>鸭绒排名</t>
  </si>
  <si>
    <t>摆金排名</t>
  </si>
  <si>
    <t>惠水排名</t>
  </si>
  <si>
    <t>王新庆</t>
  </si>
  <si>
    <t>王石林</t>
  </si>
  <si>
    <t>王玉标</t>
  </si>
  <si>
    <t>吴林超</t>
  </si>
  <si>
    <t>乌冬林</t>
  </si>
  <si>
    <t>王木英</t>
  </si>
  <si>
    <t>陈赠珍</t>
  </si>
  <si>
    <t>杨生强</t>
  </si>
  <si>
    <t>王齐丰</t>
  </si>
  <si>
    <t>王小木</t>
  </si>
  <si>
    <t>王晓静</t>
  </si>
  <si>
    <t>吴启魁</t>
  </si>
  <si>
    <t xml:space="preserve">罗慧琴 </t>
  </si>
  <si>
    <t>杨生贵</t>
  </si>
  <si>
    <t>罗明秀</t>
  </si>
  <si>
    <t>吴珍燕</t>
  </si>
  <si>
    <t>罗林红</t>
  </si>
  <si>
    <t>陈石祥</t>
  </si>
  <si>
    <t>罗金花</t>
  </si>
  <si>
    <t>龙秋梅</t>
  </si>
  <si>
    <t>王玉飞</t>
  </si>
  <si>
    <t>杨俭波</t>
  </si>
  <si>
    <t>罗飞燕</t>
  </si>
  <si>
    <t>班春兰</t>
  </si>
  <si>
    <t>王雁</t>
  </si>
  <si>
    <t>班毅力</t>
  </si>
  <si>
    <t>罗涵阳</t>
  </si>
  <si>
    <t>吴金玉</t>
  </si>
  <si>
    <t>罗明智</t>
  </si>
  <si>
    <t>吴森成</t>
  </si>
  <si>
    <t>罗添萍</t>
  </si>
  <si>
    <t>吴贵全</t>
  </si>
  <si>
    <t>吴城泉</t>
  </si>
  <si>
    <t>吴啟鑫</t>
  </si>
  <si>
    <t>吴水金</t>
  </si>
  <si>
    <t>吴启奎</t>
  </si>
  <si>
    <t>杨军</t>
  </si>
  <si>
    <t>杨云飞</t>
  </si>
  <si>
    <t>秦玉金</t>
  </si>
  <si>
    <t>吴启岩</t>
  </si>
  <si>
    <t>谢婷婷</t>
  </si>
  <si>
    <t>龙廷芳</t>
  </si>
  <si>
    <t>班诗诗</t>
  </si>
  <si>
    <t>吴莲香</t>
  </si>
  <si>
    <t>吴嘉铭</t>
  </si>
  <si>
    <t>刘涛</t>
  </si>
  <si>
    <t>吴丽英</t>
  </si>
  <si>
    <t>杨谦</t>
  </si>
  <si>
    <t>吴鑫宏</t>
  </si>
  <si>
    <t>熊黛玉</t>
  </si>
  <si>
    <t>唐天豪</t>
  </si>
  <si>
    <t>杨顺章</t>
  </si>
  <si>
    <t>杨龙</t>
  </si>
  <si>
    <t>杨喜燕</t>
  </si>
  <si>
    <t>杨玉兰</t>
  </si>
  <si>
    <t>吴丽花</t>
  </si>
  <si>
    <t>罗明国</t>
  </si>
  <si>
    <t>王子成</t>
  </si>
  <si>
    <t>张滔</t>
  </si>
  <si>
    <t>王起鸿</t>
  </si>
  <si>
    <t>项目</t>
  </si>
  <si>
    <t>任   课</t>
  </si>
  <si>
    <t>应考</t>
  </si>
  <si>
    <t>优分</t>
  </si>
  <si>
    <t>及格</t>
  </si>
  <si>
    <t>90以上</t>
  </si>
  <si>
    <t>80-89.9</t>
  </si>
  <si>
    <t>70-79.9</t>
  </si>
  <si>
    <t>60-69.9</t>
  </si>
  <si>
    <t>50-59.9</t>
  </si>
  <si>
    <t>40-49.9</t>
  </si>
  <si>
    <t>30-39.9</t>
  </si>
  <si>
    <t>20-29.9</t>
  </si>
  <si>
    <t>10-10.9</t>
  </si>
  <si>
    <t>10分以下</t>
  </si>
  <si>
    <t>及格率</t>
  </si>
  <si>
    <t>平均分</t>
  </si>
  <si>
    <t>优分率</t>
  </si>
  <si>
    <t>低分率</t>
  </si>
  <si>
    <t>王劲松</t>
  </si>
  <si>
    <t>裴克娟</t>
  </si>
  <si>
    <t>三（ 2 ）班</t>
  </si>
  <si>
    <t>梁玲</t>
  </si>
  <si>
    <t>王玉华</t>
  </si>
  <si>
    <t>吴木平</t>
  </si>
  <si>
    <t>罗海友</t>
  </si>
  <si>
    <t>吴锦</t>
  </si>
  <si>
    <t>罗玲香</t>
  </si>
  <si>
    <t>罗文明</t>
  </si>
  <si>
    <t>王贵英</t>
  </si>
  <si>
    <t>王匀成</t>
  </si>
  <si>
    <t>乌松强</t>
  </si>
  <si>
    <t>罗安琪</t>
  </si>
  <si>
    <t>王紫萍</t>
  </si>
  <si>
    <t>王玉锦</t>
  </si>
  <si>
    <t>王邦翼展</t>
  </si>
  <si>
    <t>吴成章</t>
  </si>
  <si>
    <t>罗龙英</t>
  </si>
  <si>
    <t>陈佳琦</t>
  </si>
  <si>
    <t>王红丽</t>
  </si>
  <si>
    <t>陈明辉</t>
  </si>
  <si>
    <t>罗云平</t>
  </si>
  <si>
    <t>吴小福</t>
  </si>
  <si>
    <t>罗紫惜</t>
  </si>
  <si>
    <t>吴珍妮</t>
  </si>
  <si>
    <t>王新宇</t>
  </si>
  <si>
    <t>吴婧怡</t>
  </si>
  <si>
    <t>王慧林</t>
  </si>
  <si>
    <t>吴雁婷</t>
  </si>
  <si>
    <t>王柏进</t>
  </si>
  <si>
    <t>吴水银</t>
  </si>
  <si>
    <t>罗佑怡</t>
  </si>
  <si>
    <t>吴林浩</t>
  </si>
  <si>
    <t>王慧全</t>
  </si>
  <si>
    <t>吴大江</t>
  </si>
  <si>
    <t>王玉明</t>
  </si>
  <si>
    <t>吴伙城</t>
  </si>
  <si>
    <t>罗财富</t>
  </si>
  <si>
    <t>吴松叶</t>
  </si>
  <si>
    <t>罗明坤</t>
  </si>
  <si>
    <t>吴启荣</t>
  </si>
  <si>
    <t>杨佳丽</t>
  </si>
  <si>
    <t>陈梦洁</t>
  </si>
  <si>
    <t>杨秀明</t>
  </si>
  <si>
    <t>吴启贵</t>
  </si>
  <si>
    <t>杨亚英</t>
  </si>
  <si>
    <t>吴伊伊</t>
  </si>
  <si>
    <t>秦秋城</t>
  </si>
  <si>
    <t>吴云</t>
  </si>
  <si>
    <t>秦土木</t>
  </si>
  <si>
    <t>吴雨英</t>
  </si>
  <si>
    <t>庭英</t>
  </si>
  <si>
    <t>吴宇城</t>
  </si>
  <si>
    <t>吴泗溢</t>
  </si>
  <si>
    <t>班成林</t>
  </si>
  <si>
    <t>吴兰凤</t>
  </si>
  <si>
    <t>杨海</t>
  </si>
  <si>
    <t>杨华</t>
  </si>
  <si>
    <t>杨金星</t>
  </si>
  <si>
    <t>杨建琴</t>
  </si>
  <si>
    <t>吴正保</t>
  </si>
  <si>
    <t>王振宇</t>
  </si>
  <si>
    <t>王杰林</t>
  </si>
  <si>
    <t>罗芝芝</t>
  </si>
  <si>
    <t>梁  玲</t>
  </si>
  <si>
    <t>秦小俊</t>
  </si>
  <si>
    <t>三（ 3 ）班</t>
  </si>
  <si>
    <t>杨颖丽</t>
  </si>
  <si>
    <t>王美淇</t>
  </si>
  <si>
    <t>王永平</t>
  </si>
  <si>
    <t>罗权锦</t>
  </si>
  <si>
    <t>王水成</t>
  </si>
  <si>
    <t>罗城彬</t>
  </si>
  <si>
    <t>罗凤夜</t>
  </si>
  <si>
    <t>王树平</t>
  </si>
  <si>
    <t>岑强</t>
  </si>
  <si>
    <t>王玉成</t>
  </si>
  <si>
    <t>彭勋南</t>
  </si>
  <si>
    <t>王婷雁</t>
  </si>
  <si>
    <t>彭勋东</t>
  </si>
  <si>
    <t>陈土莲</t>
  </si>
  <si>
    <t>吴桂英</t>
  </si>
  <si>
    <t>王英红</t>
  </si>
  <si>
    <t>王江海</t>
  </si>
  <si>
    <t>罗桂英</t>
  </si>
  <si>
    <t>陈桂琴</t>
  </si>
  <si>
    <t>罗民杰</t>
  </si>
  <si>
    <t>吴秀兰</t>
  </si>
  <si>
    <t>王玉煊</t>
  </si>
  <si>
    <t>吴仙桥</t>
  </si>
  <si>
    <t>王智贤</t>
  </si>
  <si>
    <t>吴荣辉</t>
  </si>
  <si>
    <t>王佳慧</t>
  </si>
  <si>
    <t>赵刘华</t>
  </si>
  <si>
    <t>王飘远</t>
  </si>
  <si>
    <t>吴珊娜</t>
  </si>
  <si>
    <t>罗红福</t>
  </si>
  <si>
    <t>吴启杰</t>
  </si>
  <si>
    <t>罗水花</t>
  </si>
  <si>
    <t>唐杨丽</t>
  </si>
  <si>
    <t>王玉培</t>
  </si>
  <si>
    <t>吴海银</t>
  </si>
  <si>
    <t>杨相逢</t>
  </si>
  <si>
    <t>吴启家</t>
  </si>
  <si>
    <t>罗建</t>
  </si>
  <si>
    <t>吴金秀</t>
  </si>
  <si>
    <t>罗文杰</t>
  </si>
  <si>
    <t>吴啟发</t>
  </si>
  <si>
    <t>秦桂英</t>
  </si>
  <si>
    <t>吴水船</t>
  </si>
  <si>
    <t>杨鲜丽</t>
  </si>
  <si>
    <t>龙智宇</t>
  </si>
  <si>
    <t>吴堰明</t>
  </si>
  <si>
    <t>赵文炫</t>
  </si>
  <si>
    <t>赵天依</t>
  </si>
  <si>
    <t>吴金贵</t>
  </si>
  <si>
    <t>吴沛鑫</t>
  </si>
  <si>
    <t>吴航</t>
  </si>
  <si>
    <t>黎鉴福</t>
  </si>
  <si>
    <t>杨平桥</t>
  </si>
  <si>
    <t>杨玉祥</t>
  </si>
  <si>
    <t>杨家豪</t>
  </si>
  <si>
    <t>吴琴琴</t>
  </si>
  <si>
    <t>王贤惠</t>
  </si>
  <si>
    <t>罗明辉</t>
  </si>
  <si>
    <t>吴杨平</t>
  </si>
  <si>
    <t>吴争强</t>
  </si>
  <si>
    <t>吴邦毓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</si>
</sst>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4"/>
      <color rgb="FF000000"/>
      <name val="宋体"/>
      <charset val="134"/>
    </font>
    <font>
      <sz val="15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49" fontId="4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center" vertical="center" shrinkToFit="1"/>
    </xf>
    <xf numFmtId="49" fontId="4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 shrinkToFit="1"/>
    </xf>
    <xf numFmtId="49" fontId="4" fillId="0" borderId="2" xfId="0" applyNumberFormat="1" applyFont="1" applyBorder="1" applyAlignment="1">
      <alignment horizontal="right" vertical="center" shrinkToFit="1"/>
    </xf>
    <xf numFmtId="0" fontId="4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1" xfId="0" applyFont="1" applyBorder="1" applyAlignment="1">
      <alignment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zoomScale="150" zoomScaleNormal="150" zoomScalePageLayoutView="150" workbookViewId="0">
      <selection activeCell="Y7" sqref="Y7"/>
    </sheetView>
  </sheetViews>
  <sheetFormatPr baseColWidth="10" defaultColWidth="8.83203125" defaultRowHeight="14" x14ac:dyDescent="0"/>
  <cols>
    <col min="1" max="1" width="3.1640625" customWidth="1"/>
    <col min="2" max="2" width="5.1640625" customWidth="1"/>
    <col min="3" max="12" width="3.83203125" customWidth="1"/>
    <col min="13" max="13" width="3.1640625" customWidth="1"/>
    <col min="14" max="14" width="5.1640625" customWidth="1"/>
    <col min="15" max="23" width="3.83203125" customWidth="1"/>
    <col min="24" max="24" width="4.6640625" customWidth="1"/>
    <col min="25" max="256" width="9" customWidth="1"/>
  </cols>
  <sheetData>
    <row r="1" spans="1:24" ht="23.2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8" customHeight="1">
      <c r="A2" s="14" t="s">
        <v>1</v>
      </c>
      <c r="B2" s="14"/>
      <c r="C2" s="14" t="s">
        <v>2</v>
      </c>
      <c r="D2" s="14"/>
      <c r="E2" s="14"/>
      <c r="F2" s="14"/>
      <c r="G2" s="14"/>
      <c r="H2" s="14"/>
      <c r="I2" s="14" t="s">
        <v>3</v>
      </c>
      <c r="J2" s="14"/>
      <c r="K2" s="14"/>
      <c r="L2" s="14" t="s">
        <v>4</v>
      </c>
      <c r="M2" s="14"/>
      <c r="N2" s="14"/>
      <c r="Q2" s="14" t="s">
        <v>5</v>
      </c>
      <c r="R2" s="14"/>
      <c r="S2" s="14"/>
      <c r="T2" s="15" t="s">
        <v>6</v>
      </c>
      <c r="U2" s="15"/>
      <c r="V2" s="15"/>
      <c r="W2" s="15"/>
      <c r="X2" s="15"/>
    </row>
    <row r="3" spans="1:24" ht="21.75" customHeight="1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2" t="s">
        <v>16</v>
      </c>
      <c r="W3" s="2" t="s">
        <v>17</v>
      </c>
      <c r="X3" s="2" t="s">
        <v>18</v>
      </c>
    </row>
    <row r="4" spans="1:24" ht="18" customHeight="1">
      <c r="A4" s="2">
        <v>1</v>
      </c>
      <c r="B4" s="3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>
        <v>36</v>
      </c>
      <c r="N4" s="3" t="s">
        <v>20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8" customHeight="1">
      <c r="A5" s="2">
        <v>2</v>
      </c>
      <c r="B5" s="3" t="s">
        <v>21</v>
      </c>
      <c r="C5" s="2"/>
      <c r="D5" s="2"/>
      <c r="E5" s="2"/>
      <c r="F5" s="2"/>
      <c r="G5" s="2"/>
      <c r="H5" s="2"/>
      <c r="I5" s="2"/>
      <c r="J5" s="2"/>
      <c r="K5" s="2"/>
      <c r="L5" s="4"/>
      <c r="M5" s="2">
        <v>37</v>
      </c>
      <c r="N5" s="3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8" customHeight="1">
      <c r="A6" s="2">
        <v>3</v>
      </c>
      <c r="B6" s="3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38</v>
      </c>
      <c r="N6" s="3" t="s">
        <v>24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" customHeight="1">
      <c r="A7" s="2">
        <v>4</v>
      </c>
      <c r="B7" s="3" t="s">
        <v>25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39</v>
      </c>
      <c r="N7" s="3" t="s">
        <v>26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8" customHeight="1">
      <c r="A8" s="2">
        <v>5</v>
      </c>
      <c r="B8" s="3" t="s">
        <v>27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40</v>
      </c>
      <c r="N8" s="3" t="s">
        <v>28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customHeight="1">
      <c r="A9" s="2">
        <v>6</v>
      </c>
      <c r="B9" s="3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41</v>
      </c>
      <c r="N9" s="3" t="s">
        <v>30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" customHeight="1">
      <c r="A10" s="2">
        <v>7</v>
      </c>
      <c r="B10" s="3" t="s">
        <v>31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42</v>
      </c>
      <c r="N10" s="3" t="s">
        <v>32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8" customHeight="1">
      <c r="A11" s="2">
        <v>8</v>
      </c>
      <c r="B11" s="3" t="s">
        <v>33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43</v>
      </c>
      <c r="N11" s="3" t="s">
        <v>34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8" customHeight="1">
      <c r="A12" s="2">
        <v>9</v>
      </c>
      <c r="B12" s="3" t="s">
        <v>35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44</v>
      </c>
      <c r="N12" s="3" t="s">
        <v>36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8" customHeight="1">
      <c r="A13" s="2">
        <v>10</v>
      </c>
      <c r="B13" s="3" t="s">
        <v>37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45</v>
      </c>
      <c r="N13" s="3" t="s">
        <v>38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8" customHeight="1">
      <c r="A14" s="2">
        <v>11</v>
      </c>
      <c r="B14" s="3" t="s">
        <v>39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46</v>
      </c>
      <c r="N14" s="3" t="s">
        <v>40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8" customHeight="1">
      <c r="A15" s="2">
        <v>12</v>
      </c>
      <c r="B15" s="3" t="s">
        <v>41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47</v>
      </c>
      <c r="N15" s="3" t="s">
        <v>42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8" customHeight="1">
      <c r="A16" s="2">
        <v>13</v>
      </c>
      <c r="B16" s="3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48</v>
      </c>
      <c r="N16" s="3" t="s">
        <v>44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8" customHeight="1">
      <c r="A17" s="2">
        <v>14</v>
      </c>
      <c r="B17" s="3" t="s">
        <v>45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49</v>
      </c>
      <c r="N17" s="3" t="s">
        <v>46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8" customHeight="1">
      <c r="A18" s="2">
        <v>15</v>
      </c>
      <c r="B18" s="3" t="s">
        <v>47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50</v>
      </c>
      <c r="N18" s="3" t="s">
        <v>48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8" customHeight="1">
      <c r="A19" s="2">
        <v>16</v>
      </c>
      <c r="B19" s="3" t="s">
        <v>49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51</v>
      </c>
      <c r="N19" s="3" t="s">
        <v>50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8" customHeight="1">
      <c r="A20" s="2">
        <v>17</v>
      </c>
      <c r="B20" s="3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52</v>
      </c>
      <c r="N20" s="3" t="s">
        <v>52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8" customHeight="1">
      <c r="A21" s="2">
        <v>18</v>
      </c>
      <c r="B21" s="3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53</v>
      </c>
      <c r="N21" s="3" t="s">
        <v>54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8" customHeight="1">
      <c r="A22" s="2">
        <v>19</v>
      </c>
      <c r="B22" s="3" t="s">
        <v>55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54</v>
      </c>
      <c r="N22" s="3" t="s">
        <v>56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8" customHeight="1">
      <c r="A23" s="2">
        <v>20</v>
      </c>
      <c r="B23" s="3" t="s">
        <v>57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55</v>
      </c>
      <c r="N23" s="3" t="s">
        <v>58</v>
      </c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8" customHeight="1">
      <c r="A24" s="2">
        <v>21</v>
      </c>
      <c r="B24" s="3" t="s">
        <v>59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56</v>
      </c>
      <c r="N24" s="3" t="s">
        <v>60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8" customHeight="1">
      <c r="A25" s="2">
        <v>22</v>
      </c>
      <c r="B25" s="3" t="s">
        <v>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57</v>
      </c>
      <c r="N25" s="3" t="s">
        <v>62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8" customHeight="1">
      <c r="A26" s="2">
        <v>23</v>
      </c>
      <c r="B26" s="3" t="s">
        <v>63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58</v>
      </c>
      <c r="N26" s="3" t="s">
        <v>64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8" customHeight="1">
      <c r="A27" s="2">
        <v>24</v>
      </c>
      <c r="B27" s="3" t="s">
        <v>65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59</v>
      </c>
      <c r="N27" s="3" t="s">
        <v>66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8" customHeight="1">
      <c r="A28" s="2">
        <v>25</v>
      </c>
      <c r="B28" s="3" t="s">
        <v>67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60</v>
      </c>
      <c r="N28" s="3" t="s">
        <v>68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8" customHeight="1">
      <c r="A29" s="2">
        <v>26</v>
      </c>
      <c r="B29" s="3" t="s">
        <v>69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61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8" customHeight="1">
      <c r="A30" s="2">
        <v>27</v>
      </c>
      <c r="B30" s="3" t="s">
        <v>70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62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8" customHeight="1">
      <c r="A31" s="2">
        <v>28</v>
      </c>
      <c r="B31" s="3" t="s">
        <v>71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63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8" customHeight="1">
      <c r="A32" s="2">
        <v>29</v>
      </c>
      <c r="B32" s="3" t="s">
        <v>72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64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6" ht="18" customHeight="1">
      <c r="A33" s="2">
        <v>30</v>
      </c>
      <c r="B33" s="3" t="s">
        <v>73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65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6" ht="18" customHeight="1">
      <c r="A34" s="2">
        <v>31</v>
      </c>
      <c r="B34" s="3" t="s">
        <v>74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6" ht="18" customHeight="1">
      <c r="A35" s="2">
        <v>32</v>
      </c>
      <c r="B35" s="3" t="s">
        <v>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67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6" ht="18" customHeight="1">
      <c r="A36" s="2">
        <v>33</v>
      </c>
      <c r="B36" s="3" t="s">
        <v>76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68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6" ht="18" customHeight="1">
      <c r="A37" s="2">
        <v>34</v>
      </c>
      <c r="B37" s="3" t="s">
        <v>77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69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6" ht="18" customHeight="1">
      <c r="A38" s="2">
        <v>35</v>
      </c>
      <c r="B38" s="3" t="s">
        <v>78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70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6" ht="18" customHeight="1">
      <c r="A39" s="2" t="s">
        <v>79</v>
      </c>
      <c r="B39" s="2" t="s">
        <v>80</v>
      </c>
      <c r="C39" s="2" t="s">
        <v>81</v>
      </c>
      <c r="D39" s="2" t="s">
        <v>82</v>
      </c>
      <c r="E39" s="2" t="s">
        <v>83</v>
      </c>
      <c r="F39" s="2" t="s">
        <v>84</v>
      </c>
      <c r="G39" s="2" t="s">
        <v>85</v>
      </c>
      <c r="H39" s="2" t="s">
        <v>86</v>
      </c>
      <c r="I39" s="2" t="s">
        <v>87</v>
      </c>
      <c r="J39" s="2" t="s">
        <v>88</v>
      </c>
      <c r="K39" s="2" t="s">
        <v>89</v>
      </c>
      <c r="L39" s="2" t="s">
        <v>90</v>
      </c>
      <c r="M39" s="2" t="s">
        <v>91</v>
      </c>
      <c r="N39" s="2" t="s">
        <v>92</v>
      </c>
      <c r="O39" s="2" t="s">
        <v>93</v>
      </c>
      <c r="P39" s="16" t="s">
        <v>13</v>
      </c>
      <c r="Q39" s="16"/>
      <c r="R39" s="16" t="s">
        <v>94</v>
      </c>
      <c r="S39" s="16"/>
      <c r="T39" s="16" t="s">
        <v>95</v>
      </c>
      <c r="U39" s="16"/>
      <c r="V39" s="16" t="s">
        <v>96</v>
      </c>
      <c r="W39" s="16"/>
      <c r="X39" s="2" t="s">
        <v>97</v>
      </c>
    </row>
    <row r="40" spans="1:26" ht="18" customHeight="1">
      <c r="A40" s="2" t="s">
        <v>9</v>
      </c>
      <c r="B40" s="2" t="s">
        <v>98</v>
      </c>
      <c r="C40" s="2">
        <f>70-(COUNTBLANK(B4:B38)+COUNTBLANK(N4:N38))</f>
        <v>60</v>
      </c>
      <c r="D40" s="2">
        <f>(COUNTIF(C4:C38,"&gt;=80")+COUNTIF(O4:O38,"&gt;=80"))</f>
        <v>0</v>
      </c>
      <c r="E40" s="2">
        <f>(COUNTIF(C4:C38,"&gt;=60")+COUNTIF(O4:O38,"&gt;=60"))</f>
        <v>0</v>
      </c>
      <c r="F40" s="2">
        <f>(COUNTIF(C4:C38,"&gt;=90")+COUNTIF(O4:O38,"&gt;=90"))</f>
        <v>0</v>
      </c>
      <c r="G40" s="2">
        <f>(COUNTIF(C4:C38,"&gt;=80")+COUNTIF(O4:O38,"&gt;=80"))-(COUNTIF(C4:C38,"&gt;=90")+COUNTIF(O4:O38,"&gt;=90"))</f>
        <v>0</v>
      </c>
      <c r="H40" s="2">
        <f>(COUNTIF(C4:C38,"&gt;=70")+COUNTIF(O4:O38,"&gt;=70"))-(COUNTIF(C4:C38,"&gt;=80")+COUNTIF(O4:O38,"&gt;=80"))</f>
        <v>0</v>
      </c>
      <c r="I40" s="2">
        <f>(COUNTIF(C4:C38,"&gt;=60")+COUNTIF(O4:O38,"&gt;=60"))-(COUNTIF(C4:C38,"&gt;=70")+COUNTIF(O4:O38,"&gt;=70"))</f>
        <v>0</v>
      </c>
      <c r="J40" s="2">
        <f>(COUNTIF(C4:C38,"&gt;=50")+COUNTIF(O4:O38,"&gt;=50"))-(COUNTIF(C4:C38,"&gt;=60")+COUNTIF(O4:O38,"&gt;=60"))</f>
        <v>0</v>
      </c>
      <c r="K40" s="2">
        <f>(COUNTIF(C4:C38,"&gt;=40")+COUNTIF(O4:O38,"&gt;=40"))-(COUNTIF(C4:C38,"&gt;=50")+COUNTIF(O4:O38,"&gt;=50"))</f>
        <v>0</v>
      </c>
      <c r="L40" s="2">
        <f>(COUNTIF(C4:C38,"&gt;=30")+COUNTIF(O4:O38,"&gt;=30"))-(COUNTIF(C4:C38,"&gt;=40")+COUNTIF(O4:O38,"&gt;=40"))</f>
        <v>0</v>
      </c>
      <c r="M40" s="2">
        <f>(COUNTIF(C4:C38,"&gt;=20")+COUNTIF(O4:O38,"&gt;=20"))-(COUNTIF(C4:C38,"&gt;=30")+COUNTIF(O4:O38,"&gt;=30"))</f>
        <v>0</v>
      </c>
      <c r="N40" s="2">
        <f>(COUNTIF(C4:C38,"&gt;=10")+COUNTIF(O4:O38,"&gt;=10"))-(COUNTIF(C4:C38,"&gt;=20")+COUNTIF(O4:O38,"&gt;=20"))</f>
        <v>0</v>
      </c>
      <c r="O40" s="2">
        <f>(COUNTIF(C4:C38,"&lt;10")+COUNTIF(O4:O38,"&lt;10"))</f>
        <v>0</v>
      </c>
      <c r="P40" s="16">
        <f>IF(MID(B29,1,1)="0","",SUM(C4:C38,O4:O38))</f>
        <v>0</v>
      </c>
      <c r="Q40" s="16"/>
      <c r="R40" s="16" t="e">
        <f>IF(MID(B29,1,1)="0","",(COUNTIF(C4:C38,"&gt;=60")+COUNTIF(O4:O38,"&gt;=60"))/(70-(COUNTBLANK(C4:C38)+COUNTBLANK(O4:O38)))*100)</f>
        <v>#DIV/0!</v>
      </c>
      <c r="S40" s="16"/>
      <c r="T40" s="16" t="e">
        <f>IF(MID(B29,1,1)="0","",P40/(70-(COUNTBLANK(C4:C38)+COUNTBLANK(O4:O38))))</f>
        <v>#DIV/0!</v>
      </c>
      <c r="U40" s="16"/>
      <c r="V40" s="16" t="e">
        <f>IF(MID(B29,1,1)="0","",(COUNTIF(C4:C38,"&gt;=80")+COUNTIF(O4:O38,"&gt;=80"))/(70-(COUNTBLANK(C4:C38)+COUNTBLANK(O4:O38)))*100)</f>
        <v>#DIV/0!</v>
      </c>
      <c r="W40" s="16"/>
      <c r="X40" s="2" t="e">
        <f>IF(MID(B29,1,1)="0","",(COUNTIF(C4:C38,"&lt;30")+COUNTIF(O4:O38,"&lt;30"))/(70-(COUNTBLANK(C4:C38)+COUNTBLANK(O4:O38)))*100)</f>
        <v>#DIV/0!</v>
      </c>
      <c r="Y40" s="1" t="e">
        <f>R40+T40+V40</f>
        <v>#DIV/0!</v>
      </c>
      <c r="Z40" s="1" t="e">
        <f>T40+R40+V40-X40</f>
        <v>#DIV/0!</v>
      </c>
    </row>
    <row r="41" spans="1:26" ht="18" customHeight="1">
      <c r="A41" s="2" t="s">
        <v>10</v>
      </c>
      <c r="B41" s="2" t="s">
        <v>4</v>
      </c>
      <c r="C41" s="2">
        <f>70-(COUNTBLANK(B4:B38)+COUNTBLANK(N4:N38))</f>
        <v>60</v>
      </c>
      <c r="D41" s="2">
        <f>(COUNTIF(D4:D38,"&gt;=80")+COUNTIF(P4:P38,"&gt;=80"))</f>
        <v>0</v>
      </c>
      <c r="E41" s="2">
        <f>(COUNTIF(D4:D38,"&gt;=60")+COUNTIF(P4:P38,"&gt;=60"))</f>
        <v>0</v>
      </c>
      <c r="F41" s="2">
        <f>(COUNTIF(D4:D38,"&gt;=90")+COUNTIF(P4:P38,"&gt;=90"))</f>
        <v>0</v>
      </c>
      <c r="G41" s="2">
        <f>(COUNTIF(D4:D38,"&gt;=80")+COUNTIF(P4:P38,"&gt;=80"))-(COUNTIF(D4:D38,"&gt;=90")+COUNTIF(P4:P38,"&gt;=90"))</f>
        <v>0</v>
      </c>
      <c r="H41" s="2">
        <f>(COUNTIF(D4:D38,"&gt;=70")+COUNTIF(P4:P38,"&gt;=70"))-(COUNTIF(D4:D38,"&gt;=80")+COUNTIF(P4:P38,"&gt;=80"))</f>
        <v>0</v>
      </c>
      <c r="I41" s="2">
        <f>(COUNTIF(D4:D38,"&gt;=60")+COUNTIF(P4:P38,"&gt;=60"))-(COUNTIF(D4:D38,"&gt;=70")+COUNTIF(P4:P38,"&gt;=70"))</f>
        <v>0</v>
      </c>
      <c r="J41" s="2">
        <f>(COUNTIF(D4:D38,"&gt;=50")+COUNTIF(P4:P38,"&gt;=50"))-(COUNTIF(D4:D38,"&gt;=60")+COUNTIF(P4:P38,"&gt;=60"))</f>
        <v>0</v>
      </c>
      <c r="K41" s="2">
        <f>(COUNTIF(D4:D38,"&gt;=40")+COUNTIF(P4:P38,"&gt;=40"))-(COUNTIF(D4:D38,"&gt;=50")+COUNTIF(P4:P38,"&gt;=50"))</f>
        <v>0</v>
      </c>
      <c r="L41" s="2">
        <f>(COUNTIF(D4:D38,"&gt;=30")+COUNTIF(P4:P38,"&gt;=30"))-(COUNTIF(D4:D38,"&gt;=40")+COUNTIF(P4:P38,"&gt;=40"))</f>
        <v>0</v>
      </c>
      <c r="M41" s="2">
        <f>(COUNTIF(D4:D38,"&gt;=20")+COUNTIF(P4:P38,"&gt;=20"))-(COUNTIF(D4:D38,"&gt;=30")+COUNTIF(P4:P38,"&gt;=30"))</f>
        <v>0</v>
      </c>
      <c r="N41" s="2">
        <f>(COUNTIF(D4:D38,"&gt;=10")+COUNTIF(P4:P38,"&gt;=10"))-(COUNTIF(D4:D38,"&gt;=20")+COUNTIF(P4:P38,"&gt;=20"))</f>
        <v>0</v>
      </c>
      <c r="O41" s="2">
        <f>(COUNTIF(D4:D38,"&lt;10")+COUNTIF(P4:P38,"&lt;10"))</f>
        <v>0</v>
      </c>
      <c r="P41" s="16">
        <f>IF(MID(B30,1,1)="0","",SUM(D4:D38,P4:P38))</f>
        <v>0</v>
      </c>
      <c r="Q41" s="16"/>
      <c r="R41" s="16" t="e">
        <f>IF(MID(B30,1,1)="0","",(COUNTIF(D4:D38,"&gt;=60")+COUNTIF(P4:P38,"&gt;=60"))/(70-(COUNTBLANK(D4:D38)+COUNTBLANK(P4:P38)))*100)</f>
        <v>#DIV/0!</v>
      </c>
      <c r="S41" s="16"/>
      <c r="T41" s="16" t="e">
        <f>IF(MID(B30,1,1)="0","",P41/(70-(COUNTBLANK(D4:D38)+COUNTBLANK(P4:P38))))</f>
        <v>#DIV/0!</v>
      </c>
      <c r="U41" s="16"/>
      <c r="V41" s="16" t="e">
        <f>IF(MID(B30,1,1)="0","",(COUNTIF(D4:D38,"&gt;=80")+COUNTIF(P4:P38,"&gt;=80"))/(70-(COUNTBLANK(D4:D38)+COUNTBLANK(P4:P38)))*100)</f>
        <v>#DIV/0!</v>
      </c>
      <c r="W41" s="16"/>
      <c r="X41" s="2" t="e">
        <f>IF(MID(B30,1,1)="0","",(COUNTIF(D4:D38,"&lt;30")+COUNTIF(P4:P38,"&lt;30"))/(70-(COUNTBLANK(D4:D38)+COUNTBLANK(P4:P38)))*100)</f>
        <v>#DIV/0!</v>
      </c>
      <c r="Y41" s="1" t="e">
        <f>R41+T41+V41</f>
        <v>#DIV/0!</v>
      </c>
      <c r="Z41" s="1" t="e">
        <f>T41+R41+V41-X41</f>
        <v>#DIV/0!</v>
      </c>
    </row>
    <row r="42" spans="1:26" ht="18" customHeight="1">
      <c r="A42" s="2" t="s">
        <v>11</v>
      </c>
      <c r="B42" s="2" t="s">
        <v>99</v>
      </c>
      <c r="C42" s="2">
        <f>70-(COUNTBLANK(B4:B38)+COUNTBLANK(N4:N38))</f>
        <v>60</v>
      </c>
      <c r="D42" s="2">
        <f>(COUNTIF(E4:E38,"&gt;=80")+COUNTIF(Q4:Q38,"&gt;=80"))</f>
        <v>0</v>
      </c>
      <c r="E42" s="2">
        <f>(COUNTIF(E4:E38,"&gt;=60")+COUNTIF(Q4:Q38,"&gt;=60"))</f>
        <v>0</v>
      </c>
      <c r="F42" s="2">
        <f>(COUNTIF(E4:E38,"&gt;=90")+COUNTIF(Q4:Q38,"&gt;=90"))</f>
        <v>0</v>
      </c>
      <c r="G42" s="2">
        <f>(COUNTIF(E4:E38,"&gt;=80")+COUNTIF(Q4:Q38,"&gt;=80"))-(COUNTIF(E4:E38,"&gt;=90")+COUNTIF(Q4:Q38,"&gt;=90"))</f>
        <v>0</v>
      </c>
      <c r="H42" s="2">
        <f>(COUNTIF(E4:E38,"&gt;=70")+COUNTIF(Q4:Q38,"&gt;=70"))-(COUNTIF(E4:E38,"&gt;=80")+COUNTIF(Q4:Q38,"&gt;=80"))</f>
        <v>0</v>
      </c>
      <c r="I42" s="2">
        <f>(COUNTIF(E4:E38,"&gt;=60")+COUNTIF(Q4:Q38,"&gt;=60"))-(COUNTIF(E4:E38,"&gt;=70")+COUNTIF(Q4:Q38,"&gt;=70"))</f>
        <v>0</v>
      </c>
      <c r="J42" s="2">
        <f>(COUNTIF(E4:E38,"&gt;=50")+COUNTIF(Q4:Q38,"&gt;=50"))-(COUNTIF(E4:E38,"&gt;=60")+COUNTIF(Q4:Q38,"&gt;=60"))</f>
        <v>0</v>
      </c>
      <c r="K42" s="2">
        <f>(COUNTIF(E4:E38,"&gt;=40")+COUNTIF(Q4:Q38,"&gt;=40"))-(COUNTIF(E4:E38,"&gt;=50")+COUNTIF(Q4:Q38,"&gt;=50"))</f>
        <v>0</v>
      </c>
      <c r="L42" s="2">
        <f>(COUNTIF(E4:E38,"&gt;=30")+COUNTIF(Q4:Q38,"&gt;=30"))-(COUNTIF(E4:E38,"&gt;=40")+COUNTIF(Q4:Q38,"&gt;=40"))</f>
        <v>0</v>
      </c>
      <c r="M42" s="2">
        <f>(COUNTIF(E4:E38,"&gt;=20")+COUNTIF(Q4:Q38,"&gt;=20"))-(COUNTIF(E4:E38,"&gt;=30")+COUNTIF(Q4:Q38,"&gt;=30"))</f>
        <v>0</v>
      </c>
      <c r="N42" s="2">
        <f>(COUNTIF(E4:E38,"&gt;=10")+COUNTIF(Q4:Q38,"&gt;=10"))-(COUNTIF(E4:E38,"&gt;=20")+COUNTIF(Q4:Q38,"&gt;=20"))</f>
        <v>0</v>
      </c>
      <c r="O42" s="2">
        <f>(COUNTIF(E4:E38,"&lt;10")+COUNTIF(Q4:Q38,"&lt;10"))</f>
        <v>0</v>
      </c>
      <c r="P42" s="16">
        <f>IF(MID(B31,1,1)="0","",SUM(E4:E38,Q4:Q38))</f>
        <v>0</v>
      </c>
      <c r="Q42" s="16"/>
      <c r="R42" s="16" t="e">
        <f>IF(MID(B31,1,1)="0","",(COUNTIF(E4:E38,"&gt;=60")+COUNTIF(Q4:Q38,"&gt;=60"))/(70-(COUNTBLANK(E4:E38)+COUNTBLANK(Q4:Q38)))*100)</f>
        <v>#DIV/0!</v>
      </c>
      <c r="S42" s="16"/>
      <c r="T42" s="16" t="e">
        <f>IF(MID(B31,1,1)="0","",P42/(70-(COUNTBLANK(E4:E38)+COUNTBLANK(Q4:Q38))))</f>
        <v>#DIV/0!</v>
      </c>
      <c r="U42" s="16"/>
      <c r="V42" s="16" t="e">
        <f>IF(MID(B31,1,1)="0","",(COUNTIF(E4:E38,"&gt;=80")+COUNTIF(Q4:Q38,"&gt;=80"))/(70-(COUNTBLANK(E4:E38)+COUNTBLANK(Q4:Q38)))*100)</f>
        <v>#DIV/0!</v>
      </c>
      <c r="W42" s="16"/>
      <c r="X42" s="2" t="e">
        <f>IF(MID(B31,1,1)="0","",(COUNTIF(E4:E38,"&lt;30")+COUNTIF(Q4:Q38,"&lt;30"))/(70-(COUNTBLANK(E4:E38)+COUNTBLANK(Q4:Q38)))*100)</f>
        <v>#DIV/0!</v>
      </c>
      <c r="Y42" s="1" t="e">
        <f>R42+T42+V42</f>
        <v>#DIV/0!</v>
      </c>
      <c r="Z42" s="1" t="e">
        <f>T42+R42+V42-X42</f>
        <v>#DIV/0!</v>
      </c>
    </row>
    <row r="43" spans="1:26" ht="18" customHeight="1">
      <c r="A43" s="2" t="s">
        <v>12</v>
      </c>
      <c r="B43" s="2"/>
      <c r="C43" s="2">
        <f>70-(COUNTBLANK(B4:B38)+COUNTBLANK(N4:N38))</f>
        <v>60</v>
      </c>
      <c r="D43" s="2">
        <f>(COUNTIF(F4:F38,"&gt;=80")+COUNTIF(R4:R38,"&gt;=80"))</f>
        <v>0</v>
      </c>
      <c r="E43" s="2">
        <f>(COUNTIF(F4:F38,"&gt;=60")+COUNTIF(R4:R38,"&gt;=60"))</f>
        <v>0</v>
      </c>
      <c r="F43" s="2">
        <f>(COUNTIF(F4:F38,"&gt;=90")+COUNTIF(R4:R38,"&gt;=90"))</f>
        <v>0</v>
      </c>
      <c r="G43" s="2">
        <f>(COUNTIF(F4:F38,"&gt;=80")+COUNTIF(R4:R38,"&gt;=80"))-(COUNTIF(F4:F38,"&gt;=90")+COUNTIF(R4:R38,"&gt;=90"))</f>
        <v>0</v>
      </c>
      <c r="H43" s="2">
        <f>(COUNTIF(F4:F38,"&gt;=70")+COUNTIF(R4:R38,"&gt;=70"))-(COUNTIF(F4:F38,"&gt;=80")+COUNTIF(R4:R38,"&gt;=80"))</f>
        <v>0</v>
      </c>
      <c r="I43" s="2">
        <f>(COUNTIF(F4:F38,"&gt;=60")+COUNTIF(R4:R38,"&gt;=60"))-(COUNTIF(F4:F38,"&gt;=70")+COUNTIF(R4:R38,"&gt;=70"))</f>
        <v>0</v>
      </c>
      <c r="J43" s="2">
        <f>(COUNTIF(F4:F38,"&gt;=50")+COUNTIF(R4:R38,"&gt;=50"))-(COUNTIF(F4:F38,"&gt;=60")+COUNTIF(R4:R38,"&gt;=60"))</f>
        <v>0</v>
      </c>
      <c r="K43" s="2">
        <f>(COUNTIF(F4:F38,"&gt;=40")+COUNTIF(R4:R38,"&gt;=40"))-(COUNTIF(F4:F38,"&gt;=50")+COUNTIF(R4:R38,"&gt;=50"))</f>
        <v>0</v>
      </c>
      <c r="L43" s="2">
        <f>(COUNTIF(F4:F38,"&gt;=30")+COUNTIF(R4:R38,"&gt;=30"))-(COUNTIF(F4:F38,"&gt;=40")+COUNTIF(R4:R38,"&gt;=40"))</f>
        <v>0</v>
      </c>
      <c r="M43" s="2">
        <f>(COUNTIF(F4:F38,"&gt;=20")+COUNTIF(R4:R38,"&gt;=20"))-(COUNTIF(F4:F38,"&gt;=30")+COUNTIF(R4:R38,"&gt;=30"))</f>
        <v>0</v>
      </c>
      <c r="N43" s="2">
        <f>(COUNTIF(F4:F38,"&gt;=10")+COUNTIF(R4:R38,"&gt;=10"))-(COUNTIF(F4:F38,"&gt;=20")+COUNTIF(R4:R38,"&gt;=20"))</f>
        <v>0</v>
      </c>
      <c r="O43" s="2">
        <f>(COUNTIF(F4:F38,"&lt;10")+COUNTIF(R4:R38,"&lt;10"))</f>
        <v>0</v>
      </c>
      <c r="P43" s="16">
        <f>IF(MID(B32,1,1)="0","",SUM(F4:F38,R4:R38))</f>
        <v>0</v>
      </c>
      <c r="Q43" s="16"/>
      <c r="R43" s="16" t="e">
        <f>IF(MID(B32,1,1)="0","",(COUNTIF(F4:F38,"&gt;=60")+COUNTIF(R4:R38,"&gt;=60"))/(70-(COUNTBLANK(F4:F38)+COUNTBLANK(R4:R38)))*100)</f>
        <v>#DIV/0!</v>
      </c>
      <c r="S43" s="16"/>
      <c r="T43" s="16" t="e">
        <f>IF(MID(B32,1,1)="0","",P43/(70-(COUNTBLANK(F4:F38)+COUNTBLANK(R4:R38))))</f>
        <v>#DIV/0!</v>
      </c>
      <c r="U43" s="16"/>
      <c r="V43" s="16" t="e">
        <f>IF(MID(B32,1,1)="0","",(COUNTIF(F4:F38,"&gt;=80")+COUNTIF(R4:R38,"&gt;=80"))/(70-(COUNTBLANK(F4:F38)+COUNTBLANK(R4:R38)))*100)</f>
        <v>#DIV/0!</v>
      </c>
      <c r="W43" s="16"/>
      <c r="X43" s="2" t="e">
        <f>IF(MID(B32,1,1)="0","",(COUNTIF(F4:F38,"&lt;40")+COUNTIF(R4:R38,"&lt;40"))/(70-(COUNTBLANK(F4:F38)+COUNTBLANK(R4:R38)))*100)</f>
        <v>#DIV/0!</v>
      </c>
      <c r="Y43" s="1" t="e">
        <f>R43+T43+V43</f>
        <v>#DIV/0!</v>
      </c>
      <c r="Z43" s="1" t="e">
        <f>T43+R43+V43-X43</f>
        <v>#DIV/0!</v>
      </c>
    </row>
    <row r="44" spans="1:26" ht="23.25" customHeight="1">
      <c r="A44" s="13" t="s">
        <v>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6" ht="18" customHeight="1">
      <c r="A45" s="14" t="s">
        <v>1</v>
      </c>
      <c r="B45" s="14"/>
      <c r="C45" s="14" t="s">
        <v>100</v>
      </c>
      <c r="D45" s="14"/>
      <c r="E45" s="14"/>
      <c r="F45" s="14"/>
      <c r="G45" s="14"/>
      <c r="H45" s="14"/>
      <c r="I45" s="14" t="s">
        <v>3</v>
      </c>
      <c r="J45" s="14"/>
      <c r="K45" s="14"/>
      <c r="L45" s="14" t="s">
        <v>101</v>
      </c>
      <c r="M45" s="14"/>
      <c r="N45" s="14"/>
      <c r="Q45" s="14" t="s">
        <v>5</v>
      </c>
      <c r="R45" s="14"/>
      <c r="S45" s="14"/>
      <c r="T45" s="15" t="s">
        <v>6</v>
      </c>
      <c r="U45" s="15"/>
      <c r="V45" s="15"/>
      <c r="W45" s="15"/>
      <c r="X45" s="15"/>
    </row>
    <row r="46" spans="1:26" ht="21.75" customHeight="1">
      <c r="A46" s="2" t="s">
        <v>7</v>
      </c>
      <c r="B46" s="2" t="s">
        <v>8</v>
      </c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  <c r="H46" s="2" t="s">
        <v>14</v>
      </c>
      <c r="I46" s="2" t="s">
        <v>15</v>
      </c>
      <c r="J46" s="2" t="s">
        <v>16</v>
      </c>
      <c r="K46" s="2" t="s">
        <v>17</v>
      </c>
      <c r="L46" s="2" t="s">
        <v>18</v>
      </c>
      <c r="M46" s="2" t="s">
        <v>7</v>
      </c>
      <c r="N46" s="2" t="s">
        <v>8</v>
      </c>
      <c r="O46" s="2" t="s">
        <v>9</v>
      </c>
      <c r="P46" s="2" t="s">
        <v>10</v>
      </c>
      <c r="Q46" s="2" t="s">
        <v>11</v>
      </c>
      <c r="R46" s="2" t="s">
        <v>12</v>
      </c>
      <c r="S46" s="2" t="s">
        <v>13</v>
      </c>
      <c r="T46" s="2" t="s">
        <v>14</v>
      </c>
      <c r="U46" s="2" t="s">
        <v>15</v>
      </c>
      <c r="V46" s="2" t="s">
        <v>16</v>
      </c>
      <c r="W46" s="2" t="s">
        <v>17</v>
      </c>
      <c r="X46" s="2" t="s">
        <v>18</v>
      </c>
    </row>
    <row r="47" spans="1:26" ht="18" customHeight="1">
      <c r="A47" s="2">
        <v>1</v>
      </c>
      <c r="B47" s="5" t="s">
        <v>102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36</v>
      </c>
      <c r="N47" s="5" t="s">
        <v>103</v>
      </c>
      <c r="O47" s="6"/>
      <c r="P47" s="2"/>
      <c r="Q47" s="2"/>
      <c r="R47" s="2"/>
      <c r="S47" s="2"/>
      <c r="T47" s="2"/>
      <c r="U47" s="2"/>
      <c r="V47" s="2"/>
      <c r="W47" s="2"/>
      <c r="X47" s="2"/>
    </row>
    <row r="48" spans="1:26" ht="18" customHeight="1">
      <c r="A48" s="2">
        <v>2</v>
      </c>
      <c r="B48" s="5" t="s">
        <v>104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37</v>
      </c>
      <c r="N48" s="5" t="s">
        <v>105</v>
      </c>
      <c r="O48" s="6"/>
      <c r="P48" s="2"/>
      <c r="Q48" s="2"/>
      <c r="R48" s="2"/>
      <c r="S48" s="2"/>
      <c r="T48" s="2"/>
      <c r="U48" s="2"/>
      <c r="V48" s="2"/>
      <c r="W48" s="2"/>
      <c r="X48" s="2"/>
    </row>
    <row r="49" spans="1:24" ht="18" customHeight="1">
      <c r="A49" s="2">
        <v>3</v>
      </c>
      <c r="B49" s="7" t="s">
        <v>106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38</v>
      </c>
      <c r="N49" s="5" t="s">
        <v>107</v>
      </c>
      <c r="O49" s="6"/>
      <c r="P49" s="2"/>
      <c r="Q49" s="2"/>
      <c r="R49" s="2"/>
      <c r="S49" s="2"/>
      <c r="T49" s="2"/>
      <c r="U49" s="2"/>
      <c r="V49" s="2"/>
      <c r="W49" s="2"/>
      <c r="X49" s="2"/>
    </row>
    <row r="50" spans="1:24" ht="18" customHeight="1">
      <c r="A50" s="2">
        <v>4</v>
      </c>
      <c r="B50" s="7" t="s">
        <v>108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39</v>
      </c>
      <c r="N50" s="5" t="s">
        <v>109</v>
      </c>
      <c r="O50" s="6"/>
      <c r="P50" s="2"/>
      <c r="Q50" s="2"/>
      <c r="R50" s="2"/>
      <c r="S50" s="2"/>
      <c r="T50" s="2"/>
      <c r="U50" s="2"/>
      <c r="V50" s="2"/>
      <c r="W50" s="2"/>
      <c r="X50" s="2"/>
    </row>
    <row r="51" spans="1:24" ht="18" customHeight="1">
      <c r="A51" s="2">
        <v>5</v>
      </c>
      <c r="B51" s="5" t="s">
        <v>110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40</v>
      </c>
      <c r="N51" s="7" t="s">
        <v>111</v>
      </c>
      <c r="O51" s="6"/>
      <c r="P51" s="2"/>
      <c r="Q51" s="2"/>
      <c r="R51" s="2"/>
      <c r="S51" s="2"/>
      <c r="T51" s="2"/>
      <c r="U51" s="2"/>
      <c r="V51" s="2"/>
      <c r="W51" s="2"/>
      <c r="X51" s="2"/>
    </row>
    <row r="52" spans="1:24" ht="18" customHeight="1">
      <c r="A52" s="2">
        <v>6</v>
      </c>
      <c r="B52" s="7" t="s">
        <v>112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41</v>
      </c>
      <c r="N52" s="5" t="s">
        <v>113</v>
      </c>
      <c r="O52" s="6"/>
      <c r="P52" s="2"/>
      <c r="Q52" s="2"/>
      <c r="R52" s="2"/>
      <c r="S52" s="2"/>
      <c r="T52" s="2"/>
      <c r="U52" s="2"/>
      <c r="V52" s="2"/>
      <c r="W52" s="2"/>
      <c r="X52" s="2"/>
    </row>
    <row r="53" spans="1:24" ht="18" customHeight="1">
      <c r="A53" s="2">
        <v>7</v>
      </c>
      <c r="B53" s="5" t="s">
        <v>114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42</v>
      </c>
      <c r="N53" s="5" t="s">
        <v>115</v>
      </c>
      <c r="O53" s="6"/>
      <c r="P53" s="2"/>
      <c r="Q53" s="2"/>
      <c r="R53" s="2"/>
      <c r="S53" s="2"/>
      <c r="T53" s="2"/>
      <c r="U53" s="2"/>
      <c r="V53" s="2"/>
      <c r="W53" s="2"/>
      <c r="X53" s="2"/>
    </row>
    <row r="54" spans="1:24" ht="18" customHeight="1">
      <c r="A54" s="2">
        <v>8</v>
      </c>
      <c r="B54" s="5" t="s">
        <v>116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v>43</v>
      </c>
      <c r="N54" s="7" t="s">
        <v>117</v>
      </c>
      <c r="O54" s="6"/>
      <c r="P54" s="2"/>
      <c r="Q54" s="2"/>
      <c r="R54" s="2"/>
      <c r="S54" s="2"/>
      <c r="T54" s="2"/>
      <c r="U54" s="2"/>
      <c r="V54" s="2"/>
      <c r="W54" s="2"/>
      <c r="X54" s="2"/>
    </row>
    <row r="55" spans="1:24" ht="18" customHeight="1">
      <c r="A55" s="2">
        <v>9</v>
      </c>
      <c r="B55" s="8" t="s">
        <v>118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>
        <v>44</v>
      </c>
      <c r="N55" s="5" t="s">
        <v>119</v>
      </c>
      <c r="O55" s="6"/>
      <c r="P55" s="2"/>
      <c r="Q55" s="2"/>
      <c r="R55" s="2"/>
      <c r="S55" s="2"/>
      <c r="T55" s="2"/>
      <c r="U55" s="2"/>
      <c r="V55" s="2"/>
      <c r="W55" s="2"/>
      <c r="X55" s="2"/>
    </row>
    <row r="56" spans="1:24" ht="18" customHeight="1">
      <c r="A56" s="2">
        <v>10</v>
      </c>
      <c r="B56" s="8" t="s">
        <v>120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v>45</v>
      </c>
      <c r="N56" s="8" t="s">
        <v>121</v>
      </c>
      <c r="O56" s="9"/>
      <c r="P56" s="2"/>
      <c r="Q56" s="2"/>
      <c r="R56" s="2"/>
      <c r="S56" s="2"/>
      <c r="T56" s="2"/>
      <c r="U56" s="2"/>
      <c r="V56" s="2"/>
      <c r="W56" s="2"/>
      <c r="X56" s="2"/>
    </row>
    <row r="57" spans="1:24" ht="18" customHeight="1">
      <c r="A57" s="2">
        <v>11</v>
      </c>
      <c r="B57" s="7" t="s">
        <v>122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v>46</v>
      </c>
      <c r="N57" s="7" t="s">
        <v>123</v>
      </c>
      <c r="O57" s="6"/>
      <c r="P57" s="2"/>
      <c r="Q57" s="2"/>
      <c r="R57" s="2"/>
      <c r="S57" s="2"/>
      <c r="T57" s="2"/>
      <c r="U57" s="2"/>
      <c r="V57" s="2"/>
      <c r="W57" s="2"/>
      <c r="X57" s="2"/>
    </row>
    <row r="58" spans="1:24" ht="18" customHeight="1">
      <c r="A58" s="2">
        <v>12</v>
      </c>
      <c r="B58" s="7" t="s">
        <v>124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47</v>
      </c>
      <c r="N58" s="6" t="s">
        <v>125</v>
      </c>
      <c r="O58" s="9"/>
      <c r="P58" s="2"/>
      <c r="Q58" s="2"/>
      <c r="R58" s="2"/>
      <c r="S58" s="2"/>
      <c r="T58" s="2"/>
      <c r="U58" s="2"/>
      <c r="V58" s="2"/>
      <c r="W58" s="2"/>
      <c r="X58" s="2"/>
    </row>
    <row r="59" spans="1:24" ht="18" customHeight="1">
      <c r="A59" s="2">
        <v>13</v>
      </c>
      <c r="B59" s="7" t="s">
        <v>126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48</v>
      </c>
      <c r="N59" s="7" t="s">
        <v>127</v>
      </c>
      <c r="O59" s="6"/>
      <c r="P59" s="2"/>
      <c r="Q59" s="2"/>
      <c r="R59" s="2"/>
      <c r="S59" s="2"/>
      <c r="T59" s="2"/>
      <c r="U59" s="2"/>
      <c r="V59" s="2"/>
      <c r="W59" s="2"/>
      <c r="X59" s="2"/>
    </row>
    <row r="60" spans="1:24" ht="18" customHeight="1">
      <c r="A60" s="2">
        <v>14</v>
      </c>
      <c r="B60" s="5" t="s">
        <v>128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49</v>
      </c>
      <c r="N60" s="7" t="s">
        <v>129</v>
      </c>
      <c r="O60" s="6"/>
      <c r="P60" s="2"/>
      <c r="Q60" s="2"/>
      <c r="R60" s="2"/>
      <c r="S60" s="2"/>
      <c r="T60" s="2"/>
      <c r="U60" s="2"/>
      <c r="V60" s="2"/>
      <c r="W60" s="2"/>
      <c r="X60" s="2"/>
    </row>
    <row r="61" spans="1:24" ht="18" customHeight="1">
      <c r="A61" s="2">
        <v>15</v>
      </c>
      <c r="B61" s="7" t="s">
        <v>130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>
        <v>50</v>
      </c>
      <c r="N61" s="10" t="s">
        <v>131</v>
      </c>
      <c r="O61" s="11"/>
      <c r="P61" s="2"/>
      <c r="Q61" s="2"/>
      <c r="R61" s="2"/>
      <c r="S61" s="2"/>
      <c r="T61" s="2"/>
      <c r="U61" s="2"/>
      <c r="V61" s="2"/>
      <c r="W61" s="2"/>
      <c r="X61" s="2"/>
    </row>
    <row r="62" spans="1:24" ht="18" customHeight="1">
      <c r="A62" s="2">
        <v>16</v>
      </c>
      <c r="B62" s="7" t="s">
        <v>132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51</v>
      </c>
      <c r="N62" s="5" t="s">
        <v>133</v>
      </c>
      <c r="O62" s="6"/>
      <c r="P62" s="2"/>
      <c r="Q62" s="2"/>
      <c r="R62" s="2"/>
      <c r="S62" s="2"/>
      <c r="T62" s="2"/>
      <c r="U62" s="2"/>
      <c r="V62" s="2"/>
      <c r="W62" s="2"/>
      <c r="X62" s="2"/>
    </row>
    <row r="63" spans="1:24" ht="18" customHeight="1">
      <c r="A63" s="2">
        <v>17</v>
      </c>
      <c r="B63" s="5" t="s">
        <v>134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52</v>
      </c>
      <c r="N63" s="8" t="s">
        <v>135</v>
      </c>
      <c r="O63" s="9"/>
      <c r="P63" s="2"/>
      <c r="Q63" s="2"/>
      <c r="R63" s="2"/>
      <c r="S63" s="2"/>
      <c r="T63" s="2"/>
      <c r="U63" s="2"/>
      <c r="V63" s="2"/>
      <c r="W63" s="2"/>
      <c r="X63" s="2"/>
    </row>
    <row r="64" spans="1:24" ht="18" customHeight="1">
      <c r="A64" s="2">
        <v>18</v>
      </c>
      <c r="B64" s="5" t="s">
        <v>136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53</v>
      </c>
      <c r="N64" s="5" t="s">
        <v>137</v>
      </c>
      <c r="O64" s="6"/>
      <c r="P64" s="2"/>
      <c r="Q64" s="2"/>
      <c r="R64" s="2"/>
      <c r="S64" s="2"/>
      <c r="T64" s="2"/>
      <c r="U64" s="2"/>
      <c r="V64" s="2"/>
      <c r="W64" s="2"/>
      <c r="X64" s="2"/>
    </row>
    <row r="65" spans="1:24" ht="18" customHeight="1">
      <c r="A65" s="2">
        <v>19</v>
      </c>
      <c r="B65" s="5" t="s">
        <v>138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v>54</v>
      </c>
      <c r="N65" s="5" t="s">
        <v>139</v>
      </c>
      <c r="O65" s="6"/>
      <c r="P65" s="2"/>
      <c r="Q65" s="2"/>
      <c r="R65" s="2"/>
      <c r="S65" s="2"/>
      <c r="T65" s="2"/>
      <c r="U65" s="2"/>
      <c r="V65" s="2"/>
      <c r="W65" s="2"/>
      <c r="X65" s="2"/>
    </row>
    <row r="66" spans="1:24" ht="18" customHeight="1">
      <c r="A66" s="2">
        <v>20</v>
      </c>
      <c r="B66" s="7" t="s">
        <v>140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>
        <v>55</v>
      </c>
      <c r="N66" s="7" t="s">
        <v>141</v>
      </c>
      <c r="O66" s="6"/>
      <c r="P66" s="2"/>
      <c r="Q66" s="2"/>
      <c r="R66" s="2"/>
      <c r="S66" s="2"/>
      <c r="T66" s="2"/>
      <c r="U66" s="2"/>
      <c r="V66" s="2"/>
      <c r="W66" s="2"/>
      <c r="X66" s="2"/>
    </row>
    <row r="67" spans="1:24" ht="18" customHeight="1">
      <c r="A67" s="2">
        <v>21</v>
      </c>
      <c r="B67" s="8" t="s">
        <v>142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v>56</v>
      </c>
      <c r="N67" s="7" t="s">
        <v>143</v>
      </c>
      <c r="O67" s="6"/>
      <c r="P67" s="2"/>
      <c r="Q67" s="2"/>
      <c r="R67" s="2"/>
      <c r="S67" s="2"/>
      <c r="T67" s="2"/>
      <c r="U67" s="2"/>
      <c r="V67" s="2"/>
      <c r="W67" s="2"/>
      <c r="X67" s="2"/>
    </row>
    <row r="68" spans="1:24" ht="18" customHeight="1">
      <c r="A68" s="2">
        <v>22</v>
      </c>
      <c r="B68" s="7" t="s">
        <v>144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57</v>
      </c>
      <c r="N68" s="7" t="s">
        <v>145</v>
      </c>
      <c r="O68" s="6"/>
      <c r="P68" s="2"/>
      <c r="Q68" s="2"/>
      <c r="R68" s="2"/>
      <c r="S68" s="2"/>
      <c r="T68" s="2"/>
      <c r="U68" s="2"/>
      <c r="V68" s="2"/>
      <c r="W68" s="2"/>
      <c r="X68" s="2"/>
    </row>
    <row r="69" spans="1:24" ht="18" customHeight="1">
      <c r="A69" s="2">
        <v>23</v>
      </c>
      <c r="B69" s="8" t="s">
        <v>146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58</v>
      </c>
      <c r="N69" s="7" t="s">
        <v>147</v>
      </c>
      <c r="O69" s="6"/>
      <c r="P69" s="2"/>
      <c r="Q69" s="2"/>
      <c r="R69" s="2"/>
      <c r="S69" s="2"/>
      <c r="T69" s="2"/>
      <c r="U69" s="2"/>
      <c r="V69" s="2"/>
      <c r="W69" s="2"/>
      <c r="X69" s="2"/>
    </row>
    <row r="70" spans="1:24" ht="18" customHeight="1">
      <c r="A70" s="2">
        <v>24</v>
      </c>
      <c r="B70" s="5" t="s">
        <v>148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59</v>
      </c>
      <c r="N70" s="5" t="s">
        <v>149</v>
      </c>
      <c r="O70" s="6"/>
      <c r="P70" s="2"/>
      <c r="Q70" s="2"/>
      <c r="R70" s="2"/>
      <c r="S70" s="2"/>
      <c r="T70" s="2"/>
      <c r="U70" s="2"/>
      <c r="V70" s="2"/>
      <c r="W70" s="2"/>
      <c r="X70" s="2"/>
    </row>
    <row r="71" spans="1:24" ht="18" customHeight="1">
      <c r="A71" s="2">
        <v>25</v>
      </c>
      <c r="B71" s="7" t="s">
        <v>150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60</v>
      </c>
      <c r="N71" s="5" t="s">
        <v>151</v>
      </c>
      <c r="O71" s="6"/>
      <c r="P71" s="2"/>
      <c r="Q71" s="2"/>
      <c r="R71" s="2"/>
      <c r="S71" s="2"/>
      <c r="T71" s="2"/>
      <c r="U71" s="2"/>
      <c r="V71" s="2"/>
      <c r="W71" s="2"/>
      <c r="X71" s="2"/>
    </row>
    <row r="72" spans="1:24" ht="18" customHeight="1">
      <c r="A72" s="2">
        <v>26</v>
      </c>
      <c r="B72" s="5" t="s">
        <v>152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61</v>
      </c>
      <c r="N72" s="7" t="s">
        <v>153</v>
      </c>
      <c r="O72" s="6"/>
      <c r="P72" s="2"/>
      <c r="Q72" s="2"/>
      <c r="R72" s="2"/>
      <c r="S72" s="2"/>
      <c r="T72" s="2"/>
      <c r="U72" s="2"/>
      <c r="V72" s="2"/>
      <c r="W72" s="2"/>
      <c r="X72" s="2"/>
    </row>
    <row r="73" spans="1:24" ht="18" customHeight="1">
      <c r="A73" s="2">
        <v>27</v>
      </c>
      <c r="B73" s="3" t="s">
        <v>154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>
        <v>62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8" customHeight="1">
      <c r="A74" s="2">
        <v>28</v>
      </c>
      <c r="B74" s="6" t="s">
        <v>155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v>63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8" customHeight="1">
      <c r="A75" s="2">
        <v>29</v>
      </c>
      <c r="B75" s="5" t="s">
        <v>156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64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8" customHeight="1">
      <c r="A76" s="2">
        <v>30</v>
      </c>
      <c r="B76" s="8" t="s">
        <v>157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v>65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8" customHeight="1">
      <c r="A77" s="2">
        <v>31</v>
      </c>
      <c r="B77" s="6" t="s">
        <v>158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v>66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8" customHeight="1">
      <c r="A78" s="2">
        <v>32</v>
      </c>
      <c r="B78" s="5" t="s">
        <v>159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v>67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8" customHeight="1">
      <c r="A79" s="2">
        <v>33</v>
      </c>
      <c r="B79" s="8" t="s">
        <v>160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68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8" customHeight="1">
      <c r="A80" s="2">
        <v>34</v>
      </c>
      <c r="B80" s="5" t="s">
        <v>161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69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6" ht="18" customHeight="1">
      <c r="A81" s="2">
        <v>35</v>
      </c>
      <c r="B81" s="8" t="s">
        <v>162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70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6" ht="18" customHeight="1">
      <c r="A82" s="2" t="s">
        <v>79</v>
      </c>
      <c r="B82" s="2" t="s">
        <v>80</v>
      </c>
      <c r="C82" s="2" t="s">
        <v>81</v>
      </c>
      <c r="D82" s="2" t="s">
        <v>82</v>
      </c>
      <c r="E82" s="2" t="s">
        <v>83</v>
      </c>
      <c r="F82" s="2" t="s">
        <v>84</v>
      </c>
      <c r="G82" s="2" t="s">
        <v>85</v>
      </c>
      <c r="H82" s="2" t="s">
        <v>86</v>
      </c>
      <c r="I82" s="2" t="s">
        <v>87</v>
      </c>
      <c r="J82" s="2" t="s">
        <v>88</v>
      </c>
      <c r="K82" s="2" t="s">
        <v>89</v>
      </c>
      <c r="L82" s="2" t="s">
        <v>90</v>
      </c>
      <c r="M82" s="2" t="s">
        <v>91</v>
      </c>
      <c r="N82" s="2" t="s">
        <v>92</v>
      </c>
      <c r="O82" s="2" t="s">
        <v>93</v>
      </c>
      <c r="P82" s="16" t="s">
        <v>13</v>
      </c>
      <c r="Q82" s="16"/>
      <c r="R82" s="16" t="s">
        <v>94</v>
      </c>
      <c r="S82" s="16"/>
      <c r="T82" s="16" t="s">
        <v>95</v>
      </c>
      <c r="U82" s="16"/>
      <c r="V82" s="16" t="s">
        <v>96</v>
      </c>
      <c r="W82" s="16"/>
      <c r="X82" s="2" t="s">
        <v>97</v>
      </c>
    </row>
    <row r="83" spans="1:26" ht="18" customHeight="1">
      <c r="A83" s="2" t="s">
        <v>9</v>
      </c>
      <c r="B83" s="2" t="s">
        <v>163</v>
      </c>
      <c r="C83" s="2">
        <f>70-(COUNTBLANK(B47:B81)+COUNTBLANK(N47:N81))</f>
        <v>61</v>
      </c>
      <c r="D83" s="2">
        <f>(COUNTIF(C47:C81,"&gt;=80")+COUNTIF(O47:O81,"&gt;=80"))</f>
        <v>0</v>
      </c>
      <c r="E83" s="2">
        <f>(COUNTIF(C47:C81,"&gt;=60")+COUNTIF(O47:O81,"&gt;=60"))</f>
        <v>0</v>
      </c>
      <c r="F83" s="2">
        <f>(COUNTIF(C47:C81,"&gt;=90")+COUNTIF(O47:O81,"&gt;=90"))</f>
        <v>0</v>
      </c>
      <c r="G83" s="2">
        <f>(COUNTIF(C47:C81,"&gt;=80")+COUNTIF(O47:O81,"&gt;=80"))-(COUNTIF(C47:C81,"&gt;=90")+COUNTIF(O47:O81,"&gt;=90"))</f>
        <v>0</v>
      </c>
      <c r="H83" s="2">
        <f>(COUNTIF(C47:C81,"&gt;=70")+COUNTIF(O47:O81,"&gt;=70"))-(COUNTIF(C47:C81,"&gt;=80")+COUNTIF(O47:O81,"&gt;=80"))</f>
        <v>0</v>
      </c>
      <c r="I83" s="2">
        <f>(COUNTIF(C47:C81,"&gt;=60")+COUNTIF(O47:O81,"&gt;=60"))-(COUNTIF(C47:C81,"&gt;=70")+COUNTIF(O47:O81,"&gt;=70"))</f>
        <v>0</v>
      </c>
      <c r="J83" s="2">
        <f>(COUNTIF(C47:C81,"&gt;=50")+COUNTIF(O47:O81,"&gt;=50"))-(COUNTIF(C47:C81,"&gt;=60")+COUNTIF(O47:O81,"&gt;=60"))</f>
        <v>0</v>
      </c>
      <c r="K83" s="2">
        <f>(COUNTIF(C47:C81,"&gt;=40")+COUNTIF(O47:O81,"&gt;=40"))-(COUNTIF(C47:C81,"&gt;=50")+COUNTIF(O47:O81,"&gt;=50"))</f>
        <v>0</v>
      </c>
      <c r="L83" s="2">
        <f>(COUNTIF(C47:C81,"&gt;=30")+COUNTIF(O47:O81,"&gt;=30"))-(COUNTIF(C47:C81,"&gt;=40")+COUNTIF(O47:O81,"&gt;=40"))</f>
        <v>0</v>
      </c>
      <c r="M83" s="2">
        <f>(COUNTIF(C47:C81,"&gt;=20")+COUNTIF(O47:O81,"&gt;=20"))-(COUNTIF(C47:C81,"&gt;=30")+COUNTIF(O47:O81,"&gt;=30"))</f>
        <v>0</v>
      </c>
      <c r="N83" s="2">
        <f>(COUNTIF(C47:C81,"&gt;=10")+COUNTIF(O47:O81,"&gt;=10"))-(COUNTIF(C47:C81,"&gt;=20")+COUNTIF(O47:O81,"&gt;=20"))</f>
        <v>0</v>
      </c>
      <c r="O83" s="2">
        <f>(COUNTIF(C47:C81,"&lt;10")+COUNTIF(O47:O81,"&lt;10"))</f>
        <v>0</v>
      </c>
      <c r="P83" s="16">
        <f>IF(MID(B72,1,1)="0","",SUM(C47:C81,O47:O81))</f>
        <v>0</v>
      </c>
      <c r="Q83" s="16"/>
      <c r="R83" s="16" t="e">
        <f>IF(MID(B72,1,1)="0","",(COUNTIF(C47:C81,"&gt;=60")+COUNTIF(O47:O81,"&gt;=60"))/(70-(COUNTBLANK(C47:C81)+COUNTBLANK(O47:O81)))*100)</f>
        <v>#DIV/0!</v>
      </c>
      <c r="S83" s="16"/>
      <c r="T83" s="16" t="e">
        <f>IF(MID(B72,1,1)="0","",P83/(70-(COUNTBLANK(C47:C81)+COUNTBLANK(O47:O81))))</f>
        <v>#DIV/0!</v>
      </c>
      <c r="U83" s="16"/>
      <c r="V83" s="16" t="e">
        <f>IF(MID(B72,1,1)="0","",(COUNTIF(C47:C81,"&gt;=80")+COUNTIF(O47:O81,"&gt;=80"))/(70-(COUNTBLANK(C47:C81)+COUNTBLANK(O47:O81)))*100)</f>
        <v>#DIV/0!</v>
      </c>
      <c r="W83" s="16"/>
      <c r="X83" s="2" t="e">
        <f>IF(MID(B72,1,1)="0","",(COUNTIF(C47:C81,"&lt;30")+COUNTIF(O47:O81,"&lt;30"))/(70-(COUNTBLANK(C47:C81)+COUNTBLANK(O47:O81)))*100)</f>
        <v>#DIV/0!</v>
      </c>
      <c r="Y83" s="1" t="e">
        <f>R83+T83+V83</f>
        <v>#DIV/0!</v>
      </c>
      <c r="Z83" s="1" t="e">
        <f>T83+R83+V83-X83</f>
        <v>#DIV/0!</v>
      </c>
    </row>
    <row r="84" spans="1:26" ht="18" customHeight="1">
      <c r="A84" s="2" t="s">
        <v>10</v>
      </c>
      <c r="B84" s="2" t="s">
        <v>164</v>
      </c>
      <c r="C84" s="2">
        <f>70-(COUNTBLANK(B47:B81)+COUNTBLANK(N47:N81))</f>
        <v>61</v>
      </c>
      <c r="D84" s="2">
        <f>(COUNTIF(D47:D81,"&gt;=80")+COUNTIF(P47:P81,"&gt;=80"))</f>
        <v>0</v>
      </c>
      <c r="E84" s="2">
        <f>(COUNTIF(D47:D81,"&gt;=60")+COUNTIF(P47:P81,"&gt;=60"))</f>
        <v>0</v>
      </c>
      <c r="F84" s="2">
        <f>(COUNTIF(D47:D81,"&gt;=90")+COUNTIF(P47:P81,"&gt;=90"))</f>
        <v>0</v>
      </c>
      <c r="G84" s="2">
        <f>(COUNTIF(D47:D81,"&gt;=80")+COUNTIF(P47:P81,"&gt;=80"))-(COUNTIF(D47:D81,"&gt;=90")+COUNTIF(P47:P81,"&gt;=90"))</f>
        <v>0</v>
      </c>
      <c r="H84" s="2">
        <f>(COUNTIF(D47:D81,"&gt;=70")+COUNTIF(P47:P81,"&gt;=70"))-(COUNTIF(D47:D81,"&gt;=80")+COUNTIF(P47:P81,"&gt;=80"))</f>
        <v>0</v>
      </c>
      <c r="I84" s="2">
        <f>(COUNTIF(D47:D81,"&gt;=60")+COUNTIF(P47:P81,"&gt;=60"))-(COUNTIF(D47:D81,"&gt;=70")+COUNTIF(P47:P81,"&gt;=70"))</f>
        <v>0</v>
      </c>
      <c r="J84" s="2">
        <f>(COUNTIF(D47:D81,"&gt;=50")+COUNTIF(P47:P81,"&gt;=50"))-(COUNTIF(D47:D81,"&gt;=60")+COUNTIF(P47:P81,"&gt;=60"))</f>
        <v>0</v>
      </c>
      <c r="K84" s="2">
        <f>(COUNTIF(D47:D81,"&gt;=40")+COUNTIF(P47:P81,"&gt;=40"))-(COUNTIF(D47:D81,"&gt;=50")+COUNTIF(P47:P81,"&gt;=50"))</f>
        <v>0</v>
      </c>
      <c r="L84" s="2">
        <f>(COUNTIF(D47:D81,"&gt;=30")+COUNTIF(P47:P81,"&gt;=30"))-(COUNTIF(D47:D81,"&gt;=40")+COUNTIF(P47:P81,"&gt;=40"))</f>
        <v>0</v>
      </c>
      <c r="M84" s="2">
        <f>(COUNTIF(D47:D81,"&gt;=20")+COUNTIF(P47:P81,"&gt;=20"))-(COUNTIF(D47:D81,"&gt;=30")+COUNTIF(P47:P81,"&gt;=30"))</f>
        <v>0</v>
      </c>
      <c r="N84" s="2">
        <f>(COUNTIF(D47:D81,"&gt;=10")+COUNTIF(P47:P81,"&gt;=10"))-(COUNTIF(D47:D81,"&gt;=20")+COUNTIF(P47:P81,"&gt;=20"))</f>
        <v>0</v>
      </c>
      <c r="O84" s="2">
        <f>(COUNTIF(D47:D81,"&lt;10")+COUNTIF(P47:P81,"&lt;10"))</f>
        <v>0</v>
      </c>
      <c r="P84" s="16">
        <f>IF(MID(B73,1,1)="0","",SUM(D47:D81,P47:P81))</f>
        <v>0</v>
      </c>
      <c r="Q84" s="16"/>
      <c r="R84" s="16" t="e">
        <f>IF(MID(B73,1,1)="0","",(COUNTIF(D47:D81,"&gt;=60")+COUNTIF(P47:P81,"&gt;=60"))/(70-(COUNTBLANK(D47:D81)+COUNTBLANK(P47:P81)))*100)</f>
        <v>#DIV/0!</v>
      </c>
      <c r="S84" s="16"/>
      <c r="T84" s="16" t="e">
        <f>IF(MID(B73,1,1)="0","",P84/(70-(COUNTBLANK(D47:D81)+COUNTBLANK(P47:P81))))</f>
        <v>#DIV/0!</v>
      </c>
      <c r="U84" s="16"/>
      <c r="V84" s="16" t="e">
        <f>IF(MID(B73,1,1)="0","",(COUNTIF(D47:D81,"&gt;=80")+COUNTIF(P47:P81,"&gt;=80"))/(70-(COUNTBLANK(D47:D81)+COUNTBLANK(P47:P81)))*100)</f>
        <v>#DIV/0!</v>
      </c>
      <c r="W84" s="16"/>
      <c r="X84" s="2" t="e">
        <f>IF(MID(B73,1,1)="0","",(COUNTIF(D47:D81,"&lt;30")+COUNTIF(P47:P81,"&lt;30"))/(70-(COUNTBLANK(D47:D81)+COUNTBLANK(P47:P81)))*100)</f>
        <v>#DIV/0!</v>
      </c>
      <c r="Y84" s="1" t="e">
        <f>R84+T84+V84</f>
        <v>#DIV/0!</v>
      </c>
      <c r="Z84" s="1" t="e">
        <f>T84+R84+V84-X84</f>
        <v>#DIV/0!</v>
      </c>
    </row>
    <row r="85" spans="1:26" ht="18" customHeight="1">
      <c r="A85" s="2" t="s">
        <v>11</v>
      </c>
      <c r="B85" s="2" t="s">
        <v>99</v>
      </c>
      <c r="C85" s="2">
        <f>70-(COUNTBLANK(B47:B81)+COUNTBLANK(N47:N81))</f>
        <v>61</v>
      </c>
      <c r="D85" s="2">
        <f>(COUNTIF(E47:E81,"&gt;=80")+COUNTIF(Q47:Q81,"&gt;=80"))</f>
        <v>0</v>
      </c>
      <c r="E85" s="2">
        <f>(COUNTIF(E47:E81,"&gt;=60")+COUNTIF(Q47:Q81,"&gt;=60"))</f>
        <v>0</v>
      </c>
      <c r="F85" s="2">
        <f>(COUNTIF(E47:E81,"&gt;=90")+COUNTIF(Q47:Q81,"&gt;=90"))</f>
        <v>0</v>
      </c>
      <c r="G85" s="2">
        <f>(COUNTIF(E47:E81,"&gt;=80")+COUNTIF(Q47:Q81,"&gt;=80"))-(COUNTIF(E47:E81,"&gt;=90")+COUNTIF(Q47:Q81,"&gt;=90"))</f>
        <v>0</v>
      </c>
      <c r="H85" s="2">
        <f>(COUNTIF(E47:E81,"&gt;=70")+COUNTIF(Q47:Q81,"&gt;=70"))-(COUNTIF(E47:E81,"&gt;=80")+COUNTIF(Q47:Q81,"&gt;=80"))</f>
        <v>0</v>
      </c>
      <c r="I85" s="2">
        <f>(COUNTIF(E47:E81,"&gt;=60")+COUNTIF(Q47:Q81,"&gt;=60"))-(COUNTIF(E47:E81,"&gt;=70")+COUNTIF(Q47:Q81,"&gt;=70"))</f>
        <v>0</v>
      </c>
      <c r="J85" s="2">
        <f>(COUNTIF(E47:E81,"&gt;=50")+COUNTIF(Q47:Q81,"&gt;=50"))-(COUNTIF(E47:E81,"&gt;=60")+COUNTIF(Q47:Q81,"&gt;=60"))</f>
        <v>0</v>
      </c>
      <c r="K85" s="2">
        <f>(COUNTIF(E47:E81,"&gt;=40")+COUNTIF(Q47:Q81,"&gt;=40"))-(COUNTIF(E47:E81,"&gt;=50")+COUNTIF(Q47:Q81,"&gt;=50"))</f>
        <v>0</v>
      </c>
      <c r="L85" s="2">
        <f>(COUNTIF(E47:E81,"&gt;=30")+COUNTIF(Q47:Q81,"&gt;=30"))-(COUNTIF(E47:E81,"&gt;=40")+COUNTIF(Q47:Q81,"&gt;=40"))</f>
        <v>0</v>
      </c>
      <c r="M85" s="2">
        <f>(COUNTIF(E47:E81,"&gt;=20")+COUNTIF(Q47:Q81,"&gt;=20"))-(COUNTIF(E47:E81,"&gt;=30")+COUNTIF(Q47:Q81,"&gt;=30"))</f>
        <v>0</v>
      </c>
      <c r="N85" s="2">
        <f>(COUNTIF(E47:E81,"&gt;=10")+COUNTIF(Q47:Q81,"&gt;=10"))-(COUNTIF(E47:E81,"&gt;=20")+COUNTIF(Q47:Q81,"&gt;=20"))</f>
        <v>0</v>
      </c>
      <c r="O85" s="2">
        <f>(COUNTIF(E47:E81,"&lt;10")+COUNTIF(Q47:Q81,"&lt;10"))</f>
        <v>0</v>
      </c>
      <c r="P85" s="16">
        <f>IF(MID(B74,1,1)="0","",SUM(E47:E81,Q47:Q81))</f>
        <v>0</v>
      </c>
      <c r="Q85" s="16"/>
      <c r="R85" s="16" t="e">
        <f>IF(MID(B74,1,1)="0","",(COUNTIF(E47:E81,"&gt;=60")+COUNTIF(Q47:Q81,"&gt;=60"))/(70-(COUNTBLANK(E47:E81)+COUNTBLANK(Q47:Q81)))*100)</f>
        <v>#DIV/0!</v>
      </c>
      <c r="S85" s="16"/>
      <c r="T85" s="16" t="e">
        <f>IF(MID(B74,1,1)="0","",P85/(70-(COUNTBLANK(E47:E81)+COUNTBLANK(Q47:Q81))))</f>
        <v>#DIV/0!</v>
      </c>
      <c r="U85" s="16"/>
      <c r="V85" s="16" t="e">
        <f>IF(MID(B74,1,1)="0","",(COUNTIF(E47:E81,"&gt;=80")+COUNTIF(Q47:Q81,"&gt;=80"))/(70-(COUNTBLANK(E47:E81)+COUNTBLANK(Q47:Q81)))*100)</f>
        <v>#DIV/0!</v>
      </c>
      <c r="W85" s="16"/>
      <c r="X85" s="2" t="e">
        <f>IF(MID(B74,1,1)="0","",(COUNTIF(E47:E81,"&lt;30")+COUNTIF(Q47:Q81,"&lt;30"))/(70-(COUNTBLANK(E47:E81)+COUNTBLANK(Q47:Q81)))*100)</f>
        <v>#DIV/0!</v>
      </c>
      <c r="Y85" s="1" t="e">
        <f>R85+T85+V85</f>
        <v>#DIV/0!</v>
      </c>
      <c r="Z85" s="1" t="e">
        <f>T85+R85+V85-X85</f>
        <v>#DIV/0!</v>
      </c>
    </row>
    <row r="86" spans="1:26" ht="18" customHeight="1">
      <c r="A86" s="2" t="s">
        <v>12</v>
      </c>
      <c r="B86" s="2"/>
      <c r="C86" s="2">
        <f>70-(COUNTBLANK(B47:B81)+COUNTBLANK(N47:N81))</f>
        <v>61</v>
      </c>
      <c r="D86" s="2">
        <f>(COUNTIF(F47:F81,"&gt;=80")+COUNTIF(R47:R81,"&gt;=80"))</f>
        <v>0</v>
      </c>
      <c r="E86" s="2">
        <f>(COUNTIF(F47:F81,"&gt;=60")+COUNTIF(R47:R81,"&gt;=60"))</f>
        <v>0</v>
      </c>
      <c r="F86" s="2">
        <f>(COUNTIF(F47:F81,"&gt;=90")+COUNTIF(R47:R81,"&gt;=90"))</f>
        <v>0</v>
      </c>
      <c r="G86" s="2">
        <f>(COUNTIF(F47:F81,"&gt;=80")+COUNTIF(R47:R81,"&gt;=80"))-(COUNTIF(F47:F81,"&gt;=90")+COUNTIF(R47:R81,"&gt;=90"))</f>
        <v>0</v>
      </c>
      <c r="H86" s="2">
        <f>(COUNTIF(F47:F81,"&gt;=70")+COUNTIF(R47:R81,"&gt;=70"))-(COUNTIF(F47:F81,"&gt;=80")+COUNTIF(R47:R81,"&gt;=80"))</f>
        <v>0</v>
      </c>
      <c r="I86" s="2">
        <f>(COUNTIF(F47:F81,"&gt;=60")+COUNTIF(R47:R81,"&gt;=60"))-(COUNTIF(F47:F81,"&gt;=70")+COUNTIF(R47:R81,"&gt;=70"))</f>
        <v>0</v>
      </c>
      <c r="J86" s="2">
        <f>(COUNTIF(F47:F81,"&gt;=50")+COUNTIF(R47:R81,"&gt;=50"))-(COUNTIF(F47:F81,"&gt;=60")+COUNTIF(R47:R81,"&gt;=60"))</f>
        <v>0</v>
      </c>
      <c r="K86" s="2">
        <f>(COUNTIF(F47:F81,"&gt;=40")+COUNTIF(R47:R81,"&gt;=40"))-(COUNTIF(F47:F81,"&gt;=50")+COUNTIF(R47:R81,"&gt;=50"))</f>
        <v>0</v>
      </c>
      <c r="L86" s="2">
        <f>(COUNTIF(F47:F81,"&gt;=30")+COUNTIF(R47:R81,"&gt;=30"))-(COUNTIF(F47:F81,"&gt;=40")+COUNTIF(R47:R81,"&gt;=40"))</f>
        <v>0</v>
      </c>
      <c r="M86" s="2">
        <f>(COUNTIF(F47:F81,"&gt;=20")+COUNTIF(R47:R81,"&gt;=20"))-(COUNTIF(F47:F81,"&gt;=30")+COUNTIF(R47:R81,"&gt;=30"))</f>
        <v>0</v>
      </c>
      <c r="N86" s="2">
        <f>(COUNTIF(F47:F81,"&gt;=10")+COUNTIF(R47:R81,"&gt;=10"))-(COUNTIF(F47:F81,"&gt;=20")+COUNTIF(R47:R81,"&gt;=20"))</f>
        <v>0</v>
      </c>
      <c r="O86" s="2">
        <f>(COUNTIF(F47:F81,"&lt;10")+COUNTIF(R47:R81,"&lt;10"))</f>
        <v>0</v>
      </c>
      <c r="P86" s="16">
        <f>IF(MID(B75,1,1)="0","",SUM(F47:F81,R47:R81))</f>
        <v>0</v>
      </c>
      <c r="Q86" s="16"/>
      <c r="R86" s="16" t="e">
        <f>IF(MID(B75,1,1)="0","",(COUNTIF(F47:F81,"&gt;=60")+COUNTIF(R47:R81,"&gt;=60"))/(70-(COUNTBLANK(F47:F81)+COUNTBLANK(R47:R81)))*100)</f>
        <v>#DIV/0!</v>
      </c>
      <c r="S86" s="16"/>
      <c r="T86" s="16" t="e">
        <f>IF(MID(B75,1,1)="0","",P86/(70-(COUNTBLANK(F47:F81)+COUNTBLANK(R47:R81))))</f>
        <v>#DIV/0!</v>
      </c>
      <c r="U86" s="16"/>
      <c r="V86" s="16" t="e">
        <f>IF(MID(B75,1,1)="0","",(COUNTIF(F47:F81,"&gt;=80")+COUNTIF(R47:R81,"&gt;=80"))/(70-(COUNTBLANK(F47:F81)+COUNTBLANK(R47:R81)))*100)</f>
        <v>#DIV/0!</v>
      </c>
      <c r="W86" s="16"/>
      <c r="X86" s="2" t="e">
        <f>IF(MID(B75,1,1)="0","",(COUNTIF(F47:F81,"&lt;40")+COUNTIF(R47:R81,"&lt;40"))/(70-(COUNTBLANK(F47:F81)+COUNTBLANK(R47:R81)))*100)</f>
        <v>#DIV/0!</v>
      </c>
      <c r="Y86" s="1" t="e">
        <f>R86+T86+V86</f>
        <v>#DIV/0!</v>
      </c>
      <c r="Z86" s="1" t="e">
        <f>T86+R86+V86-X86</f>
        <v>#DIV/0!</v>
      </c>
    </row>
    <row r="87" spans="1:26" ht="23.25" customHeight="1">
      <c r="A87" s="13" t="s">
        <v>0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6" ht="18" customHeight="1">
      <c r="A88" s="14" t="s">
        <v>1</v>
      </c>
      <c r="B88" s="14"/>
      <c r="C88" s="14" t="s">
        <v>165</v>
      </c>
      <c r="D88" s="14"/>
      <c r="E88" s="14"/>
      <c r="F88" s="14"/>
      <c r="G88" s="14"/>
      <c r="H88" s="14"/>
      <c r="I88" s="14" t="s">
        <v>3</v>
      </c>
      <c r="J88" s="14"/>
      <c r="K88" s="14"/>
      <c r="L88" s="14" t="s">
        <v>166</v>
      </c>
      <c r="M88" s="14"/>
      <c r="N88" s="14"/>
      <c r="Q88" s="14" t="s">
        <v>5</v>
      </c>
      <c r="R88" s="14"/>
      <c r="S88" s="14"/>
      <c r="T88" s="15" t="s">
        <v>6</v>
      </c>
      <c r="U88" s="15"/>
      <c r="V88" s="15"/>
      <c r="W88" s="15"/>
      <c r="X88" s="15"/>
    </row>
    <row r="89" spans="1:26" ht="21.75" customHeight="1">
      <c r="A89" s="2" t="s">
        <v>7</v>
      </c>
      <c r="B89" s="2" t="s">
        <v>8</v>
      </c>
      <c r="C89" s="2" t="s">
        <v>9</v>
      </c>
      <c r="D89" s="2" t="s">
        <v>10</v>
      </c>
      <c r="E89" s="2" t="s">
        <v>11</v>
      </c>
      <c r="F89" s="2" t="s">
        <v>12</v>
      </c>
      <c r="G89" s="2" t="s">
        <v>13</v>
      </c>
      <c r="H89" s="2" t="s">
        <v>14</v>
      </c>
      <c r="I89" s="2" t="s">
        <v>15</v>
      </c>
      <c r="J89" s="2" t="s">
        <v>16</v>
      </c>
      <c r="K89" s="2" t="s">
        <v>17</v>
      </c>
      <c r="L89" s="2" t="s">
        <v>18</v>
      </c>
      <c r="M89" s="2" t="s">
        <v>7</v>
      </c>
      <c r="N89" s="2" t="s">
        <v>8</v>
      </c>
      <c r="O89" s="2" t="s">
        <v>9</v>
      </c>
      <c r="P89" s="2" t="s">
        <v>10</v>
      </c>
      <c r="Q89" s="2" t="s">
        <v>11</v>
      </c>
      <c r="R89" s="2" t="s">
        <v>12</v>
      </c>
      <c r="S89" s="2" t="s">
        <v>13</v>
      </c>
      <c r="T89" s="2" t="s">
        <v>14</v>
      </c>
      <c r="U89" s="2" t="s">
        <v>15</v>
      </c>
      <c r="V89" s="2" t="s">
        <v>16</v>
      </c>
      <c r="W89" s="2" t="s">
        <v>17</v>
      </c>
      <c r="X89" s="2" t="s">
        <v>18</v>
      </c>
    </row>
    <row r="90" spans="1:26" ht="18" customHeight="1">
      <c r="A90" s="2">
        <v>1</v>
      </c>
      <c r="B90" s="2" t="s">
        <v>167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36</v>
      </c>
      <c r="N90" s="2" t="s">
        <v>168</v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6" ht="18" customHeight="1">
      <c r="A91" s="2">
        <v>2</v>
      </c>
      <c r="B91" s="2" t="s">
        <v>169</v>
      </c>
      <c r="C91" s="2"/>
      <c r="D91" s="2"/>
      <c r="E91" s="12"/>
      <c r="F91" s="2"/>
      <c r="G91" s="2"/>
      <c r="H91" s="2"/>
      <c r="I91" s="2"/>
      <c r="J91" s="2"/>
      <c r="K91" s="2"/>
      <c r="L91" s="2"/>
      <c r="M91" s="2">
        <v>37</v>
      </c>
      <c r="N91" s="2" t="s">
        <v>170</v>
      </c>
      <c r="O91" s="2"/>
      <c r="P91" s="2"/>
      <c r="Q91" s="12"/>
      <c r="R91" s="2"/>
      <c r="S91" s="2"/>
      <c r="T91" s="2"/>
      <c r="U91" s="2"/>
      <c r="V91" s="2"/>
      <c r="W91" s="2"/>
      <c r="X91" s="2"/>
    </row>
    <row r="92" spans="1:26" ht="18" customHeight="1">
      <c r="A92" s="2">
        <v>3</v>
      </c>
      <c r="B92" s="2" t="s">
        <v>171</v>
      </c>
      <c r="C92" s="2"/>
      <c r="D92" s="2"/>
      <c r="E92" s="12"/>
      <c r="F92" s="2"/>
      <c r="G92" s="2"/>
      <c r="H92" s="2"/>
      <c r="I92" s="2"/>
      <c r="J92" s="2"/>
      <c r="K92" s="2"/>
      <c r="L92" s="2"/>
      <c r="M92" s="2">
        <v>38</v>
      </c>
      <c r="N92" s="2" t="s">
        <v>172</v>
      </c>
      <c r="O92" s="2"/>
      <c r="P92" s="2"/>
      <c r="Q92" s="12"/>
      <c r="R92" s="2"/>
      <c r="S92" s="2"/>
      <c r="T92" s="2"/>
      <c r="U92" s="2"/>
      <c r="V92" s="2"/>
      <c r="W92" s="2"/>
      <c r="X92" s="2"/>
    </row>
    <row r="93" spans="1:26" ht="18" customHeight="1">
      <c r="A93" s="2">
        <v>4</v>
      </c>
      <c r="B93" s="2" t="s">
        <v>173</v>
      </c>
      <c r="C93" s="2"/>
      <c r="D93" s="2"/>
      <c r="E93" s="12"/>
      <c r="F93" s="2"/>
      <c r="G93" s="2"/>
      <c r="H93" s="2"/>
      <c r="I93" s="2"/>
      <c r="J93" s="2"/>
      <c r="K93" s="2"/>
      <c r="L93" s="2"/>
      <c r="M93" s="2">
        <v>39</v>
      </c>
      <c r="N93" s="2" t="s">
        <v>174</v>
      </c>
      <c r="O93" s="2"/>
      <c r="P93" s="2"/>
      <c r="Q93" s="12"/>
      <c r="R93" s="2"/>
      <c r="S93" s="2"/>
      <c r="T93" s="2"/>
      <c r="U93" s="2"/>
      <c r="V93" s="2"/>
      <c r="W93" s="2"/>
      <c r="X93" s="2"/>
    </row>
    <row r="94" spans="1:26" ht="18" customHeight="1">
      <c r="A94" s="2">
        <v>5</v>
      </c>
      <c r="B94" s="2" t="s">
        <v>175</v>
      </c>
      <c r="C94" s="2"/>
      <c r="D94" s="2"/>
      <c r="E94" s="12"/>
      <c r="F94" s="2"/>
      <c r="G94" s="2"/>
      <c r="H94" s="2"/>
      <c r="I94" s="2"/>
      <c r="J94" s="2"/>
      <c r="K94" s="2"/>
      <c r="L94" s="2"/>
      <c r="M94" s="2">
        <v>40</v>
      </c>
      <c r="N94" s="2" t="s">
        <v>176</v>
      </c>
      <c r="O94" s="2"/>
      <c r="P94" s="2"/>
      <c r="Q94" s="12"/>
      <c r="R94" s="2"/>
      <c r="S94" s="2"/>
      <c r="T94" s="2"/>
      <c r="U94" s="2"/>
      <c r="V94" s="2"/>
      <c r="W94" s="2"/>
      <c r="X94" s="2"/>
    </row>
    <row r="95" spans="1:26" ht="18" customHeight="1">
      <c r="A95" s="2">
        <v>6</v>
      </c>
      <c r="B95" s="2" t="s">
        <v>177</v>
      </c>
      <c r="C95" s="2"/>
      <c r="D95" s="2"/>
      <c r="E95" s="12"/>
      <c r="F95" s="2"/>
      <c r="G95" s="2"/>
      <c r="H95" s="2"/>
      <c r="I95" s="2"/>
      <c r="J95" s="2"/>
      <c r="K95" s="2"/>
      <c r="L95" s="2"/>
      <c r="M95" s="2">
        <v>41</v>
      </c>
      <c r="N95" s="2" t="s">
        <v>178</v>
      </c>
      <c r="O95" s="2"/>
      <c r="P95" s="2"/>
      <c r="Q95" s="12"/>
      <c r="R95" s="2"/>
      <c r="S95" s="2"/>
      <c r="T95" s="2"/>
      <c r="U95" s="2"/>
      <c r="V95" s="2"/>
      <c r="W95" s="2"/>
      <c r="X95" s="2"/>
    </row>
    <row r="96" spans="1:26" ht="18" customHeight="1">
      <c r="A96" s="2">
        <v>7</v>
      </c>
      <c r="B96" s="2" t="s">
        <v>179</v>
      </c>
      <c r="C96" s="2"/>
      <c r="D96" s="2"/>
      <c r="E96" s="12"/>
      <c r="F96" s="2"/>
      <c r="G96" s="2"/>
      <c r="H96" s="2"/>
      <c r="I96" s="2"/>
      <c r="J96" s="2"/>
      <c r="K96" s="2"/>
      <c r="L96" s="2"/>
      <c r="M96" s="2">
        <v>42</v>
      </c>
      <c r="N96" s="2" t="s">
        <v>180</v>
      </c>
      <c r="O96" s="2"/>
      <c r="P96" s="2"/>
      <c r="Q96" s="12"/>
      <c r="R96" s="2"/>
      <c r="S96" s="2"/>
      <c r="T96" s="2"/>
      <c r="U96" s="2"/>
      <c r="V96" s="2"/>
      <c r="W96" s="2"/>
      <c r="X96" s="2"/>
    </row>
    <row r="97" spans="1:24" ht="18" customHeight="1">
      <c r="A97" s="2">
        <v>8</v>
      </c>
      <c r="B97" s="2" t="s">
        <v>181</v>
      </c>
      <c r="C97" s="2"/>
      <c r="D97" s="2"/>
      <c r="E97" s="12"/>
      <c r="F97" s="2"/>
      <c r="G97" s="2"/>
      <c r="H97" s="2"/>
      <c r="I97" s="2"/>
      <c r="J97" s="2"/>
      <c r="K97" s="2"/>
      <c r="L97" s="2"/>
      <c r="M97" s="2">
        <v>43</v>
      </c>
      <c r="N97" s="2" t="s">
        <v>182</v>
      </c>
      <c r="O97" s="2"/>
      <c r="P97" s="2"/>
      <c r="Q97" s="12"/>
      <c r="R97" s="2"/>
      <c r="S97" s="2"/>
      <c r="T97" s="2"/>
      <c r="U97" s="2"/>
      <c r="V97" s="2"/>
      <c r="W97" s="2"/>
      <c r="X97" s="2"/>
    </row>
    <row r="98" spans="1:24" ht="18" customHeight="1">
      <c r="A98" s="2">
        <v>9</v>
      </c>
      <c r="B98" s="2" t="s">
        <v>183</v>
      </c>
      <c r="C98" s="2"/>
      <c r="D98" s="2"/>
      <c r="E98" s="12"/>
      <c r="F98" s="2"/>
      <c r="G98" s="2"/>
      <c r="H98" s="2"/>
      <c r="I98" s="2"/>
      <c r="J98" s="2"/>
      <c r="K98" s="2"/>
      <c r="L98" s="2"/>
      <c r="M98" s="2">
        <v>44</v>
      </c>
      <c r="N98" s="2" t="s">
        <v>184</v>
      </c>
      <c r="O98" s="2"/>
      <c r="P98" s="2"/>
      <c r="Q98" s="12"/>
      <c r="R98" s="2"/>
      <c r="S98" s="2"/>
      <c r="T98" s="2"/>
      <c r="U98" s="2"/>
      <c r="V98" s="2"/>
      <c r="W98" s="2"/>
      <c r="X98" s="2"/>
    </row>
    <row r="99" spans="1:24" ht="18" customHeight="1">
      <c r="A99" s="2">
        <v>10</v>
      </c>
      <c r="B99" s="2" t="s">
        <v>185</v>
      </c>
      <c r="C99" s="2"/>
      <c r="D99" s="2"/>
      <c r="E99" s="12"/>
      <c r="F99" s="2"/>
      <c r="G99" s="2"/>
      <c r="H99" s="2"/>
      <c r="I99" s="2"/>
      <c r="J99" s="2"/>
      <c r="K99" s="2"/>
      <c r="L99" s="2"/>
      <c r="M99" s="2">
        <v>45</v>
      </c>
      <c r="N99" s="2" t="s">
        <v>186</v>
      </c>
      <c r="O99" s="2"/>
      <c r="P99" s="2"/>
      <c r="Q99" s="12"/>
      <c r="R99" s="2"/>
      <c r="S99" s="2"/>
      <c r="T99" s="2"/>
      <c r="U99" s="2"/>
      <c r="V99" s="2"/>
      <c r="W99" s="2"/>
      <c r="X99" s="2"/>
    </row>
    <row r="100" spans="1:24" ht="18" customHeight="1">
      <c r="A100" s="2">
        <v>11</v>
      </c>
      <c r="B100" s="2" t="s">
        <v>187</v>
      </c>
      <c r="C100" s="2"/>
      <c r="D100" s="2"/>
      <c r="E100" s="12"/>
      <c r="F100" s="2"/>
      <c r="G100" s="2"/>
      <c r="H100" s="2"/>
      <c r="I100" s="2"/>
      <c r="J100" s="2"/>
      <c r="K100" s="2"/>
      <c r="L100" s="2"/>
      <c r="M100" s="2">
        <v>46</v>
      </c>
      <c r="N100" s="2" t="s">
        <v>188</v>
      </c>
      <c r="O100" s="2"/>
      <c r="P100" s="2"/>
      <c r="Q100" s="12"/>
      <c r="R100" s="2"/>
      <c r="S100" s="2"/>
      <c r="T100" s="2"/>
      <c r="U100" s="2"/>
      <c r="V100" s="2"/>
      <c r="W100" s="2"/>
      <c r="X100" s="2"/>
    </row>
    <row r="101" spans="1:24" ht="18" customHeight="1">
      <c r="A101" s="2">
        <v>12</v>
      </c>
      <c r="B101" s="2" t="s">
        <v>189</v>
      </c>
      <c r="C101" s="2"/>
      <c r="D101" s="2"/>
      <c r="E101" s="12"/>
      <c r="F101" s="2"/>
      <c r="G101" s="2"/>
      <c r="H101" s="2"/>
      <c r="I101" s="2"/>
      <c r="J101" s="2"/>
      <c r="K101" s="2"/>
      <c r="L101" s="2"/>
      <c r="M101" s="2">
        <v>47</v>
      </c>
      <c r="N101" s="2" t="s">
        <v>190</v>
      </c>
      <c r="O101" s="2"/>
      <c r="P101" s="2"/>
      <c r="Q101" s="12"/>
      <c r="R101" s="2"/>
      <c r="S101" s="2"/>
      <c r="T101" s="2"/>
      <c r="U101" s="2"/>
      <c r="V101" s="2"/>
      <c r="W101" s="2"/>
      <c r="X101" s="2"/>
    </row>
    <row r="102" spans="1:24" ht="18" customHeight="1">
      <c r="A102" s="2">
        <v>13</v>
      </c>
      <c r="B102" s="2" t="s">
        <v>191</v>
      </c>
      <c r="C102" s="2"/>
      <c r="D102" s="2"/>
      <c r="E102" s="12"/>
      <c r="F102" s="2"/>
      <c r="G102" s="2"/>
      <c r="H102" s="2"/>
      <c r="I102" s="2"/>
      <c r="J102" s="2"/>
      <c r="K102" s="2"/>
      <c r="L102" s="2"/>
      <c r="M102" s="2">
        <v>48</v>
      </c>
      <c r="N102" s="2" t="s">
        <v>192</v>
      </c>
      <c r="O102" s="2"/>
      <c r="P102" s="2"/>
      <c r="Q102" s="12"/>
      <c r="R102" s="2"/>
      <c r="S102" s="2"/>
      <c r="T102" s="2"/>
      <c r="U102" s="2"/>
      <c r="V102" s="2"/>
      <c r="W102" s="2"/>
      <c r="X102" s="2"/>
    </row>
    <row r="103" spans="1:24" ht="18" customHeight="1">
      <c r="A103" s="2">
        <v>14</v>
      </c>
      <c r="B103" s="2" t="s">
        <v>193</v>
      </c>
      <c r="C103" s="2"/>
      <c r="D103" s="2"/>
      <c r="E103" s="12"/>
      <c r="F103" s="2"/>
      <c r="G103" s="2"/>
      <c r="H103" s="2"/>
      <c r="I103" s="2"/>
      <c r="J103" s="2"/>
      <c r="K103" s="2"/>
      <c r="L103" s="2"/>
      <c r="M103" s="2">
        <v>49</v>
      </c>
      <c r="N103" s="2" t="s">
        <v>194</v>
      </c>
      <c r="O103" s="2"/>
      <c r="P103" s="2"/>
      <c r="Q103" s="12"/>
      <c r="R103" s="2"/>
      <c r="S103" s="2"/>
      <c r="T103" s="2"/>
      <c r="U103" s="2"/>
      <c r="V103" s="2"/>
      <c r="W103" s="2"/>
      <c r="X103" s="2"/>
    </row>
    <row r="104" spans="1:24" ht="18" customHeight="1">
      <c r="A104" s="2">
        <v>15</v>
      </c>
      <c r="B104" s="2" t="s">
        <v>195</v>
      </c>
      <c r="C104" s="2"/>
      <c r="D104" s="2"/>
      <c r="E104" s="12"/>
      <c r="F104" s="2"/>
      <c r="G104" s="2"/>
      <c r="H104" s="2"/>
      <c r="I104" s="2"/>
      <c r="J104" s="2"/>
      <c r="K104" s="2"/>
      <c r="L104" s="2"/>
      <c r="M104" s="2">
        <v>50</v>
      </c>
      <c r="N104" s="2" t="s">
        <v>196</v>
      </c>
      <c r="O104" s="2"/>
      <c r="P104" s="2"/>
      <c r="Q104" s="12"/>
      <c r="R104" s="2"/>
      <c r="S104" s="2"/>
      <c r="T104" s="2"/>
      <c r="U104" s="2"/>
      <c r="V104" s="2"/>
      <c r="W104" s="2"/>
      <c r="X104" s="2"/>
    </row>
    <row r="105" spans="1:24" ht="18" customHeight="1">
      <c r="A105" s="2">
        <v>16</v>
      </c>
      <c r="B105" s="2" t="s">
        <v>197</v>
      </c>
      <c r="C105" s="2"/>
      <c r="D105" s="2"/>
      <c r="E105" s="12"/>
      <c r="F105" s="2"/>
      <c r="G105" s="2"/>
      <c r="H105" s="2"/>
      <c r="I105" s="2"/>
      <c r="J105" s="2"/>
      <c r="K105" s="2"/>
      <c r="L105" s="2"/>
      <c r="M105" s="2">
        <v>51</v>
      </c>
      <c r="N105" s="2" t="s">
        <v>198</v>
      </c>
      <c r="O105" s="2"/>
      <c r="P105" s="2"/>
      <c r="Q105" s="12"/>
      <c r="R105" s="2"/>
      <c r="S105" s="2"/>
      <c r="T105" s="2"/>
      <c r="U105" s="2"/>
      <c r="V105" s="2"/>
      <c r="W105" s="2"/>
      <c r="X105" s="2"/>
    </row>
    <row r="106" spans="1:24" ht="18" customHeight="1">
      <c r="A106" s="2">
        <v>17</v>
      </c>
      <c r="B106" s="2" t="s">
        <v>199</v>
      </c>
      <c r="C106" s="2"/>
      <c r="D106" s="2"/>
      <c r="E106" s="12"/>
      <c r="F106" s="2"/>
      <c r="G106" s="2"/>
      <c r="H106" s="2"/>
      <c r="I106" s="2"/>
      <c r="J106" s="2"/>
      <c r="K106" s="2"/>
      <c r="L106" s="2"/>
      <c r="M106" s="2">
        <v>52</v>
      </c>
      <c r="N106" s="2" t="s">
        <v>200</v>
      </c>
      <c r="O106" s="2"/>
      <c r="P106" s="2"/>
      <c r="Q106" s="12"/>
      <c r="R106" s="2"/>
      <c r="S106" s="2"/>
      <c r="T106" s="2"/>
      <c r="U106" s="2"/>
      <c r="V106" s="2"/>
      <c r="W106" s="2"/>
      <c r="X106" s="2"/>
    </row>
    <row r="107" spans="1:24" ht="18" customHeight="1">
      <c r="A107" s="2">
        <v>18</v>
      </c>
      <c r="B107" s="2" t="s">
        <v>201</v>
      </c>
      <c r="C107" s="2"/>
      <c r="D107" s="2"/>
      <c r="E107" s="12"/>
      <c r="F107" s="2"/>
      <c r="G107" s="2"/>
      <c r="H107" s="2"/>
      <c r="I107" s="2"/>
      <c r="J107" s="2"/>
      <c r="K107" s="2"/>
      <c r="L107" s="2"/>
      <c r="M107" s="2">
        <v>53</v>
      </c>
      <c r="N107" s="2" t="s">
        <v>202</v>
      </c>
      <c r="O107" s="2"/>
      <c r="P107" s="2"/>
      <c r="Q107" s="12"/>
      <c r="R107" s="2"/>
      <c r="S107" s="2"/>
      <c r="T107" s="2"/>
      <c r="U107" s="2"/>
      <c r="V107" s="2"/>
      <c r="W107" s="2"/>
      <c r="X107" s="2"/>
    </row>
    <row r="108" spans="1:24" ht="18" customHeight="1">
      <c r="A108" s="2">
        <v>19</v>
      </c>
      <c r="B108" s="2" t="s">
        <v>203</v>
      </c>
      <c r="C108" s="2"/>
      <c r="D108" s="2"/>
      <c r="E108" s="12"/>
      <c r="F108" s="2"/>
      <c r="G108" s="2"/>
      <c r="H108" s="2"/>
      <c r="I108" s="2"/>
      <c r="J108" s="2"/>
      <c r="K108" s="2"/>
      <c r="L108" s="2"/>
      <c r="M108" s="2">
        <v>54</v>
      </c>
      <c r="N108" s="2" t="s">
        <v>204</v>
      </c>
      <c r="O108" s="2"/>
      <c r="P108" s="2"/>
      <c r="Q108" s="12"/>
      <c r="R108" s="2"/>
      <c r="S108" s="2"/>
      <c r="T108" s="2"/>
      <c r="U108" s="2"/>
      <c r="V108" s="2"/>
      <c r="W108" s="2"/>
      <c r="X108" s="2"/>
    </row>
    <row r="109" spans="1:24" ht="18" customHeight="1">
      <c r="A109" s="2">
        <v>20</v>
      </c>
      <c r="B109" s="2" t="s">
        <v>205</v>
      </c>
      <c r="C109" s="2"/>
      <c r="D109" s="2"/>
      <c r="E109" s="12"/>
      <c r="F109" s="2"/>
      <c r="G109" s="2"/>
      <c r="H109" s="2"/>
      <c r="I109" s="2"/>
      <c r="J109" s="2"/>
      <c r="K109" s="2"/>
      <c r="L109" s="2"/>
      <c r="M109" s="2">
        <v>55</v>
      </c>
      <c r="N109" s="2" t="s">
        <v>206</v>
      </c>
      <c r="O109" s="2"/>
      <c r="P109" s="2"/>
      <c r="Q109" s="12"/>
      <c r="R109" s="2"/>
      <c r="S109" s="2"/>
      <c r="T109" s="2"/>
      <c r="U109" s="2"/>
      <c r="V109" s="2"/>
      <c r="W109" s="2"/>
      <c r="X109" s="2"/>
    </row>
    <row r="110" spans="1:24" ht="18" customHeight="1">
      <c r="A110" s="2">
        <v>21</v>
      </c>
      <c r="B110" s="2" t="s">
        <v>207</v>
      </c>
      <c r="C110" s="2"/>
      <c r="D110" s="2"/>
      <c r="E110" s="12"/>
      <c r="F110" s="2"/>
      <c r="G110" s="2"/>
      <c r="H110" s="2"/>
      <c r="I110" s="2"/>
      <c r="J110" s="2"/>
      <c r="K110" s="2"/>
      <c r="L110" s="2"/>
      <c r="M110" s="2">
        <v>56</v>
      </c>
      <c r="N110" s="2" t="s">
        <v>208</v>
      </c>
      <c r="O110" s="2"/>
      <c r="P110" s="2"/>
      <c r="Q110" s="12"/>
      <c r="R110" s="2"/>
      <c r="S110" s="2"/>
      <c r="T110" s="2"/>
      <c r="U110" s="2"/>
      <c r="V110" s="2"/>
      <c r="W110" s="2"/>
      <c r="X110" s="2"/>
    </row>
    <row r="111" spans="1:24" ht="18" customHeight="1">
      <c r="A111" s="2">
        <v>22</v>
      </c>
      <c r="B111" s="2" t="s">
        <v>209</v>
      </c>
      <c r="C111" s="2"/>
      <c r="D111" s="2"/>
      <c r="E111" s="12"/>
      <c r="F111" s="2"/>
      <c r="G111" s="2"/>
      <c r="H111" s="2"/>
      <c r="I111" s="2"/>
      <c r="J111" s="2"/>
      <c r="K111" s="2"/>
      <c r="L111" s="2"/>
      <c r="M111" s="2">
        <v>57</v>
      </c>
      <c r="N111" s="2" t="s">
        <v>210</v>
      </c>
      <c r="O111" s="2"/>
      <c r="P111" s="2"/>
      <c r="Q111" s="12"/>
      <c r="R111" s="2"/>
      <c r="S111" s="2"/>
      <c r="T111" s="2"/>
      <c r="U111" s="2"/>
      <c r="V111" s="2"/>
      <c r="W111" s="2"/>
      <c r="X111" s="2"/>
    </row>
    <row r="112" spans="1:24" ht="18" customHeight="1">
      <c r="A112" s="2">
        <v>23</v>
      </c>
      <c r="B112" s="2" t="s">
        <v>211</v>
      </c>
      <c r="C112" s="2"/>
      <c r="D112" s="2"/>
      <c r="E112" s="12"/>
      <c r="F112" s="2"/>
      <c r="G112" s="2"/>
      <c r="H112" s="2"/>
      <c r="I112" s="2"/>
      <c r="J112" s="2"/>
      <c r="K112" s="2"/>
      <c r="L112" s="2"/>
      <c r="M112" s="2">
        <v>58</v>
      </c>
      <c r="N112" s="2" t="s">
        <v>212</v>
      </c>
      <c r="O112" s="2"/>
      <c r="P112" s="2"/>
      <c r="Q112" s="12"/>
      <c r="R112" s="2"/>
      <c r="S112" s="2"/>
      <c r="T112" s="2"/>
      <c r="U112" s="2"/>
      <c r="V112" s="2"/>
      <c r="W112" s="2"/>
      <c r="X112" s="2"/>
    </row>
    <row r="113" spans="1:26" ht="18" customHeight="1">
      <c r="A113" s="2">
        <v>24</v>
      </c>
      <c r="B113" s="2" t="s">
        <v>213</v>
      </c>
      <c r="C113" s="2"/>
      <c r="D113" s="2"/>
      <c r="E113" s="12"/>
      <c r="F113" s="2"/>
      <c r="G113" s="2"/>
      <c r="H113" s="2"/>
      <c r="I113" s="2"/>
      <c r="J113" s="2"/>
      <c r="K113" s="2"/>
      <c r="L113" s="2"/>
      <c r="M113" s="2">
        <v>59</v>
      </c>
      <c r="N113" s="2" t="s">
        <v>214</v>
      </c>
      <c r="O113" s="2"/>
      <c r="P113" s="2"/>
      <c r="Q113" s="12"/>
      <c r="R113" s="2"/>
      <c r="S113" s="2"/>
      <c r="T113" s="2"/>
      <c r="U113" s="2"/>
      <c r="V113" s="2"/>
      <c r="W113" s="2"/>
      <c r="X113" s="2"/>
    </row>
    <row r="114" spans="1:26" ht="18" customHeight="1">
      <c r="A114" s="2">
        <v>25</v>
      </c>
      <c r="B114" s="2" t="s">
        <v>215</v>
      </c>
      <c r="C114" s="2"/>
      <c r="D114" s="2"/>
      <c r="E114" s="12"/>
      <c r="F114" s="2"/>
      <c r="G114" s="2"/>
      <c r="H114" s="2"/>
      <c r="I114" s="2"/>
      <c r="J114" s="2"/>
      <c r="K114" s="2"/>
      <c r="L114" s="2"/>
      <c r="M114" s="2">
        <v>60</v>
      </c>
      <c r="N114" s="2"/>
      <c r="O114" s="2"/>
      <c r="P114" s="2"/>
      <c r="Q114" s="12"/>
      <c r="R114" s="2"/>
      <c r="S114" s="2"/>
      <c r="T114" s="2"/>
      <c r="U114" s="2"/>
      <c r="V114" s="2"/>
      <c r="W114" s="2"/>
      <c r="X114" s="2"/>
    </row>
    <row r="115" spans="1:26" ht="18" customHeight="1">
      <c r="A115" s="2">
        <v>26</v>
      </c>
      <c r="B115" s="2" t="s">
        <v>216</v>
      </c>
      <c r="C115" s="2"/>
      <c r="D115" s="2"/>
      <c r="E115" s="12"/>
      <c r="F115" s="2"/>
      <c r="G115" s="2"/>
      <c r="H115" s="2"/>
      <c r="I115" s="2"/>
      <c r="J115" s="2"/>
      <c r="K115" s="2"/>
      <c r="L115" s="2"/>
      <c r="M115" s="2">
        <v>61</v>
      </c>
      <c r="N115" s="2"/>
      <c r="O115" s="2"/>
      <c r="P115" s="2"/>
      <c r="Q115" s="12"/>
      <c r="R115" s="2"/>
      <c r="S115" s="2"/>
      <c r="T115" s="2"/>
      <c r="U115" s="2"/>
      <c r="V115" s="2"/>
      <c r="W115" s="2"/>
      <c r="X115" s="2"/>
    </row>
    <row r="116" spans="1:26" ht="18" customHeight="1">
      <c r="A116" s="2">
        <v>27</v>
      </c>
      <c r="B116" s="2" t="s">
        <v>217</v>
      </c>
      <c r="C116" s="2"/>
      <c r="D116" s="2"/>
      <c r="E116" s="12"/>
      <c r="F116" s="2"/>
      <c r="G116" s="2"/>
      <c r="H116" s="2"/>
      <c r="I116" s="2"/>
      <c r="J116" s="2"/>
      <c r="K116" s="2"/>
      <c r="L116" s="2"/>
      <c r="M116" s="2">
        <v>62</v>
      </c>
      <c r="N116" s="2"/>
      <c r="O116" s="2"/>
      <c r="P116" s="2"/>
      <c r="Q116" s="12"/>
      <c r="R116" s="2"/>
      <c r="S116" s="2"/>
      <c r="T116" s="2"/>
      <c r="U116" s="2"/>
      <c r="V116" s="2"/>
      <c r="W116" s="2"/>
      <c r="X116" s="2"/>
    </row>
    <row r="117" spans="1:26" ht="18" customHeight="1">
      <c r="A117" s="2">
        <v>28</v>
      </c>
      <c r="B117" s="2" t="s">
        <v>218</v>
      </c>
      <c r="C117" s="2"/>
      <c r="D117" s="2"/>
      <c r="E117" s="12"/>
      <c r="F117" s="2"/>
      <c r="G117" s="2"/>
      <c r="H117" s="2"/>
      <c r="I117" s="2"/>
      <c r="J117" s="2"/>
      <c r="K117" s="2"/>
      <c r="L117" s="2"/>
      <c r="M117" s="2">
        <v>63</v>
      </c>
      <c r="N117" s="2"/>
      <c r="O117" s="2"/>
      <c r="P117" s="2"/>
      <c r="Q117" s="12"/>
      <c r="R117" s="2"/>
      <c r="S117" s="2"/>
      <c r="T117" s="2"/>
      <c r="U117" s="2"/>
      <c r="V117" s="2"/>
      <c r="W117" s="2"/>
      <c r="X117" s="2"/>
    </row>
    <row r="118" spans="1:26" ht="18" customHeight="1">
      <c r="A118" s="2">
        <v>29</v>
      </c>
      <c r="B118" s="2" t="s">
        <v>219</v>
      </c>
      <c r="C118" s="2"/>
      <c r="D118" s="2"/>
      <c r="E118" s="12"/>
      <c r="F118" s="2"/>
      <c r="G118" s="2"/>
      <c r="H118" s="2"/>
      <c r="I118" s="2"/>
      <c r="J118" s="2"/>
      <c r="K118" s="2"/>
      <c r="L118" s="2"/>
      <c r="M118" s="2">
        <v>64</v>
      </c>
      <c r="N118" s="2"/>
      <c r="O118" s="2"/>
      <c r="P118" s="2"/>
      <c r="Q118" s="12"/>
      <c r="R118" s="2"/>
      <c r="S118" s="2"/>
      <c r="T118" s="2"/>
      <c r="U118" s="2"/>
      <c r="V118" s="2"/>
      <c r="W118" s="2"/>
      <c r="X118" s="2"/>
    </row>
    <row r="119" spans="1:26" ht="18" customHeight="1">
      <c r="A119" s="2">
        <v>30</v>
      </c>
      <c r="B119" s="2" t="s">
        <v>220</v>
      </c>
      <c r="C119" s="2"/>
      <c r="D119" s="2"/>
      <c r="E119" s="12"/>
      <c r="F119" s="2"/>
      <c r="G119" s="2"/>
      <c r="H119" s="2"/>
      <c r="I119" s="2"/>
      <c r="J119" s="2"/>
      <c r="K119" s="2"/>
      <c r="L119" s="2"/>
      <c r="M119" s="2">
        <v>65</v>
      </c>
      <c r="N119" s="2"/>
      <c r="O119" s="2"/>
      <c r="P119" s="2"/>
      <c r="Q119" s="12"/>
      <c r="R119" s="2"/>
      <c r="S119" s="2"/>
      <c r="T119" s="2"/>
      <c r="U119" s="2"/>
      <c r="V119" s="2"/>
      <c r="W119" s="2"/>
      <c r="X119" s="2"/>
    </row>
    <row r="120" spans="1:26" ht="18" customHeight="1">
      <c r="A120" s="2">
        <v>31</v>
      </c>
      <c r="B120" s="2" t="s">
        <v>221</v>
      </c>
      <c r="C120" s="2"/>
      <c r="D120" s="2"/>
      <c r="E120" s="12"/>
      <c r="F120" s="2"/>
      <c r="G120" s="2"/>
      <c r="H120" s="2"/>
      <c r="I120" s="2"/>
      <c r="J120" s="2"/>
      <c r="K120" s="2"/>
      <c r="L120" s="2"/>
      <c r="M120" s="2">
        <v>66</v>
      </c>
      <c r="N120" s="2"/>
      <c r="O120" s="2"/>
      <c r="P120" s="2"/>
      <c r="Q120" s="12"/>
      <c r="R120" s="2"/>
      <c r="S120" s="2"/>
      <c r="T120" s="2"/>
      <c r="U120" s="2"/>
      <c r="V120" s="2"/>
      <c r="W120" s="2"/>
      <c r="X120" s="2"/>
    </row>
    <row r="121" spans="1:26" ht="18" customHeight="1">
      <c r="A121" s="2">
        <v>32</v>
      </c>
      <c r="B121" s="2" t="s">
        <v>222</v>
      </c>
      <c r="C121" s="2"/>
      <c r="D121" s="2"/>
      <c r="E121" s="12"/>
      <c r="F121" s="2"/>
      <c r="G121" s="2"/>
      <c r="H121" s="2"/>
      <c r="I121" s="2"/>
      <c r="J121" s="2"/>
      <c r="K121" s="2"/>
      <c r="L121" s="2"/>
      <c r="M121" s="2">
        <v>67</v>
      </c>
      <c r="N121" s="2"/>
      <c r="O121" s="2"/>
      <c r="P121" s="2"/>
      <c r="Q121" s="12"/>
      <c r="R121" s="2"/>
      <c r="S121" s="2"/>
      <c r="T121" s="2"/>
      <c r="U121" s="2"/>
      <c r="V121" s="2"/>
      <c r="W121" s="2"/>
      <c r="X121" s="2"/>
    </row>
    <row r="122" spans="1:26" ht="18" customHeight="1">
      <c r="A122" s="2">
        <v>33</v>
      </c>
      <c r="B122" s="2" t="s">
        <v>223</v>
      </c>
      <c r="C122" s="2"/>
      <c r="D122" s="2"/>
      <c r="E122" s="12"/>
      <c r="F122" s="2"/>
      <c r="G122" s="2"/>
      <c r="H122" s="2"/>
      <c r="I122" s="2"/>
      <c r="J122" s="2"/>
      <c r="K122" s="2"/>
      <c r="L122" s="2"/>
      <c r="M122" s="2">
        <v>68</v>
      </c>
      <c r="N122" s="2"/>
      <c r="O122" s="2"/>
      <c r="P122" s="2"/>
      <c r="Q122" s="12"/>
      <c r="R122" s="2"/>
      <c r="S122" s="2"/>
      <c r="T122" s="2"/>
      <c r="U122" s="2"/>
      <c r="V122" s="2"/>
      <c r="W122" s="2"/>
      <c r="X122" s="2"/>
    </row>
    <row r="123" spans="1:26" ht="18" customHeight="1">
      <c r="A123" s="2">
        <v>34</v>
      </c>
      <c r="B123" s="2" t="s">
        <v>224</v>
      </c>
      <c r="C123" s="2"/>
      <c r="D123" s="2"/>
      <c r="E123" s="12"/>
      <c r="F123" s="2"/>
      <c r="G123" s="2"/>
      <c r="H123" s="2"/>
      <c r="I123" s="2"/>
      <c r="J123" s="2"/>
      <c r="K123" s="2"/>
      <c r="L123" s="2"/>
      <c r="M123" s="2">
        <v>69</v>
      </c>
      <c r="N123" s="2"/>
      <c r="O123" s="2"/>
      <c r="P123" s="2"/>
      <c r="Q123" s="12"/>
      <c r="R123" s="2"/>
      <c r="S123" s="2"/>
      <c r="T123" s="2"/>
      <c r="U123" s="2"/>
      <c r="V123" s="2"/>
      <c r="W123" s="2"/>
      <c r="X123" s="2"/>
    </row>
    <row r="124" spans="1:26" ht="18" customHeight="1">
      <c r="A124" s="2">
        <v>35</v>
      </c>
      <c r="B124" s="2" t="s">
        <v>225</v>
      </c>
      <c r="C124" s="2"/>
      <c r="D124" s="2"/>
      <c r="E124" s="12"/>
      <c r="F124" s="2"/>
      <c r="G124" s="2"/>
      <c r="H124" s="2"/>
      <c r="I124" s="2"/>
      <c r="J124" s="2"/>
      <c r="K124" s="2"/>
      <c r="L124" s="2"/>
      <c r="M124" s="2">
        <v>70</v>
      </c>
      <c r="N124" s="2"/>
      <c r="O124" s="2"/>
      <c r="P124" s="2"/>
      <c r="Q124" s="12"/>
      <c r="R124" s="2"/>
      <c r="S124" s="2"/>
      <c r="T124" s="2"/>
      <c r="U124" s="2"/>
      <c r="V124" s="2"/>
      <c r="W124" s="2"/>
      <c r="X124" s="2"/>
    </row>
    <row r="125" spans="1:26" ht="18" customHeight="1">
      <c r="A125" s="2" t="s">
        <v>79</v>
      </c>
      <c r="B125" s="2" t="s">
        <v>80</v>
      </c>
      <c r="C125" s="2" t="s">
        <v>81</v>
      </c>
      <c r="D125" s="2" t="s">
        <v>82</v>
      </c>
      <c r="E125" s="2" t="s">
        <v>83</v>
      </c>
      <c r="F125" s="2" t="s">
        <v>84</v>
      </c>
      <c r="G125" s="2" t="s">
        <v>85</v>
      </c>
      <c r="H125" s="2" t="s">
        <v>86</v>
      </c>
      <c r="I125" s="2" t="s">
        <v>87</v>
      </c>
      <c r="J125" s="2" t="s">
        <v>88</v>
      </c>
      <c r="K125" s="2" t="s">
        <v>89</v>
      </c>
      <c r="L125" s="2" t="s">
        <v>90</v>
      </c>
      <c r="M125" s="2" t="s">
        <v>91</v>
      </c>
      <c r="N125" s="2" t="s">
        <v>92</v>
      </c>
      <c r="O125" s="2" t="s">
        <v>93</v>
      </c>
      <c r="P125" s="16" t="s">
        <v>13</v>
      </c>
      <c r="Q125" s="16"/>
      <c r="R125" s="16" t="s">
        <v>94</v>
      </c>
      <c r="S125" s="16"/>
      <c r="T125" s="16" t="s">
        <v>95</v>
      </c>
      <c r="U125" s="16"/>
      <c r="V125" s="16" t="s">
        <v>96</v>
      </c>
      <c r="W125" s="16"/>
      <c r="X125" s="2" t="s">
        <v>97</v>
      </c>
    </row>
    <row r="126" spans="1:26" ht="18" customHeight="1">
      <c r="A126" s="2" t="s">
        <v>9</v>
      </c>
      <c r="B126" s="2" t="s">
        <v>166</v>
      </c>
      <c r="C126" s="2">
        <f>70-(COUNTBLANK(B90:B124)+COUNTBLANK(N90:N124))</f>
        <v>59</v>
      </c>
      <c r="D126" s="2">
        <f>(COUNTIF(C90:C124,"&gt;=80")+COUNTIF(O90:O124,"&gt;=80"))</f>
        <v>0</v>
      </c>
      <c r="E126" s="2">
        <f>(COUNTIF(C90:C124,"&gt;=60")+COUNTIF(O90:O124,"&gt;=60"))</f>
        <v>0</v>
      </c>
      <c r="F126" s="2">
        <f>(COUNTIF(C90:C124,"&gt;=90")+COUNTIF(O90:O124,"&gt;=90"))</f>
        <v>0</v>
      </c>
      <c r="G126" s="2">
        <f>(COUNTIF(C90:C124,"&gt;=80")+COUNTIF(O90:O124,"&gt;=80"))-(COUNTIF(C90:C124,"&gt;=90")+COUNTIF(O90:O124,"&gt;=90"))</f>
        <v>0</v>
      </c>
      <c r="H126" s="2">
        <f>(COUNTIF(C90:C124,"&gt;=70")+COUNTIF(O90:O124,"&gt;=70"))-(COUNTIF(C90:C124,"&gt;=80")+COUNTIF(O90:O124,"&gt;=80"))</f>
        <v>0</v>
      </c>
      <c r="I126" s="2">
        <f>(COUNTIF(C90:C124,"&gt;=60")+COUNTIF(O90:O124,"&gt;=60"))-(COUNTIF(C90:C124,"&gt;=70")+COUNTIF(O90:O124,"&gt;=70"))</f>
        <v>0</v>
      </c>
      <c r="J126" s="2">
        <f>(COUNTIF(C90:C124,"&gt;=50")+COUNTIF(O90:O124,"&gt;=50"))-(COUNTIF(C90:C124,"&gt;=60")+COUNTIF(O90:O124,"&gt;=60"))</f>
        <v>0</v>
      </c>
      <c r="K126" s="2">
        <f>(COUNTIF(C90:C124,"&gt;=40")+COUNTIF(O90:O124,"&gt;=40"))-(COUNTIF(C90:C124,"&gt;=50")+COUNTIF(O90:O124,"&gt;=50"))</f>
        <v>0</v>
      </c>
      <c r="L126" s="2">
        <f>(COUNTIF(C90:C124,"&gt;=30")+COUNTIF(O90:O124,"&gt;=30"))-(COUNTIF(C90:C124,"&gt;=40")+COUNTIF(O90:O124,"&gt;=40"))</f>
        <v>0</v>
      </c>
      <c r="M126" s="2">
        <f>(COUNTIF(C90:C124,"&gt;=20")+COUNTIF(O90:O124,"&gt;=20"))-(COUNTIF(C90:C124,"&gt;=30")+COUNTIF(O90:O124,"&gt;=30"))</f>
        <v>0</v>
      </c>
      <c r="N126" s="2">
        <f>(COUNTIF(C90:C124,"&gt;=10")+COUNTIF(O90:O124,"&gt;=10"))-(COUNTIF(C90:C124,"&gt;=20")+COUNTIF(O90:O124,"&gt;=20"))</f>
        <v>0</v>
      </c>
      <c r="O126" s="2">
        <f>(COUNTIF(C90:C124,"&lt;10")+COUNTIF(O90:O124,"&lt;10"))</f>
        <v>0</v>
      </c>
      <c r="P126" s="16">
        <f>IF(MID(B115,1,1)="0","",SUM(C90:C124,O90:O124))</f>
        <v>0</v>
      </c>
      <c r="Q126" s="16"/>
      <c r="R126" s="16" t="e">
        <f>IF(MID(B115,1,1)="0","",(COUNTIF(C90:C124,"&gt;=60")+COUNTIF(O90:O124,"&gt;=60"))/(70-(COUNTBLANK(C90:C124)+COUNTBLANK(O90:O124)))*100)</f>
        <v>#DIV/0!</v>
      </c>
      <c r="S126" s="16"/>
      <c r="T126" s="16" t="e">
        <f>IF(MID(B115,1,1)="0","",P126/(70-(COUNTBLANK(C90:C124)+COUNTBLANK(O90:O124))))</f>
        <v>#DIV/0!</v>
      </c>
      <c r="U126" s="16"/>
      <c r="V126" s="16" t="e">
        <f>IF(MID(B115,1,1)="0","",(COUNTIF(C90:C124,"&gt;=80")+COUNTIF(O90:O124,"&gt;=80"))/(70-(COUNTBLANK(C90:C124)+COUNTBLANK(O90:O124)))*100)</f>
        <v>#DIV/0!</v>
      </c>
      <c r="W126" s="16"/>
      <c r="X126" s="2" t="e">
        <f>IF(MID(B115,1,1)="0","",(COUNTIF(C90:C124,"&lt;30")+COUNTIF(O90:O124,"&lt;30"))/(70-(COUNTBLANK(C90:C124)+COUNTBLANK(O90:O124)))*100)</f>
        <v>#DIV/0!</v>
      </c>
      <c r="Y126" s="1" t="e">
        <f>R126+T126+V126</f>
        <v>#DIV/0!</v>
      </c>
      <c r="Z126" s="1" t="e">
        <f>T126+R126+V126-X126</f>
        <v>#DIV/0!</v>
      </c>
    </row>
    <row r="127" spans="1:26" ht="18" customHeight="1">
      <c r="A127" s="2" t="s">
        <v>10</v>
      </c>
      <c r="B127" s="2" t="s">
        <v>226</v>
      </c>
      <c r="C127" s="2">
        <f>70-(COUNTBLANK(B90:B124)+COUNTBLANK(N90:N124))</f>
        <v>59</v>
      </c>
      <c r="D127" s="2">
        <f>(COUNTIF(D90:D124,"&gt;=80")+COUNTIF(P90:P124,"&gt;=80"))</f>
        <v>0</v>
      </c>
      <c r="E127" s="2">
        <f>(COUNTIF(D90:D124,"&gt;=60")+COUNTIF(P90:P124,"&gt;=60"))</f>
        <v>0</v>
      </c>
      <c r="F127" s="2">
        <f>(COUNTIF(D90:D124,"&gt;=90")+COUNTIF(P90:P124,"&gt;=90"))</f>
        <v>0</v>
      </c>
      <c r="G127" s="2">
        <f>(COUNTIF(D90:D124,"&gt;=80")+COUNTIF(P90:P124,"&gt;=80"))-(COUNTIF(D90:D124,"&gt;=90")+COUNTIF(P90:P124,"&gt;=90"))</f>
        <v>0</v>
      </c>
      <c r="H127" s="2">
        <f>(COUNTIF(D90:D124,"&gt;=70")+COUNTIF(P90:P124,"&gt;=70"))-(COUNTIF(D90:D124,"&gt;=80")+COUNTIF(P90:P124,"&gt;=80"))</f>
        <v>0</v>
      </c>
      <c r="I127" s="2">
        <f>(COUNTIF(D90:D124,"&gt;=60")+COUNTIF(P90:P124,"&gt;=60"))-(COUNTIF(D90:D124,"&gt;=70")+COUNTIF(P90:P124,"&gt;=70"))</f>
        <v>0</v>
      </c>
      <c r="J127" s="2">
        <f>(COUNTIF(D90:D124,"&gt;=50")+COUNTIF(P90:P124,"&gt;=50"))-(COUNTIF(D90:D124,"&gt;=60")+COUNTIF(P90:P124,"&gt;=60"))</f>
        <v>0</v>
      </c>
      <c r="K127" s="2">
        <f>(COUNTIF(D90:D124,"&gt;=40")+COUNTIF(P90:P124,"&gt;=40"))-(COUNTIF(D90:D124,"&gt;=50")+COUNTIF(P90:P124,"&gt;=50"))</f>
        <v>0</v>
      </c>
      <c r="L127" s="2">
        <f>(COUNTIF(D90:D124,"&gt;=30")+COUNTIF(P90:P124,"&gt;=30"))-(COUNTIF(D90:D124,"&gt;=40")+COUNTIF(P90:P124,"&gt;=40"))</f>
        <v>0</v>
      </c>
      <c r="M127" s="2">
        <f>(COUNTIF(D90:D124,"&gt;=20")+COUNTIF(P90:P124,"&gt;=20"))-(COUNTIF(D90:D124,"&gt;=30")+COUNTIF(P90:P124,"&gt;=30"))</f>
        <v>0</v>
      </c>
      <c r="N127" s="2">
        <f>(COUNTIF(D90:D124,"&gt;=10")+COUNTIF(P90:P124,"&gt;=10"))-(COUNTIF(D90:D124,"&gt;=20")+COUNTIF(P90:P124,"&gt;=20"))</f>
        <v>0</v>
      </c>
      <c r="O127" s="2">
        <f>(COUNTIF(D90:D124,"&lt;10")+COUNTIF(P90:P124,"&lt;10"))</f>
        <v>0</v>
      </c>
      <c r="P127" s="16">
        <f>IF(MID(B116,1,1)="0","",SUM(D90:D124,P90:P124))</f>
        <v>0</v>
      </c>
      <c r="Q127" s="16"/>
      <c r="R127" s="16" t="e">
        <f>IF(MID(B116,1,1)="0","",(COUNTIF(D90:D124,"&gt;=60")+COUNTIF(P90:P124,"&gt;=60"))/(70-(COUNTBLANK(D90:D124)+COUNTBLANK(P90:P124)))*100)</f>
        <v>#DIV/0!</v>
      </c>
      <c r="S127" s="16"/>
      <c r="T127" s="16" t="e">
        <f>IF(MID(B116,1,1)="0","",P127/(70-(COUNTBLANK(D90:D124)+COUNTBLANK(P90:P124))))</f>
        <v>#DIV/0!</v>
      </c>
      <c r="U127" s="16"/>
      <c r="V127" s="16" t="e">
        <f>IF(MID(B116,1,1)="0","",(COUNTIF(D90:D124,"&gt;=80")+COUNTIF(P90:P124,"&gt;=80"))/(70-(COUNTBLANK(D90:D124)+COUNTBLANK(P90:P124)))*100)</f>
        <v>#DIV/0!</v>
      </c>
      <c r="W127" s="16"/>
      <c r="X127" s="2" t="e">
        <f>IF(MID(B116,1,1)="0","",(COUNTIF(D90:D124,"&lt;30")+COUNTIF(P90:P124,"&lt;30"))/(70-(COUNTBLANK(D90:D124)+COUNTBLANK(P90:P124)))*100)</f>
        <v>#DIV/0!</v>
      </c>
      <c r="Y127" s="1" t="e">
        <f>R127+T127+V127</f>
        <v>#DIV/0!</v>
      </c>
      <c r="Z127" s="1" t="e">
        <f>T127+R127+V127-X127</f>
        <v>#DIV/0!</v>
      </c>
    </row>
    <row r="128" spans="1:26" ht="18" customHeight="1">
      <c r="A128" s="2" t="s">
        <v>11</v>
      </c>
      <c r="B128" s="2" t="s">
        <v>99</v>
      </c>
      <c r="C128" s="2">
        <f>70-(COUNTBLANK(B90:B124)+COUNTBLANK(N90:N124))</f>
        <v>59</v>
      </c>
      <c r="D128" s="2">
        <f>(COUNTIF(E90:E124,"&gt;=80")+COUNTIF(Q90:Q124,"&gt;=80"))</f>
        <v>0</v>
      </c>
      <c r="E128" s="2">
        <f>(COUNTIF(E90:E124,"&gt;=60")+COUNTIF(Q90:Q124,"&gt;=60"))</f>
        <v>0</v>
      </c>
      <c r="F128" s="2">
        <f>(COUNTIF(E90:E124,"&gt;=90")+COUNTIF(Q90:Q124,"&gt;=90"))</f>
        <v>0</v>
      </c>
      <c r="G128" s="2">
        <f>(COUNTIF(E90:E124,"&gt;=80")+COUNTIF(Q90:Q124,"&gt;=80"))-(COUNTIF(E90:E124,"&gt;=90")+COUNTIF(Q90:Q124,"&gt;=90"))</f>
        <v>0</v>
      </c>
      <c r="H128" s="2">
        <f>(COUNTIF(E90:E124,"&gt;=70")+COUNTIF(Q90:Q124,"&gt;=70"))-(COUNTIF(E90:E124,"&gt;=80")+COUNTIF(Q90:Q124,"&gt;=80"))</f>
        <v>0</v>
      </c>
      <c r="I128" s="2">
        <f>(COUNTIF(E90:E124,"&gt;=60")+COUNTIF(Q90:Q124,"&gt;=60"))-(COUNTIF(E90:E124,"&gt;=70")+COUNTIF(Q90:Q124,"&gt;=70"))</f>
        <v>0</v>
      </c>
      <c r="J128" s="2">
        <f>(COUNTIF(E90:E124,"&gt;=50")+COUNTIF(Q90:Q124,"&gt;=50"))-(COUNTIF(E90:E124,"&gt;=60")+COUNTIF(Q90:Q124,"&gt;=60"))</f>
        <v>0</v>
      </c>
      <c r="K128" s="2">
        <f>(COUNTIF(E90:E124,"&gt;=40")+COUNTIF(Q90:Q124,"&gt;=40"))-(COUNTIF(E90:E124,"&gt;=50")+COUNTIF(Q90:Q124,"&gt;=50"))</f>
        <v>0</v>
      </c>
      <c r="L128" s="2">
        <f>(COUNTIF(E90:E124,"&gt;=30")+COUNTIF(Q90:Q124,"&gt;=30"))-(COUNTIF(E90:E124,"&gt;=40")+COUNTIF(Q90:Q124,"&gt;=40"))</f>
        <v>0</v>
      </c>
      <c r="M128" s="2">
        <f>(COUNTIF(E90:E124,"&gt;=20")+COUNTIF(Q90:Q124,"&gt;=20"))-(COUNTIF(E90:E124,"&gt;=30")+COUNTIF(Q90:Q124,"&gt;=30"))</f>
        <v>0</v>
      </c>
      <c r="N128" s="2">
        <f>(COUNTIF(E90:E124,"&gt;=10")+COUNTIF(Q90:Q124,"&gt;=10"))-(COUNTIF(E90:E124,"&gt;=20")+COUNTIF(Q90:Q124,"&gt;=20"))</f>
        <v>0</v>
      </c>
      <c r="O128" s="2">
        <f>(COUNTIF(E90:E124,"&lt;10")+COUNTIF(Q90:Q124,"&lt;10"))</f>
        <v>0</v>
      </c>
      <c r="P128" s="16">
        <f>IF(MID(B117,1,1)="0","",SUM(E90:E124,Q90:Q124))</f>
        <v>0</v>
      </c>
      <c r="Q128" s="16"/>
      <c r="R128" s="16" t="e">
        <f>IF(MID(B117,1,1)="0","",(COUNTIF(E90:E124,"&gt;=60")+COUNTIF(Q90:Q124,"&gt;=60"))/(70-(COUNTBLANK(E90:E124)+COUNTBLANK(Q90:Q124)))*100)</f>
        <v>#DIV/0!</v>
      </c>
      <c r="S128" s="16"/>
      <c r="T128" s="16" t="e">
        <f>IF(MID(B117,1,1)="0","",P128/(70-(COUNTBLANK(E90:E124)+COUNTBLANK(Q90:Q124))))</f>
        <v>#DIV/0!</v>
      </c>
      <c r="U128" s="16"/>
      <c r="V128" s="16" t="e">
        <f>IF(MID(B117,1,1)="0","",(COUNTIF(E90:E124,"&gt;=80")+COUNTIF(Q90:Q124,"&gt;=80"))/(70-(COUNTBLANK(E90:E124)+COUNTBLANK(Q90:Q124)))*100)</f>
        <v>#DIV/0!</v>
      </c>
      <c r="W128" s="16"/>
      <c r="X128" s="2" t="e">
        <f>IF(MID(B117,1,1)="0","",(COUNTIF(E90:E124,"&lt;30")+COUNTIF(Q90:Q124,"&lt;30"))/(70-(COUNTBLANK(E90:E124)+COUNTBLANK(Q90:Q124)))*100)</f>
        <v>#DIV/0!</v>
      </c>
      <c r="Y128" s="1" t="e">
        <f>R128+T128+V128</f>
        <v>#DIV/0!</v>
      </c>
      <c r="Z128" s="1" t="e">
        <f>T128+R128+V128-X128</f>
        <v>#DIV/0!</v>
      </c>
    </row>
    <row r="129" spans="1:26" ht="18" customHeight="1">
      <c r="A129" s="2" t="s">
        <v>12</v>
      </c>
      <c r="B129" s="2"/>
      <c r="C129" s="2">
        <f>70-(COUNTBLANK(B90:B124)+COUNTBLANK(N90:N124))</f>
        <v>59</v>
      </c>
      <c r="D129" s="2">
        <f>(COUNTIF(F90:F124,"&gt;=80")+COUNTIF(R90:R124,"&gt;=80"))</f>
        <v>0</v>
      </c>
      <c r="E129" s="2">
        <f>(COUNTIF(F90:F124,"&gt;=60")+COUNTIF(R90:R124,"&gt;=60"))</f>
        <v>0</v>
      </c>
      <c r="F129" s="2">
        <f>(COUNTIF(F90:F124,"&gt;=90")+COUNTIF(R90:R124,"&gt;=90"))</f>
        <v>0</v>
      </c>
      <c r="G129" s="2">
        <f>(COUNTIF(F90:F124,"&gt;=80")+COUNTIF(R90:R124,"&gt;=80"))-(COUNTIF(F90:F124,"&gt;=90")+COUNTIF(R90:R124,"&gt;=90"))</f>
        <v>0</v>
      </c>
      <c r="H129" s="2">
        <f>(COUNTIF(F90:F124,"&gt;=70")+COUNTIF(R90:R124,"&gt;=70"))-(COUNTIF(F90:F124,"&gt;=80")+COUNTIF(R90:R124,"&gt;=80"))</f>
        <v>0</v>
      </c>
      <c r="I129" s="2">
        <f>(COUNTIF(F90:F124,"&gt;=60")+COUNTIF(R90:R124,"&gt;=60"))-(COUNTIF(F90:F124,"&gt;=70")+COUNTIF(R90:R124,"&gt;=70"))</f>
        <v>0</v>
      </c>
      <c r="J129" s="2">
        <f>(COUNTIF(F90:F124,"&gt;=50")+COUNTIF(R90:R124,"&gt;=50"))-(COUNTIF(F90:F124,"&gt;=60")+COUNTIF(R90:R124,"&gt;=60"))</f>
        <v>0</v>
      </c>
      <c r="K129" s="2">
        <f>(COUNTIF(F90:F124,"&gt;=40")+COUNTIF(R90:R124,"&gt;=40"))-(COUNTIF(F90:F124,"&gt;=50")+COUNTIF(R90:R124,"&gt;=50"))</f>
        <v>0</v>
      </c>
      <c r="L129" s="2">
        <f>(COUNTIF(F90:F124,"&gt;=30")+COUNTIF(R90:R124,"&gt;=30"))-(COUNTIF(F90:F124,"&gt;=40")+COUNTIF(R90:R124,"&gt;=40"))</f>
        <v>0</v>
      </c>
      <c r="M129" s="2">
        <f>(COUNTIF(F90:F124,"&gt;=20")+COUNTIF(R90:R124,"&gt;=20"))-(COUNTIF(F90:F124,"&gt;=30")+COUNTIF(R90:R124,"&gt;=30"))</f>
        <v>0</v>
      </c>
      <c r="N129" s="2">
        <f>(COUNTIF(F90:F124,"&gt;=10")+COUNTIF(R90:R124,"&gt;=10"))-(COUNTIF(F90:F124,"&gt;=20")+COUNTIF(R90:R124,"&gt;=20"))</f>
        <v>0</v>
      </c>
      <c r="O129" s="2">
        <f>(COUNTIF(F90:F124,"&lt;10")+COUNTIF(R90:R124,"&lt;10"))</f>
        <v>0</v>
      </c>
      <c r="P129" s="16">
        <f>IF(MID(B118,1,1)="0","",SUM(F90:F124,R90:R124))</f>
        <v>0</v>
      </c>
      <c r="Q129" s="16"/>
      <c r="R129" s="16" t="e">
        <f>IF(MID(B118,1,1)="0","",(COUNTIF(F90:F124,"&gt;=60")+COUNTIF(R90:R124,"&gt;=60"))/(70-(COUNTBLANK(F90:F124)+COUNTBLANK(R90:R124)))*100)</f>
        <v>#DIV/0!</v>
      </c>
      <c r="S129" s="16"/>
      <c r="T129" s="16" t="e">
        <f>IF(MID(B118,1,1)="0","",P129/(70-(COUNTBLANK(F90:F124)+COUNTBLANK(R90:R124))))</f>
        <v>#DIV/0!</v>
      </c>
      <c r="U129" s="16"/>
      <c r="V129" s="16" t="e">
        <f>IF(MID(B118,1,1)="0","",(COUNTIF(F90:F124,"&gt;=80")+COUNTIF(R90:R124,"&gt;=80"))/(70-(COUNTBLANK(F90:F124)+COUNTBLANK(R90:R124)))*100)</f>
        <v>#DIV/0!</v>
      </c>
      <c r="W129" s="16"/>
      <c r="X129" s="2" t="e">
        <f>IF(MID(B118,1,1)="0","",(COUNTIF(F90:F124,"&lt;40")+COUNTIF(R90:R124,"&lt;40"))/(70-(COUNTBLANK(F90:F124)+COUNTBLANK(R90:R124)))*100)</f>
        <v>#DIV/0!</v>
      </c>
      <c r="Y129" s="1" t="e">
        <f>R129+T129+V129</f>
        <v>#DIV/0!</v>
      </c>
      <c r="Z129" s="1" t="e">
        <f>T129+R129+V129-X129</f>
        <v>#DIV/0!</v>
      </c>
    </row>
  </sheetData>
  <mergeCells count="81">
    <mergeCell ref="P129:Q129"/>
    <mergeCell ref="R129:S129"/>
    <mergeCell ref="T129:U129"/>
    <mergeCell ref="V129:W129"/>
    <mergeCell ref="P127:Q127"/>
    <mergeCell ref="R127:S127"/>
    <mergeCell ref="T127:U127"/>
    <mergeCell ref="V127:W127"/>
    <mergeCell ref="P128:Q128"/>
    <mergeCell ref="R128:S128"/>
    <mergeCell ref="T128:U128"/>
    <mergeCell ref="V128:W128"/>
    <mergeCell ref="P125:Q125"/>
    <mergeCell ref="R125:S125"/>
    <mergeCell ref="T125:U125"/>
    <mergeCell ref="V125:W125"/>
    <mergeCell ref="P126:Q126"/>
    <mergeCell ref="R126:S126"/>
    <mergeCell ref="T126:U126"/>
    <mergeCell ref="V126:W126"/>
    <mergeCell ref="A87:X87"/>
    <mergeCell ref="A88:B88"/>
    <mergeCell ref="C88:H88"/>
    <mergeCell ref="I88:K88"/>
    <mergeCell ref="L88:N88"/>
    <mergeCell ref="Q88:S88"/>
    <mergeCell ref="T88:X88"/>
    <mergeCell ref="P85:Q85"/>
    <mergeCell ref="R85:S85"/>
    <mergeCell ref="T85:U85"/>
    <mergeCell ref="V85:W85"/>
    <mergeCell ref="P86:Q86"/>
    <mergeCell ref="R86:S86"/>
    <mergeCell ref="T86:U86"/>
    <mergeCell ref="V86:W86"/>
    <mergeCell ref="P83:Q83"/>
    <mergeCell ref="R83:S83"/>
    <mergeCell ref="T83:U83"/>
    <mergeCell ref="V83:W83"/>
    <mergeCell ref="P84:Q84"/>
    <mergeCell ref="R84:S84"/>
    <mergeCell ref="T84:U84"/>
    <mergeCell ref="V84:W84"/>
    <mergeCell ref="T45:X45"/>
    <mergeCell ref="P82:Q82"/>
    <mergeCell ref="R82:S82"/>
    <mergeCell ref="T82:U82"/>
    <mergeCell ref="V82:W82"/>
    <mergeCell ref="A45:B45"/>
    <mergeCell ref="C45:H45"/>
    <mergeCell ref="I45:K45"/>
    <mergeCell ref="L45:N45"/>
    <mergeCell ref="Q45:S45"/>
    <mergeCell ref="P43:Q43"/>
    <mergeCell ref="R43:S43"/>
    <mergeCell ref="T43:U43"/>
    <mergeCell ref="V43:W43"/>
    <mergeCell ref="A44:X44"/>
    <mergeCell ref="P41:Q41"/>
    <mergeCell ref="R41:S41"/>
    <mergeCell ref="T41:U41"/>
    <mergeCell ref="V41:W41"/>
    <mergeCell ref="P42:Q42"/>
    <mergeCell ref="R42:S42"/>
    <mergeCell ref="T42:U42"/>
    <mergeCell ref="V42:W42"/>
    <mergeCell ref="P39:Q39"/>
    <mergeCell ref="R39:S39"/>
    <mergeCell ref="T39:U39"/>
    <mergeCell ref="V39:W39"/>
    <mergeCell ref="P40:Q40"/>
    <mergeCell ref="R40:S40"/>
    <mergeCell ref="T40:U40"/>
    <mergeCell ref="V40:W40"/>
    <mergeCell ref="A1:X1"/>
    <mergeCell ref="A2:B2"/>
    <mergeCell ref="C2:H2"/>
    <mergeCell ref="I2:K2"/>
    <mergeCell ref="L2:N2"/>
    <mergeCell ref="Q2:S2"/>
    <mergeCell ref="T2:X2"/>
  </mergeCells>
  <pageMargins left="0" right="0" top="0.19685039370078741" bottom="0.19685039370078741" header="0.51181102362204722" footer="0.51181102362204722"/>
  <pageSetup paperSize="9" orientation="portrait" useFirstPageNumber="1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2003-08-17T18:26:20Z</dcterms:created>
  <dcterms:modified xsi:type="dcterms:W3CDTF">2018-12-04T08:19:33Z</dcterms:modified>
</cp:coreProperties>
</file>