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rvez\Desktop\LISA\"/>
    </mc:Choice>
  </mc:AlternateContent>
  <bookViews>
    <workbookView xWindow="0" yWindow="0" windowWidth="9540" windowHeight="6405" tabRatio="598"/>
  </bookViews>
  <sheets>
    <sheet name="1(a)(b)" sheetId="1" r:id="rId1"/>
    <sheet name="1(c)" sheetId="2" r:id="rId2"/>
    <sheet name=" 1(d)(e)" sheetId="3" r:id="rId3"/>
    <sheet name="2" sheetId="7" r:id="rId4"/>
    <sheet name="2(a)(b)(c)(d)" sheetId="6" r:id="rId5"/>
    <sheet name="3(a)(b)" sheetId="8" r:id="rId6"/>
    <sheet name="4" sheetId="9" r:id="rId7"/>
  </sheets>
  <definedNames>
    <definedName name="_xlnm._FilterDatabase" localSheetId="4" hidden="1">'2(a)(b)(c)(d)'!$C$4:$C$11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8" l="1"/>
  <c r="J26" i="8"/>
  <c r="J24" i="8"/>
  <c r="V20" i="8"/>
  <c r="P20" i="8"/>
  <c r="J20" i="8"/>
  <c r="F5" i="8" l="1"/>
  <c r="F6" i="8"/>
  <c r="F4" i="8"/>
  <c r="H6" i="6" l="1"/>
  <c r="H7" i="6"/>
  <c r="H8" i="6"/>
  <c r="H9" i="6"/>
  <c r="H10" i="6"/>
  <c r="H5" i="6"/>
  <c r="H11" i="6" s="1"/>
  <c r="H12" i="6" s="1"/>
  <c r="G6" i="6"/>
  <c r="G7" i="6"/>
  <c r="G8" i="6"/>
  <c r="G9" i="6"/>
  <c r="G10" i="6"/>
  <c r="G5" i="6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82" i="1" l="1"/>
</calcChain>
</file>

<file path=xl/sharedStrings.xml><?xml version="1.0" encoding="utf-8"?>
<sst xmlns="http://schemas.openxmlformats.org/spreadsheetml/2006/main" count="508" uniqueCount="82">
  <si>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</si>
  <si>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</si>
  <si>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</si>
  <si>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</si>
  <si>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</si>
  <si>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</si>
  <si>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</si>
  <si>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</si>
  <si>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</si>
  <si>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</si>
  <si>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</si>
  <si>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</si>
  <si>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</si>
  <si>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</si>
  <si>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</si>
  <si>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</si>
  <si>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</si>
  <si>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</si>
  <si>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</si>
  <si>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</si>
  <si>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</si>
  <si>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</si>
  <si>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</si>
  <si>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</si>
  <si>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</si>
  <si>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</si>
  <si>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</si>
  <si>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Id</t>
  </si>
  <si>
    <t>Name</t>
  </si>
  <si>
    <t>Salary</t>
  </si>
  <si>
    <t>Sales</t>
  </si>
  <si>
    <t>Bonus</t>
  </si>
  <si>
    <t>Total</t>
  </si>
  <si>
    <t>Statistics of sales reprensantative</t>
  </si>
  <si>
    <t>January</t>
  </si>
  <si>
    <t>Month</t>
  </si>
  <si>
    <t>Epenses</t>
  </si>
  <si>
    <t>Retail Profit</t>
  </si>
  <si>
    <t>Profit/Loss</t>
  </si>
  <si>
    <t>February</t>
  </si>
  <si>
    <t>March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</si>
  <si>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</si>
  <si>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</si>
  <si>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</si>
  <si>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</si>
  <si>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</si>
  <si>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</si>
  <si>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</si>
  <si>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</si>
  <si>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</si>
  <si>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</si>
  <si>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</si>
  <si>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</si>
  <si>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</si>
  <si>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</si>
  <si>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</si>
  <si>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Printing materials</t>
  </si>
  <si>
    <t>Additional cost</t>
  </si>
  <si>
    <t>Printing material</t>
  </si>
  <si>
    <t>Expenses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</si>
  <si>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</si>
  <si>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</si>
  <si>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</si>
  <si>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</si>
  <si>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</si>
  <si>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</si>
  <si>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</si>
  <si>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</si>
  <si>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</si>
  <si>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</si>
  <si>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</t>
  </si>
  <si>
    <t>Product Quantity</t>
  </si>
  <si>
    <t>1(d)</t>
  </si>
  <si>
    <t>1(e)</t>
  </si>
  <si>
    <t>1©</t>
  </si>
  <si>
    <t>1(a)(b)</t>
  </si>
  <si>
    <t>2©</t>
  </si>
  <si>
    <t>2(a)(b)(d)</t>
  </si>
  <si>
    <t>3(a)</t>
  </si>
  <si>
    <t>3(b)</t>
  </si>
  <si>
    <t>Yearly report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</si>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</sst>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6" tint="0.599963377788628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 applyAlignment="1">
      <alignment horizontal="center"/>
    </xf>
    <xf numFmtId="14" fontId="0" fillId="4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0" fillId="4" borderId="3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applyBorder="1"/>
    <xf numFmtId="0" fontId="3" fillId="7" borderId="4" xfId="0" applyFont="1" applyFill="1" applyBorder="1"/>
    <xf numFmtId="0" fontId="0" fillId="0" borderId="0" xfId="0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0" fillId="0" borderId="13" xfId="0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10" borderId="4" xfId="0" applyFill="1" applyBorder="1" applyAlignment="1">
      <alignment horizontal="center"/>
    </xf>
    <xf numFmtId="0" fontId="0" fillId="11" borderId="0" xfId="0" applyFill="1"/>
    <xf numFmtId="0" fontId="0" fillId="10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1">
    <cellStyle name="Normal" xfId="0" builtinId="0"/>
  </cellStyles>
  <dxfs count="8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[Jihana AKter Lisa(01-020-22).xlsx]1(c)!PivotTable1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7EC-4AC1-9BDA-B5FA74B82C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7EC-4AC1-9BDA-B5FA74B82C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7EC-4AC1-9BDA-B5FA74B82C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7EC-4AC1-9BDA-B5FA74B82C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7EC-4AC1-9BDA-B5FA74B82C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7EC-4AC1-9BDA-B5FA74B82C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7EC-4AC1-9BDA-B5FA74B82C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[Jihana AKter Lisa(01-020-22).xlsx] 1(d)(e)!PivotTable2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1(d)(e)'!$B$3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1(d)(e)'!$A$4:$A$8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 1(d)(e)'!$B$4:$B$8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3D-4168-B45F-DDCBA7D95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410821760"/>
        <c:axId val="-1410819584"/>
        <c:axId val="0"/>
      </c:bar3DChart>
      <c:catAx>
        <c:axId val="-14108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819584"/>
        <c:crosses val="autoZero"/>
        <c:auto val="1"/>
        <c:lblAlgn val="ctr"/>
        <c:lblOffset val="100"/>
        <c:noMultiLvlLbl val="0"/>
      </c:catAx>
      <c:valAx>
        <c:axId val="-14108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8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[Jihana AKter Lisa(01-020-22).xlsx]2(a)(b)(c)(d)!PivotTable8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'2(a)(b)(c)(d)'!$L$3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'2(a)(b)(c)(d)'!$K$4:$K$10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'2(a)(b)(c)(d)'!$L$4:$L$10</c:f>
              <c:numCache>
                <c:formatCode>General</c:formatCode>
                <c:ptCount val="6"/>
                <c:pt idx="0">
                  <c:v>1760000</c:v>
                </c:pt>
                <c:pt idx="1">
                  <c:v>960000</c:v>
                </c:pt>
                <c:pt idx="2">
                  <c:v>700000</c:v>
                </c:pt>
                <c:pt idx="3">
                  <c:v>3340000</c:v>
                </c:pt>
                <c:pt idx="4">
                  <c:v>840000</c:v>
                </c:pt>
                <c:pt idx="5">
                  <c:v>1150000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1A-4359-BBD7-AF90C763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10823936"/>
        <c:axId val="-1410823392"/>
        <c:axId val="0"/>
      </c:bar3DChart>
      <c:catAx>
        <c:axId val="-14108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823392"/>
        <c:crosses val="autoZero"/>
        <c:auto val="1"/>
        <c:lblAlgn val="ctr"/>
        <c:lblOffset val="100"/>
        <c:noMultiLvlLbl val="0"/>
      </c:catAx>
      <c:valAx>
        <c:axId val="-14108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8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'4'!$B$5:$B$16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AA-4D7E-97E4-34817B7FAAB1}"/>
            </c:ext>
          </c:extLst>
        </c:ser>
        <c:ser>
          <c:idx val="1"/>
          <c:order val="1"/>
          <c:tx>
            <c:strRef>
              <c:f>'4'!$C$4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'4'!$C$5:$C$16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AA-4D7E-97E4-34817B7FAAB1}"/>
            </c:ext>
          </c:extLst>
        </c:ser>
        <c:ser>
          <c:idx val="2"/>
          <c:order val="2"/>
          <c:tx>
            <c:strRef>
              <c:f>'4'!$D$4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'4'!$D$5:$D$16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AA-4D7E-97E4-34817B7FA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0819040"/>
        <c:axId val="-1410818496"/>
      </c:barChart>
      <c:catAx>
        <c:axId val="-14108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818496"/>
        <c:crosses val="autoZero"/>
        <c:auto val="1"/>
        <c:lblAlgn val="ctr"/>
        <c:lblOffset val="100"/>
        <c:noMultiLvlLbl val="0"/>
      </c:catAx>
      <c:valAx>
        <c:axId val="-14108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8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'4'!$B$5:$B$16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F1-456E-82DE-7B9B49368EED}"/>
            </c:ext>
          </c:extLst>
        </c:ser>
        <c:ser>
          <c:idx val="1"/>
          <c:order val="1"/>
          <c:tx>
            <c:strRef>
              <c:f>'4'!$C$4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'4'!$C$5:$C$16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F1-456E-82DE-7B9B49368EED}"/>
            </c:ext>
          </c:extLst>
        </c:ser>
        <c:ser>
          <c:idx val="2"/>
          <c:order val="2"/>
          <c:tx>
            <c:strRef>
              <c:f>'4'!$D$4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'4'!$D$5:$D$16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F1-456E-82DE-7B9B4936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0830464"/>
        <c:axId val="-1410833184"/>
      </c:lineChart>
      <c:catAx>
        <c:axId val="-14108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833184"/>
        <c:crosses val="autoZero"/>
        <c:auto val="1"/>
        <c:lblAlgn val="ctr"/>
        <c:lblOffset val="100"/>
        <c:noMultiLvlLbl val="0"/>
      </c:catAx>
      <c:valAx>
        <c:axId val="-14108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8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424295</xdr:colOff>
      <xdr:row>0</xdr:row>
      <xdr:rowOff>138545</xdr:rowOff>
    </xdr:from>
    <xdr:to>
      <xdr:col>13</xdr:col>
      <xdr:colOff>467591</xdr:colOff>
      <xdr:row>23</xdr:row>
      <xdr:rowOff>121228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</xdr:row>
      <xdr:rowOff>161925</xdr:rowOff>
    </xdr:from>
    <xdr:to>
      <xdr:col>9</xdr:col>
      <xdr:colOff>481012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0</xdr:row>
      <xdr:rowOff>150813</xdr:rowOff>
    </xdr:from>
    <xdr:to>
      <xdr:col>20</xdr:col>
      <xdr:colOff>515937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9525</xdr:rowOff>
    </xdr:from>
    <xdr:to>
      <xdr:col>12</xdr:col>
      <xdr:colOff>314325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514349</xdr:colOff>
      <xdr:row>2</xdr:row>
      <xdr:rowOff>9525</xdr:rowOff>
    </xdr:from>
    <xdr:to>
      <xdr:col>20</xdr:col>
      <xdr:colOff>552450</xdr:colOff>
      <xdr:row>21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vez" refreshedDate="45561.366838310183" createdVersion="5" refreshedVersion="5" minRefreshableVersion="3" recordCount="76">
  <cacheSource type="worksheet">
    <worksheetSource name="Table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rvez" refreshedDate="45561.39192800926" createdVersion="5" refreshedVersion="5" minRefreshableVersion="3" recordCount="25">
  <cacheSource type="worksheet">
    <worksheetSource name="Table2"/>
  </cacheSource>
  <cacheFields count="7">
    <cacheField name="Date" numFmtId="14">
      <sharedItems containsSemiMixedTypes="0" containsNonDate="0" containsDate="1" containsString="0" minDate="2024-01-05T00:00:00" maxDate="2024-01-30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7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x v="0"/>
    <x v="0"/>
    <n v="5"/>
    <n v="70000"/>
    <x v="0"/>
  </r>
  <r>
    <d v="2024-01-06T00:00:00"/>
    <x v="1"/>
    <x v="1"/>
    <x v="1"/>
    <n v="10"/>
    <n v="50000"/>
    <x v="1"/>
  </r>
  <r>
    <d v="2024-01-07T00:00:00"/>
    <x v="2"/>
    <x v="2"/>
    <x v="2"/>
    <n v="7"/>
    <n v="20000"/>
    <x v="2"/>
  </r>
  <r>
    <d v="2024-01-08T00:00:00"/>
    <x v="3"/>
    <x v="3"/>
    <x v="3"/>
    <n v="15"/>
    <n v="30000"/>
    <x v="3"/>
  </r>
  <r>
    <d v="2024-01-09T00:00:00"/>
    <x v="4"/>
    <x v="4"/>
    <x v="0"/>
    <n v="3"/>
    <n v="70000"/>
    <x v="4"/>
  </r>
  <r>
    <d v="2024-01-10T00:00:00"/>
    <x v="5"/>
    <x v="5"/>
    <x v="1"/>
    <n v="6"/>
    <n v="50000"/>
    <x v="5"/>
  </r>
  <r>
    <d v="2024-01-11T00:00:00"/>
    <x v="1"/>
    <x v="2"/>
    <x v="2"/>
    <n v="4"/>
    <n v="20000"/>
    <x v="6"/>
  </r>
  <r>
    <d v="2024-01-12T00:00:00"/>
    <x v="2"/>
    <x v="3"/>
    <x v="3"/>
    <n v="10"/>
    <n v="30000"/>
    <x v="5"/>
  </r>
  <r>
    <d v="2024-01-13T00:00:00"/>
    <x v="0"/>
    <x v="0"/>
    <x v="0"/>
    <n v="8"/>
    <n v="70000"/>
    <x v="7"/>
  </r>
  <r>
    <d v="2024-01-14T00:00:00"/>
    <x v="4"/>
    <x v="0"/>
    <x v="1"/>
    <n v="12"/>
    <n v="50000"/>
    <x v="8"/>
  </r>
  <r>
    <d v="2024-01-15T00:00:00"/>
    <x v="5"/>
    <x v="1"/>
    <x v="2"/>
    <n v="9"/>
    <n v="20000"/>
    <x v="9"/>
  </r>
  <r>
    <d v="2024-01-16T00:00:00"/>
    <x v="1"/>
    <x v="2"/>
    <x v="3"/>
    <n v="5"/>
    <n v="30000"/>
    <x v="10"/>
  </r>
  <r>
    <d v="2024-01-17T00:00:00"/>
    <x v="2"/>
    <x v="3"/>
    <x v="0"/>
    <n v="11"/>
    <n v="70000"/>
    <x v="11"/>
  </r>
  <r>
    <d v="2024-01-18T00:00:00"/>
    <x v="3"/>
    <x v="4"/>
    <x v="1"/>
    <n v="7"/>
    <n v="50000"/>
    <x v="0"/>
  </r>
  <r>
    <d v="2024-01-19T00:00:00"/>
    <x v="4"/>
    <x v="5"/>
    <x v="2"/>
    <n v="6"/>
    <n v="20000"/>
    <x v="12"/>
  </r>
  <r>
    <d v="2024-01-20T00:00:00"/>
    <x v="5"/>
    <x v="2"/>
    <x v="3"/>
    <n v="13"/>
    <n v="30000"/>
    <x v="13"/>
  </r>
  <r>
    <d v="2024-01-21T00:00:00"/>
    <x v="0"/>
    <x v="3"/>
    <x v="0"/>
    <n v="9"/>
    <n v="70000"/>
    <x v="14"/>
  </r>
  <r>
    <d v="2024-01-22T00:00:00"/>
    <x v="2"/>
    <x v="4"/>
    <x v="1"/>
    <n v="8"/>
    <n v="50000"/>
    <x v="15"/>
  </r>
  <r>
    <d v="2024-01-23T00:00:00"/>
    <x v="3"/>
    <x v="5"/>
    <x v="2"/>
    <n v="14"/>
    <n v="20000"/>
    <x v="16"/>
  </r>
  <r>
    <d v="2024-01-24T00:00:00"/>
    <x v="4"/>
    <x v="2"/>
    <x v="3"/>
    <n v="7"/>
    <n v="30000"/>
    <x v="4"/>
  </r>
  <r>
    <d v="2024-01-25T00:00:00"/>
    <x v="5"/>
    <x v="3"/>
    <x v="0"/>
    <n v="10"/>
    <n v="70000"/>
    <x v="17"/>
  </r>
  <r>
    <d v="2024-01-26T00:00:00"/>
    <x v="1"/>
    <x v="0"/>
    <x v="1"/>
    <n v="5"/>
    <n v="50000"/>
    <x v="18"/>
  </r>
  <r>
    <d v="2024-01-27T00:00:00"/>
    <x v="0"/>
    <x v="1"/>
    <x v="2"/>
    <n v="8"/>
    <n v="20000"/>
    <x v="19"/>
  </r>
  <r>
    <d v="2024-01-28T00:00:00"/>
    <x v="3"/>
    <x v="2"/>
    <x v="3"/>
    <n v="6"/>
    <n v="30000"/>
    <x v="9"/>
  </r>
  <r>
    <d v="2024-01-29T00:00:00"/>
    <x v="4"/>
    <x v="3"/>
    <x v="0"/>
    <n v="7"/>
    <n v="70000"/>
    <x v="20"/>
  </r>
  <r>
    <d v="2024-02-01T00:00:00"/>
    <x v="5"/>
    <x v="4"/>
    <x v="0"/>
    <n v="8"/>
    <n v="70000"/>
    <x v="7"/>
  </r>
  <r>
    <d v="2024-02-02T00:00:00"/>
    <x v="1"/>
    <x v="5"/>
    <x v="1"/>
    <n v="6"/>
    <n v="50000"/>
    <x v="5"/>
  </r>
  <r>
    <d v="2024-02-03T00:00:00"/>
    <x v="2"/>
    <x v="2"/>
    <x v="2"/>
    <n v="10"/>
    <n v="20000"/>
    <x v="21"/>
  </r>
  <r>
    <d v="2024-02-04T00:00:00"/>
    <x v="3"/>
    <x v="0"/>
    <x v="3"/>
    <n v="20"/>
    <n v="30000"/>
    <x v="8"/>
  </r>
  <r>
    <d v="2024-02-05T00:00:00"/>
    <x v="0"/>
    <x v="4"/>
    <x v="0"/>
    <n v="4"/>
    <n v="70000"/>
    <x v="16"/>
  </r>
  <r>
    <d v="2024-02-06T00:00:00"/>
    <x v="5"/>
    <x v="5"/>
    <x v="1"/>
    <n v="9"/>
    <n v="50000"/>
    <x v="3"/>
  </r>
  <r>
    <d v="2024-02-07T00:00:00"/>
    <x v="1"/>
    <x v="4"/>
    <x v="2"/>
    <n v="5"/>
    <n v="20000"/>
    <x v="22"/>
  </r>
  <r>
    <d v="2024-02-08T00:00:00"/>
    <x v="0"/>
    <x v="5"/>
    <x v="3"/>
    <n v="15"/>
    <n v="30000"/>
    <x v="3"/>
  </r>
  <r>
    <d v="2024-02-09T00:00:00"/>
    <x v="3"/>
    <x v="2"/>
    <x v="0"/>
    <n v="7"/>
    <n v="70000"/>
    <x v="20"/>
  </r>
  <r>
    <d v="2024-02-10T00:00:00"/>
    <x v="4"/>
    <x v="3"/>
    <x v="1"/>
    <n v="11"/>
    <n v="50000"/>
    <x v="23"/>
  </r>
  <r>
    <d v="2024-02-11T00:00:00"/>
    <x v="5"/>
    <x v="0"/>
    <x v="2"/>
    <n v="12"/>
    <n v="20000"/>
    <x v="24"/>
  </r>
  <r>
    <d v="2024-02-12T00:00:00"/>
    <x v="1"/>
    <x v="0"/>
    <x v="3"/>
    <n v="10"/>
    <n v="30000"/>
    <x v="5"/>
  </r>
  <r>
    <d v="2024-02-13T00:00:00"/>
    <x v="2"/>
    <x v="1"/>
    <x v="0"/>
    <n v="9"/>
    <n v="70000"/>
    <x v="14"/>
  </r>
  <r>
    <d v="2024-02-14T00:00:00"/>
    <x v="3"/>
    <x v="2"/>
    <x v="1"/>
    <n v="8"/>
    <n v="50000"/>
    <x v="15"/>
  </r>
  <r>
    <d v="2024-02-15T00:00:00"/>
    <x v="4"/>
    <x v="3"/>
    <x v="2"/>
    <n v="11"/>
    <n v="20000"/>
    <x v="25"/>
  </r>
  <r>
    <d v="2024-02-16T00:00:00"/>
    <x v="0"/>
    <x v="4"/>
    <x v="3"/>
    <n v="14"/>
    <n v="30000"/>
    <x v="26"/>
  </r>
  <r>
    <d v="2024-02-17T00:00:00"/>
    <x v="1"/>
    <x v="5"/>
    <x v="0"/>
    <n v="10"/>
    <n v="70000"/>
    <x v="17"/>
  </r>
  <r>
    <d v="2024-02-18T00:00:00"/>
    <x v="2"/>
    <x v="2"/>
    <x v="1"/>
    <n v="9"/>
    <n v="50000"/>
    <x v="3"/>
  </r>
  <r>
    <d v="2024-02-19T00:00:00"/>
    <x v="3"/>
    <x v="3"/>
    <x v="2"/>
    <n v="13"/>
    <n v="20000"/>
    <x v="27"/>
  </r>
  <r>
    <d v="2024-02-20T00:00:00"/>
    <x v="4"/>
    <x v="4"/>
    <x v="3"/>
    <n v="8"/>
    <n v="30000"/>
    <x v="24"/>
  </r>
  <r>
    <d v="2024-02-21T00:00:00"/>
    <x v="5"/>
    <x v="5"/>
    <x v="0"/>
    <n v="12"/>
    <n v="70000"/>
    <x v="28"/>
  </r>
  <r>
    <d v="2024-02-22T00:00:00"/>
    <x v="1"/>
    <x v="2"/>
    <x v="1"/>
    <n v="7"/>
    <n v="50000"/>
    <x v="0"/>
  </r>
  <r>
    <d v="2024-02-23T00:00:00"/>
    <x v="2"/>
    <x v="3"/>
    <x v="2"/>
    <n v="9"/>
    <n v="20000"/>
    <x v="9"/>
  </r>
  <r>
    <d v="2024-02-24T00:00:00"/>
    <x v="0"/>
    <x v="0"/>
    <x v="3"/>
    <n v="12"/>
    <n v="30000"/>
    <x v="29"/>
  </r>
  <r>
    <d v="2024-02-25T00:00:00"/>
    <x v="4"/>
    <x v="1"/>
    <x v="0"/>
    <n v="5"/>
    <n v="70000"/>
    <x v="0"/>
  </r>
  <r>
    <d v="2024-03-01T00:00:00"/>
    <x v="5"/>
    <x v="0"/>
    <x v="0"/>
    <n v="12"/>
    <n v="70000"/>
    <x v="28"/>
  </r>
  <r>
    <d v="2024-03-02T00:00:00"/>
    <x v="1"/>
    <x v="0"/>
    <x v="1"/>
    <n v="8"/>
    <n v="50000"/>
    <x v="15"/>
  </r>
  <r>
    <d v="2024-03-03T00:00:00"/>
    <x v="2"/>
    <x v="4"/>
    <x v="2"/>
    <n v="7"/>
    <n v="20000"/>
    <x v="2"/>
  </r>
  <r>
    <d v="2024-03-04T00:00:00"/>
    <x v="3"/>
    <x v="5"/>
    <x v="3"/>
    <n v="9"/>
    <n v="30000"/>
    <x v="30"/>
  </r>
  <r>
    <d v="2024-03-05T00:00:00"/>
    <x v="4"/>
    <x v="4"/>
    <x v="0"/>
    <n v="6"/>
    <n v="70000"/>
    <x v="26"/>
  </r>
  <r>
    <d v="2024-03-06T00:00:00"/>
    <x v="0"/>
    <x v="5"/>
    <x v="1"/>
    <n v="10"/>
    <n v="50000"/>
    <x v="1"/>
  </r>
  <r>
    <d v="2024-03-07T00:00:00"/>
    <x v="1"/>
    <x v="2"/>
    <x v="2"/>
    <n v="8"/>
    <n v="20000"/>
    <x v="19"/>
  </r>
  <r>
    <d v="2024-03-08T00:00:00"/>
    <x v="0"/>
    <x v="3"/>
    <x v="3"/>
    <n v="13"/>
    <n v="30000"/>
    <x v="13"/>
  </r>
  <r>
    <d v="2024-03-09T00:00:00"/>
    <x v="3"/>
    <x v="0"/>
    <x v="0"/>
    <n v="9"/>
    <n v="70000"/>
    <x v="14"/>
  </r>
  <r>
    <d v="2024-03-10T00:00:00"/>
    <x v="4"/>
    <x v="2"/>
    <x v="1"/>
    <n v="5"/>
    <n v="50000"/>
    <x v="18"/>
  </r>
  <r>
    <d v="2024-03-11T00:00:00"/>
    <x v="5"/>
    <x v="1"/>
    <x v="2"/>
    <n v="11"/>
    <n v="20000"/>
    <x v="25"/>
  </r>
  <r>
    <d v="2024-03-12T00:00:00"/>
    <x v="1"/>
    <x v="2"/>
    <x v="3"/>
    <n v="14"/>
    <n v="30000"/>
    <x v="26"/>
  </r>
  <r>
    <d v="2024-03-13T00:00:00"/>
    <x v="2"/>
    <x v="3"/>
    <x v="0"/>
    <n v="10"/>
    <n v="70000"/>
    <x v="17"/>
  </r>
  <r>
    <d v="2024-03-14T00:00:00"/>
    <x v="3"/>
    <x v="4"/>
    <x v="1"/>
    <n v="6"/>
    <n v="50000"/>
    <x v="5"/>
  </r>
  <r>
    <d v="2024-03-15T00:00:00"/>
    <x v="0"/>
    <x v="5"/>
    <x v="2"/>
    <n v="8"/>
    <n v="20000"/>
    <x v="19"/>
  </r>
  <r>
    <d v="2024-03-16T00:00:00"/>
    <x v="5"/>
    <x v="2"/>
    <x v="3"/>
    <n v="12"/>
    <n v="30000"/>
    <x v="29"/>
  </r>
  <r>
    <d v="2024-03-17T00:00:00"/>
    <x v="1"/>
    <x v="3"/>
    <x v="0"/>
    <n v="9"/>
    <n v="70000"/>
    <x v="14"/>
  </r>
  <r>
    <d v="2024-03-18T00:00:00"/>
    <x v="0"/>
    <x v="1"/>
    <x v="1"/>
    <n v="7"/>
    <n v="50000"/>
    <x v="0"/>
  </r>
  <r>
    <d v="2024-03-19T00:00:00"/>
    <x v="3"/>
    <x v="2"/>
    <x v="2"/>
    <n v="14"/>
    <n v="20000"/>
    <x v="16"/>
  </r>
  <r>
    <d v="2024-03-20T00:00:00"/>
    <x v="4"/>
    <x v="3"/>
    <x v="3"/>
    <n v="8"/>
    <n v="30000"/>
    <x v="24"/>
  </r>
  <r>
    <d v="2024-03-21T00:00:00"/>
    <x v="5"/>
    <x v="4"/>
    <x v="0"/>
    <n v="11"/>
    <n v="70000"/>
    <x v="11"/>
  </r>
  <r>
    <d v="2024-03-22T00:00:00"/>
    <x v="0"/>
    <x v="5"/>
    <x v="1"/>
    <n v="5"/>
    <n v="50000"/>
    <x v="18"/>
  </r>
  <r>
    <d v="2024-03-23T00:00:00"/>
    <x v="2"/>
    <x v="2"/>
    <x v="2"/>
    <n v="10"/>
    <n v="20000"/>
    <x v="21"/>
  </r>
  <r>
    <d v="2024-03-24T00:00:00"/>
    <x v="3"/>
    <x v="3"/>
    <x v="3"/>
    <n v="9"/>
    <n v="30000"/>
    <x v="30"/>
  </r>
  <r>
    <d v="2024-03-25T00:00:00"/>
    <x v="4"/>
    <x v="5"/>
    <x v="0"/>
    <n v="10"/>
    <n v="70000"/>
    <x v="17"/>
  </r>
  <r>
    <d v="2024-03-30T00:00:00"/>
    <x v="0"/>
    <x v="3"/>
    <x v="3"/>
    <n v="5"/>
    <n v="3000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d v="2024-01-05T00:00:00"/>
    <s v="Barishal"/>
    <x v="0"/>
    <s v="Laptop"/>
    <n v="5"/>
    <n v="70000"/>
    <n v="350000"/>
  </r>
  <r>
    <d v="2024-01-06T00:00:00"/>
    <s v="Chittagong"/>
    <x v="1"/>
    <s v="Desktop"/>
    <n v="10"/>
    <n v="50000"/>
    <n v="500000"/>
  </r>
  <r>
    <d v="2024-01-07T00:00:00"/>
    <s v="Khulna"/>
    <x v="2"/>
    <s v="Tablet"/>
    <n v="7"/>
    <n v="20000"/>
    <n v="140000"/>
  </r>
  <r>
    <d v="2024-01-08T00:00:00"/>
    <s v="Rajshahi"/>
    <x v="3"/>
    <s v="Smartphone"/>
    <n v="15"/>
    <n v="30000"/>
    <n v="450000"/>
  </r>
  <r>
    <d v="2024-01-09T00:00:00"/>
    <s v="Sylhet"/>
    <x v="4"/>
    <s v="Laptop"/>
    <n v="3"/>
    <n v="70000"/>
    <n v="210000"/>
  </r>
  <r>
    <d v="2024-01-10T00:00:00"/>
    <s v="Dhaka"/>
    <x v="5"/>
    <s v="Desktop"/>
    <n v="6"/>
    <n v="50000"/>
    <n v="300000"/>
  </r>
  <r>
    <d v="2024-01-11T00:00:00"/>
    <s v="Chittagong"/>
    <x v="2"/>
    <s v="Tablet"/>
    <n v="4"/>
    <n v="20000"/>
    <n v="80000"/>
  </r>
  <r>
    <d v="2024-01-12T00:00:00"/>
    <s v="Khulna"/>
    <x v="3"/>
    <s v="Smartphone"/>
    <n v="10"/>
    <n v="30000"/>
    <n v="300000"/>
  </r>
  <r>
    <d v="2024-01-13T00:00:00"/>
    <s v="Barishal"/>
    <x v="0"/>
    <s v="Laptop"/>
    <n v="8"/>
    <n v="70000"/>
    <n v="560000"/>
  </r>
  <r>
    <d v="2024-01-14T00:00:00"/>
    <s v="Sylhet"/>
    <x v="0"/>
    <s v="Desktop"/>
    <n v="12"/>
    <n v="50000"/>
    <n v="600000"/>
  </r>
  <r>
    <d v="2024-01-15T00:00:00"/>
    <s v="Dhaka"/>
    <x v="1"/>
    <s v="Tablet"/>
    <n v="9"/>
    <n v="20000"/>
    <n v="180000"/>
  </r>
  <r>
    <d v="2024-01-16T00:00:00"/>
    <s v="Chittagong"/>
    <x v="2"/>
    <s v="Smartphone"/>
    <n v="5"/>
    <n v="30000"/>
    <n v="150000"/>
  </r>
  <r>
    <d v="2024-01-17T00:00:00"/>
    <s v="Khulna"/>
    <x v="3"/>
    <s v="Laptop"/>
    <n v="11"/>
    <n v="70000"/>
    <n v="770000"/>
  </r>
  <r>
    <d v="2024-01-18T00:00:00"/>
    <s v="Rajshahi"/>
    <x v="4"/>
    <s v="Desktop"/>
    <n v="7"/>
    <n v="50000"/>
    <n v="350000"/>
  </r>
  <r>
    <d v="2024-01-19T00:00:00"/>
    <s v="Sylhet"/>
    <x v="5"/>
    <s v="Tablet"/>
    <n v="6"/>
    <n v="20000"/>
    <n v="120000"/>
  </r>
  <r>
    <d v="2024-01-20T00:00:00"/>
    <s v="Dhaka"/>
    <x v="2"/>
    <s v="Smartphone"/>
    <n v="13"/>
    <n v="30000"/>
    <n v="390000"/>
  </r>
  <r>
    <d v="2024-01-21T00:00:00"/>
    <s v="Barishal"/>
    <x v="3"/>
    <s v="Laptop"/>
    <n v="9"/>
    <n v="70000"/>
    <n v="630000"/>
  </r>
  <r>
    <d v="2024-01-22T00:00:00"/>
    <s v="Khulna"/>
    <x v="4"/>
    <s v="Desktop"/>
    <n v="8"/>
    <n v="50000"/>
    <n v="400000"/>
  </r>
  <r>
    <d v="2024-01-23T00:00:00"/>
    <s v="Rajshahi"/>
    <x v="5"/>
    <s v="Tablet"/>
    <n v="14"/>
    <n v="20000"/>
    <n v="280000"/>
  </r>
  <r>
    <d v="2024-01-24T00:00:00"/>
    <s v="Sylhet"/>
    <x v="2"/>
    <s v="Smartphone"/>
    <n v="7"/>
    <n v="30000"/>
    <n v="210000"/>
  </r>
  <r>
    <d v="2024-01-25T00:00:00"/>
    <s v="Dhaka"/>
    <x v="3"/>
    <s v="Laptop"/>
    <n v="10"/>
    <n v="70000"/>
    <n v="700000"/>
  </r>
  <r>
    <d v="2024-01-26T00:00:00"/>
    <s v="Chittagong"/>
    <x v="0"/>
    <s v="Desktop"/>
    <n v="5"/>
    <n v="50000"/>
    <n v="250000"/>
  </r>
  <r>
    <d v="2024-01-27T00:00:00"/>
    <s v="Barishal"/>
    <x v="1"/>
    <s v="Tablet"/>
    <n v="8"/>
    <n v="20000"/>
    <n v="160000"/>
  </r>
  <r>
    <d v="2024-01-28T00:00:00"/>
    <s v="Rajshahi"/>
    <x v="2"/>
    <s v="Smartphone"/>
    <n v="6"/>
    <n v="30000"/>
    <n v="180000"/>
  </r>
  <r>
    <d v="2024-01-29T00:00:00"/>
    <s v="Sylhet"/>
    <x v="3"/>
    <s v="Laptop"/>
    <n v="7"/>
    <n v="70000"/>
    <n v="4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L10:N13" firstHeaderRow="1" firstDataRow="2" firstDataCol="1"/>
  <pivotFields count="7">
    <pivotField numFmtId="14" showAll="0"/>
    <pivotField showAll="0"/>
    <pivotField axis="axisRow" showAll="0">
      <items count="7">
        <item sd="0"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L5:N8" firstHeaderRow="1" firstDataRow="2" firstDataCol="1"/>
  <pivotFields count="7">
    <pivotField numFmtId="14" showAll="0"/>
    <pivotField showAll="0"/>
    <pivotField axis="axisRow" showAll="0">
      <items count="7">
        <item x="0"/>
        <item h="1" sd="0" x="4"/>
        <item h="1" sd="0" x="5"/>
        <item h="1" sd="0" x="3"/>
        <item h="1" sd="0" x="1"/>
        <item h="1" sd="0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K3:L10" firstHeaderRow="1" firstDataRow="1" firstDataCol="1"/>
  <pivotFields count="7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5:G82" totalsRowCount="1" headerRowDxfId="87" dataDxfId="86">
  <autoFilter ref="A5:G81"/>
  <sortState ref="A6:G81">
    <sortCondition ref="A5:A82"/>
  </sortState>
  <tableColumns count="7">
    <tableColumn id="1" name="Date" dataDxfId="85" totalsRowDxfId="84"/>
    <tableColumn id="2" name="Region" dataDxfId="83" totalsRowDxfId="82"/>
    <tableColumn id="3" name="Sales Rep" dataDxfId="81" totalsRowDxfId="80"/>
    <tableColumn id="4" name="Product" dataDxfId="79" totalsRowDxfId="78"/>
    <tableColumn id="5" name="Quantity" dataDxfId="77" totalsRowDxfId="76"/>
    <tableColumn id="6" name="Unit Price (BDT)" dataDxfId="75" totalsRowDxfId="74"/>
    <tableColumn id="7" name="Total Sales (BDT)" totalsRowFunction="custom" dataDxfId="73" totalsRowDxfId="72">
      <calculatedColumnFormula>E6*F6</calculatedColumnFormula>
      <totalsRowFormula>SUM(Table1[Total Sales (BDT)])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27" totalsRowShown="0" headerRowDxfId="71" dataDxfId="69" headerRowBorderDxfId="70" tableBorderDxfId="68" totalsRowBorderDxfId="67">
  <autoFilter ref="A2:G27"/>
  <tableColumns count="7">
    <tableColumn id="1" name="Date" dataDxfId="66"/>
    <tableColumn id="2" name="Region" dataDxfId="65"/>
    <tableColumn id="3" name="Sales Rep" dataDxfId="64"/>
    <tableColumn id="4" name="Product" dataDxfId="63"/>
    <tableColumn id="5" name="Quantity" dataDxfId="62"/>
    <tableColumn id="6" name="Unit Price (BDT)" dataDxfId="61"/>
    <tableColumn id="7" name="Total Sales (BDT)" dataDxfId="60">
      <calculatedColumnFormula>E3*F3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4:H12" totalsRowCount="1" headerRowDxfId="59" dataDxfId="57" headerRowBorderDxfId="58" tableBorderDxfId="56" totalsRowBorderDxfId="55">
  <autoFilter ref="C4:H11"/>
  <tableColumns count="6">
    <tableColumn id="1" name="Id" dataDxfId="54" totalsRowDxfId="53"/>
    <tableColumn id="2" name="Name" dataDxfId="52" totalsRowDxfId="51"/>
    <tableColumn id="3" name="Salary" dataDxfId="50" totalsRowDxfId="49"/>
    <tableColumn id="4" name="Sales" dataDxfId="48" totalsRowDxfId="47"/>
    <tableColumn id="5" name="Bonus" dataDxfId="46" totalsRowDxfId="45">
      <calculatedColumnFormula>IF(F5&gt;=2000000,0.1*F5,IF(AND(F5&gt;=1000000,F5&lt;2000000),0.08*F5,IF(F5&lt;1000000,0.06*F5)))</calculatedColumnFormula>
    </tableColumn>
    <tableColumn id="6" name="Total" totalsRowFunction="custom" dataDxfId="44" totalsRowDxfId="43">
      <calculatedColumnFormula>Table4[[#This Row],[Salary]]+Table4[[#This Row],[Bonus]]</calculatedColumnFormula>
      <totalsRowFormula>ROUND(H11,0)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H5:L20" totalsRowCount="1" headerRowDxfId="39" headerRowBorderDxfId="38" tableBorderDxfId="37" totalsRowBorderDxfId="36">
  <autoFilter ref="H5:L19">
    <filterColumn colId="1">
      <filters>
        <filter val="Product"/>
      </filters>
    </filterColumn>
  </autoFilter>
  <tableColumns count="5">
    <tableColumn id="1" name="Item" dataDxfId="35" totalsRowDxfId="34"/>
    <tableColumn id="2" name="Category" dataDxfId="33" totalsRowDxfId="32"/>
    <tableColumn id="3" name="Quantity" totalsRowFunction="custom" dataDxfId="31" totalsRowDxfId="30">
      <totalsRowFormula>SUM(J6:J9)</totalsRowFormula>
    </tableColumn>
    <tableColumn id="4" name="Unit Price" dataDxfId="29" totalsRowDxfId="28"/>
    <tableColumn id="5" name="Total" dataDxfId="27" totalsRow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N5:R9" totalsRowShown="0" headerRowDxfId="25" headerRowBorderDxfId="24" tableBorderDxfId="23" totalsRowBorderDxfId="22">
  <autoFilter ref="N5:R9"/>
  <tableColumns count="5">
    <tableColumn id="1" name="Item" dataDxfId="21"/>
    <tableColumn id="2" name="Category" dataDxfId="20"/>
    <tableColumn id="3" name="Quantity" dataDxfId="19"/>
    <tableColumn id="4" name="Unit Price" dataDxfId="18"/>
    <tableColumn id="5" name="Total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T5:X9" totalsRowShown="0" headerRowDxfId="16" headerRowBorderDxfId="15" tableBorderDxfId="14" totalsRowBorderDxfId="13">
  <autoFilter ref="T5:X9"/>
  <tableColumns count="5">
    <tableColumn id="1" name="Item" dataDxfId="12"/>
    <tableColumn id="2" name="Category" dataDxfId="11"/>
    <tableColumn id="3" name="Quantity" dataDxfId="10"/>
    <tableColumn id="4" name="Unit Price" dataDxfId="9"/>
    <tableColumn id="5" name="Total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4:D16" totalsRowShown="0" headerRowDxfId="7" headerRowBorderDxfId="6" tableBorderDxfId="5" totalsRowBorderDxfId="4">
  <autoFilter ref="A4:D16"/>
  <tableColumns count="4">
    <tableColumn id="1" name="Month" dataDxfId="3"/>
    <tableColumn id="2" name="Expenses" dataDxfId="2"/>
    <tableColumn id="3" name="Sales" dataDxfId="1"/>
    <tableColumn id="4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2"/>
  <sheetViews>
    <sheetView tabSelected="1" topLeftCell="A6" workbookViewId="0">
      <selection activeCell="N24" sqref="N24"/>
    </sheetView>
  </sheetViews>
  <sheetFormatPr defaultRowHeight="15" x14ac:dyDescent="0.25"/>
  <cols>
    <col min="1" max="1" width="12.140625" customWidth="1"/>
    <col min="2" max="2" width="13.28515625" customWidth="1"/>
    <col min="3" max="3" width="14.5703125" customWidth="1"/>
    <col min="4" max="4" width="12.85546875" customWidth="1"/>
    <col min="5" max="5" width="15.42578125" customWidth="1"/>
    <col min="6" max="6" width="17.140625" customWidth="1"/>
    <col min="7" max="7" width="17.85546875" customWidth="1"/>
  </cols>
  <sheetData>
    <row r="2" spans="1:7" x14ac:dyDescent="0.25">
      <c r="A2" s="40" t="s">
        <v>75</v>
      </c>
    </row>
    <row r="3" spans="1:7" x14ac:dyDescent="0.25">
      <c r="A3" s="45" t="s">
        <v>0</v>
      </c>
      <c r="B3" s="45"/>
      <c r="C3" s="45"/>
      <c r="D3" s="45"/>
      <c r="E3" s="45"/>
      <c r="F3" s="45"/>
      <c r="G3" s="45"/>
    </row>
    <row r="4" spans="1:7" x14ac:dyDescent="0.25">
      <c r="A4" s="45"/>
      <c r="B4" s="45"/>
      <c r="C4" s="45"/>
      <c r="D4" s="45"/>
      <c r="E4" s="45"/>
      <c r="F4" s="45"/>
      <c r="G4" s="45"/>
    </row>
    <row r="5" spans="1:7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x14ac:dyDescent="0.25">
      <c r="A6" s="2">
        <v>45296</v>
      </c>
      <c r="B6" s="3" t="s">
        <v>8</v>
      </c>
      <c r="C6" s="3" t="s">
        <v>9</v>
      </c>
      <c r="D6" s="3" t="s">
        <v>10</v>
      </c>
      <c r="E6" s="3">
        <v>5</v>
      </c>
      <c r="F6" s="3">
        <v>70000</v>
      </c>
      <c r="G6" s="3">
        <f t="shared" ref="G6:G37" si="0">E6*F6</f>
        <v>350000</v>
      </c>
    </row>
    <row r="7" spans="1:7" x14ac:dyDescent="0.25">
      <c r="A7" s="2">
        <v>45297</v>
      </c>
      <c r="B7" s="3" t="s">
        <v>11</v>
      </c>
      <c r="C7" s="3" t="s">
        <v>12</v>
      </c>
      <c r="D7" s="3" t="s">
        <v>13</v>
      </c>
      <c r="E7" s="3">
        <v>10</v>
      </c>
      <c r="F7" s="3">
        <v>50000</v>
      </c>
      <c r="G7" s="3">
        <f t="shared" si="0"/>
        <v>500000</v>
      </c>
    </row>
    <row r="8" spans="1:7" x14ac:dyDescent="0.25">
      <c r="A8" s="2">
        <v>45298</v>
      </c>
      <c r="B8" s="3" t="s">
        <v>14</v>
      </c>
      <c r="C8" s="3" t="s">
        <v>15</v>
      </c>
      <c r="D8" s="3" t="s">
        <v>16</v>
      </c>
      <c r="E8" s="3">
        <v>7</v>
      </c>
      <c r="F8" s="3">
        <v>20000</v>
      </c>
      <c r="G8" s="3">
        <f t="shared" si="0"/>
        <v>140000</v>
      </c>
    </row>
    <row r="9" spans="1:7" x14ac:dyDescent="0.25">
      <c r="A9" s="2">
        <v>45299</v>
      </c>
      <c r="B9" s="3" t="s">
        <v>17</v>
      </c>
      <c r="C9" s="3" t="s">
        <v>18</v>
      </c>
      <c r="D9" s="3" t="s">
        <v>19</v>
      </c>
      <c r="E9" s="3">
        <v>15</v>
      </c>
      <c r="F9" s="3">
        <v>30000</v>
      </c>
      <c r="G9" s="3">
        <f t="shared" si="0"/>
        <v>450000</v>
      </c>
    </row>
    <row r="10" spans="1:7" x14ac:dyDescent="0.25">
      <c r="A10" s="2">
        <v>45300</v>
      </c>
      <c r="B10" s="3" t="s">
        <v>20</v>
      </c>
      <c r="C10" s="3" t="s">
        <v>21</v>
      </c>
      <c r="D10" s="3" t="s">
        <v>10</v>
      </c>
      <c r="E10" s="3">
        <v>3</v>
      </c>
      <c r="F10" s="3">
        <v>70000</v>
      </c>
      <c r="G10" s="3">
        <f t="shared" si="0"/>
        <v>210000</v>
      </c>
    </row>
    <row r="11" spans="1:7" x14ac:dyDescent="0.25">
      <c r="A11" s="2">
        <v>45301</v>
      </c>
      <c r="B11" s="3" t="s">
        <v>22</v>
      </c>
      <c r="C11" s="3" t="s">
        <v>23</v>
      </c>
      <c r="D11" s="3" t="s">
        <v>13</v>
      </c>
      <c r="E11" s="3">
        <v>6</v>
      </c>
      <c r="F11" s="3">
        <v>50000</v>
      </c>
      <c r="G11" s="3">
        <f t="shared" si="0"/>
        <v>300000</v>
      </c>
    </row>
    <row r="12" spans="1:7" x14ac:dyDescent="0.25">
      <c r="A12" s="2">
        <v>45302</v>
      </c>
      <c r="B12" s="3" t="s">
        <v>11</v>
      </c>
      <c r="C12" s="3" t="s">
        <v>15</v>
      </c>
      <c r="D12" s="3" t="s">
        <v>16</v>
      </c>
      <c r="E12" s="3">
        <v>4</v>
      </c>
      <c r="F12" s="3">
        <v>20000</v>
      </c>
      <c r="G12" s="3">
        <f t="shared" si="0"/>
        <v>80000</v>
      </c>
    </row>
    <row r="13" spans="1:7" x14ac:dyDescent="0.25">
      <c r="A13" s="2">
        <v>45303</v>
      </c>
      <c r="B13" s="3" t="s">
        <v>14</v>
      </c>
      <c r="C13" s="3" t="s">
        <v>18</v>
      </c>
      <c r="D13" s="3" t="s">
        <v>19</v>
      </c>
      <c r="E13" s="3">
        <v>10</v>
      </c>
      <c r="F13" s="3">
        <v>30000</v>
      </c>
      <c r="G13" s="3">
        <f t="shared" si="0"/>
        <v>300000</v>
      </c>
    </row>
    <row r="14" spans="1:7" x14ac:dyDescent="0.25">
      <c r="A14" s="2">
        <v>45304</v>
      </c>
      <c r="B14" s="3" t="s">
        <v>8</v>
      </c>
      <c r="C14" s="3" t="s">
        <v>9</v>
      </c>
      <c r="D14" s="3" t="s">
        <v>10</v>
      </c>
      <c r="E14" s="3">
        <v>8</v>
      </c>
      <c r="F14" s="3">
        <v>70000</v>
      </c>
      <c r="G14" s="3">
        <f t="shared" si="0"/>
        <v>560000</v>
      </c>
    </row>
    <row r="15" spans="1:7" x14ac:dyDescent="0.25">
      <c r="A15" s="2">
        <v>45305</v>
      </c>
      <c r="B15" s="3" t="s">
        <v>20</v>
      </c>
      <c r="C15" s="3" t="s">
        <v>9</v>
      </c>
      <c r="D15" s="3" t="s">
        <v>13</v>
      </c>
      <c r="E15" s="3">
        <v>12</v>
      </c>
      <c r="F15" s="3">
        <v>50000</v>
      </c>
      <c r="G15" s="3">
        <f t="shared" si="0"/>
        <v>600000</v>
      </c>
    </row>
    <row r="16" spans="1:7" x14ac:dyDescent="0.25">
      <c r="A16" s="2">
        <v>45306</v>
      </c>
      <c r="B16" s="3" t="s">
        <v>22</v>
      </c>
      <c r="C16" s="3" t="s">
        <v>12</v>
      </c>
      <c r="D16" s="3" t="s">
        <v>16</v>
      </c>
      <c r="E16" s="3">
        <v>9</v>
      </c>
      <c r="F16" s="3">
        <v>20000</v>
      </c>
      <c r="G16" s="3">
        <f t="shared" si="0"/>
        <v>180000</v>
      </c>
    </row>
    <row r="17" spans="1:7" x14ac:dyDescent="0.25">
      <c r="A17" s="2">
        <v>45307</v>
      </c>
      <c r="B17" s="3" t="s">
        <v>11</v>
      </c>
      <c r="C17" s="3" t="s">
        <v>15</v>
      </c>
      <c r="D17" s="3" t="s">
        <v>19</v>
      </c>
      <c r="E17" s="3">
        <v>5</v>
      </c>
      <c r="F17" s="3">
        <v>30000</v>
      </c>
      <c r="G17" s="3">
        <f t="shared" si="0"/>
        <v>150000</v>
      </c>
    </row>
    <row r="18" spans="1:7" x14ac:dyDescent="0.25">
      <c r="A18" s="2">
        <v>45308</v>
      </c>
      <c r="B18" s="3" t="s">
        <v>14</v>
      </c>
      <c r="C18" s="3" t="s">
        <v>18</v>
      </c>
      <c r="D18" s="3" t="s">
        <v>10</v>
      </c>
      <c r="E18" s="3">
        <v>11</v>
      </c>
      <c r="F18" s="3">
        <v>70000</v>
      </c>
      <c r="G18" s="3">
        <f t="shared" si="0"/>
        <v>770000</v>
      </c>
    </row>
    <row r="19" spans="1:7" x14ac:dyDescent="0.25">
      <c r="A19" s="2">
        <v>45309</v>
      </c>
      <c r="B19" s="3" t="s">
        <v>17</v>
      </c>
      <c r="C19" s="3" t="s">
        <v>21</v>
      </c>
      <c r="D19" s="3" t="s">
        <v>13</v>
      </c>
      <c r="E19" s="3">
        <v>7</v>
      </c>
      <c r="F19" s="3">
        <v>50000</v>
      </c>
      <c r="G19" s="3">
        <f t="shared" si="0"/>
        <v>350000</v>
      </c>
    </row>
    <row r="20" spans="1:7" x14ac:dyDescent="0.25">
      <c r="A20" s="2">
        <v>45310</v>
      </c>
      <c r="B20" s="3" t="s">
        <v>20</v>
      </c>
      <c r="C20" s="3" t="s">
        <v>23</v>
      </c>
      <c r="D20" s="3" t="s">
        <v>16</v>
      </c>
      <c r="E20" s="3">
        <v>6</v>
      </c>
      <c r="F20" s="3">
        <v>20000</v>
      </c>
      <c r="G20" s="3">
        <f t="shared" si="0"/>
        <v>120000</v>
      </c>
    </row>
    <row r="21" spans="1:7" x14ac:dyDescent="0.25">
      <c r="A21" s="2">
        <v>45311</v>
      </c>
      <c r="B21" s="3" t="s">
        <v>22</v>
      </c>
      <c r="C21" s="3" t="s">
        <v>15</v>
      </c>
      <c r="D21" s="3" t="s">
        <v>19</v>
      </c>
      <c r="E21" s="3">
        <v>13</v>
      </c>
      <c r="F21" s="3">
        <v>30000</v>
      </c>
      <c r="G21" s="3">
        <f t="shared" si="0"/>
        <v>390000</v>
      </c>
    </row>
    <row r="22" spans="1:7" x14ac:dyDescent="0.25">
      <c r="A22" s="2">
        <v>45312</v>
      </c>
      <c r="B22" s="3" t="s">
        <v>8</v>
      </c>
      <c r="C22" s="3" t="s">
        <v>18</v>
      </c>
      <c r="D22" s="3" t="s">
        <v>10</v>
      </c>
      <c r="E22" s="3">
        <v>9</v>
      </c>
      <c r="F22" s="3">
        <v>70000</v>
      </c>
      <c r="G22" s="3">
        <f t="shared" si="0"/>
        <v>630000</v>
      </c>
    </row>
    <row r="23" spans="1:7" x14ac:dyDescent="0.25">
      <c r="A23" s="2">
        <v>45313</v>
      </c>
      <c r="B23" s="3" t="s">
        <v>14</v>
      </c>
      <c r="C23" s="3" t="s">
        <v>21</v>
      </c>
      <c r="D23" s="3" t="s">
        <v>13</v>
      </c>
      <c r="E23" s="3">
        <v>8</v>
      </c>
      <c r="F23" s="3">
        <v>50000</v>
      </c>
      <c r="G23" s="3">
        <f t="shared" si="0"/>
        <v>400000</v>
      </c>
    </row>
    <row r="24" spans="1:7" x14ac:dyDescent="0.25">
      <c r="A24" s="2">
        <v>45314</v>
      </c>
      <c r="B24" s="3" t="s">
        <v>17</v>
      </c>
      <c r="C24" s="3" t="s">
        <v>23</v>
      </c>
      <c r="D24" s="3" t="s">
        <v>16</v>
      </c>
      <c r="E24" s="3">
        <v>14</v>
      </c>
      <c r="F24" s="3">
        <v>20000</v>
      </c>
      <c r="G24" s="3">
        <f t="shared" si="0"/>
        <v>280000</v>
      </c>
    </row>
    <row r="25" spans="1:7" x14ac:dyDescent="0.25">
      <c r="A25" s="2">
        <v>45315</v>
      </c>
      <c r="B25" s="3" t="s">
        <v>20</v>
      </c>
      <c r="C25" s="3" t="s">
        <v>15</v>
      </c>
      <c r="D25" s="3" t="s">
        <v>19</v>
      </c>
      <c r="E25" s="3">
        <v>7</v>
      </c>
      <c r="F25" s="3">
        <v>30000</v>
      </c>
      <c r="G25" s="3">
        <f t="shared" si="0"/>
        <v>210000</v>
      </c>
    </row>
    <row r="26" spans="1:7" x14ac:dyDescent="0.25">
      <c r="A26" s="2">
        <v>45316</v>
      </c>
      <c r="B26" s="3" t="s">
        <v>22</v>
      </c>
      <c r="C26" s="3" t="s">
        <v>18</v>
      </c>
      <c r="D26" s="3" t="s">
        <v>10</v>
      </c>
      <c r="E26" s="3">
        <v>10</v>
      </c>
      <c r="F26" s="3">
        <v>70000</v>
      </c>
      <c r="G26" s="3">
        <f t="shared" si="0"/>
        <v>700000</v>
      </c>
    </row>
    <row r="27" spans="1:7" x14ac:dyDescent="0.25">
      <c r="A27" s="2">
        <v>45317</v>
      </c>
      <c r="B27" s="3" t="s">
        <v>11</v>
      </c>
      <c r="C27" s="3" t="s">
        <v>9</v>
      </c>
      <c r="D27" s="3" t="s">
        <v>13</v>
      </c>
      <c r="E27" s="3">
        <v>5</v>
      </c>
      <c r="F27" s="3">
        <v>50000</v>
      </c>
      <c r="G27" s="3">
        <f t="shared" si="0"/>
        <v>250000</v>
      </c>
    </row>
    <row r="28" spans="1:7" x14ac:dyDescent="0.25">
      <c r="A28" s="2">
        <v>45318</v>
      </c>
      <c r="B28" s="3" t="s">
        <v>8</v>
      </c>
      <c r="C28" s="3" t="s">
        <v>12</v>
      </c>
      <c r="D28" s="3" t="s">
        <v>16</v>
      </c>
      <c r="E28" s="3">
        <v>8</v>
      </c>
      <c r="F28" s="3">
        <v>20000</v>
      </c>
      <c r="G28" s="3">
        <f t="shared" si="0"/>
        <v>160000</v>
      </c>
    </row>
    <row r="29" spans="1:7" x14ac:dyDescent="0.25">
      <c r="A29" s="2">
        <v>45319</v>
      </c>
      <c r="B29" s="3" t="s">
        <v>17</v>
      </c>
      <c r="C29" s="3" t="s">
        <v>15</v>
      </c>
      <c r="D29" s="3" t="s">
        <v>19</v>
      </c>
      <c r="E29" s="3">
        <v>6</v>
      </c>
      <c r="F29" s="3">
        <v>30000</v>
      </c>
      <c r="G29" s="3">
        <f t="shared" si="0"/>
        <v>180000</v>
      </c>
    </row>
    <row r="30" spans="1:7" x14ac:dyDescent="0.25">
      <c r="A30" s="2">
        <v>45320</v>
      </c>
      <c r="B30" s="3" t="s">
        <v>20</v>
      </c>
      <c r="C30" s="3" t="s">
        <v>18</v>
      </c>
      <c r="D30" s="3" t="s">
        <v>10</v>
      </c>
      <c r="E30" s="3">
        <v>7</v>
      </c>
      <c r="F30" s="3">
        <v>70000</v>
      </c>
      <c r="G30" s="3">
        <f t="shared" si="0"/>
        <v>490000</v>
      </c>
    </row>
    <row r="31" spans="1:7" x14ac:dyDescent="0.25">
      <c r="A31" s="2">
        <v>45323</v>
      </c>
      <c r="B31" s="3" t="s">
        <v>22</v>
      </c>
      <c r="C31" s="3" t="s">
        <v>21</v>
      </c>
      <c r="D31" s="3" t="s">
        <v>10</v>
      </c>
      <c r="E31" s="3">
        <v>8</v>
      </c>
      <c r="F31" s="3">
        <v>70000</v>
      </c>
      <c r="G31" s="3">
        <f t="shared" si="0"/>
        <v>560000</v>
      </c>
    </row>
    <row r="32" spans="1:7" x14ac:dyDescent="0.25">
      <c r="A32" s="2">
        <v>45324</v>
      </c>
      <c r="B32" s="3" t="s">
        <v>11</v>
      </c>
      <c r="C32" s="3" t="s">
        <v>23</v>
      </c>
      <c r="D32" s="3" t="s">
        <v>13</v>
      </c>
      <c r="E32" s="3">
        <v>6</v>
      </c>
      <c r="F32" s="3">
        <v>50000</v>
      </c>
      <c r="G32" s="3">
        <f t="shared" si="0"/>
        <v>300000</v>
      </c>
    </row>
    <row r="33" spans="1:7" x14ac:dyDescent="0.25">
      <c r="A33" s="2">
        <v>45325</v>
      </c>
      <c r="B33" s="3" t="s">
        <v>14</v>
      </c>
      <c r="C33" s="3" t="s">
        <v>15</v>
      </c>
      <c r="D33" s="3" t="s">
        <v>16</v>
      </c>
      <c r="E33" s="3">
        <v>10</v>
      </c>
      <c r="F33" s="3">
        <v>20000</v>
      </c>
      <c r="G33" s="3">
        <f t="shared" si="0"/>
        <v>200000</v>
      </c>
    </row>
    <row r="34" spans="1:7" x14ac:dyDescent="0.25">
      <c r="A34" s="2">
        <v>45326</v>
      </c>
      <c r="B34" s="3" t="s">
        <v>17</v>
      </c>
      <c r="C34" s="3" t="s">
        <v>9</v>
      </c>
      <c r="D34" s="3" t="s">
        <v>19</v>
      </c>
      <c r="E34" s="3">
        <v>20</v>
      </c>
      <c r="F34" s="3">
        <v>30000</v>
      </c>
      <c r="G34" s="3">
        <f t="shared" si="0"/>
        <v>600000</v>
      </c>
    </row>
    <row r="35" spans="1:7" x14ac:dyDescent="0.25">
      <c r="A35" s="2">
        <v>45327</v>
      </c>
      <c r="B35" s="3" t="s">
        <v>8</v>
      </c>
      <c r="C35" s="3" t="s">
        <v>21</v>
      </c>
      <c r="D35" s="3" t="s">
        <v>10</v>
      </c>
      <c r="E35" s="3">
        <v>4</v>
      </c>
      <c r="F35" s="3">
        <v>70000</v>
      </c>
      <c r="G35" s="3">
        <f t="shared" si="0"/>
        <v>280000</v>
      </c>
    </row>
    <row r="36" spans="1:7" x14ac:dyDescent="0.25">
      <c r="A36" s="2">
        <v>45328</v>
      </c>
      <c r="B36" s="3" t="s">
        <v>22</v>
      </c>
      <c r="C36" s="3" t="s">
        <v>23</v>
      </c>
      <c r="D36" s="3" t="s">
        <v>13</v>
      </c>
      <c r="E36" s="3">
        <v>9</v>
      </c>
      <c r="F36" s="3">
        <v>50000</v>
      </c>
      <c r="G36" s="3">
        <f t="shared" si="0"/>
        <v>450000</v>
      </c>
    </row>
    <row r="37" spans="1:7" x14ac:dyDescent="0.25">
      <c r="A37" s="2">
        <v>45329</v>
      </c>
      <c r="B37" s="3" t="s">
        <v>11</v>
      </c>
      <c r="C37" s="3" t="s">
        <v>21</v>
      </c>
      <c r="D37" s="3" t="s">
        <v>16</v>
      </c>
      <c r="E37" s="3">
        <v>5</v>
      </c>
      <c r="F37" s="3">
        <v>20000</v>
      </c>
      <c r="G37" s="3">
        <f t="shared" si="0"/>
        <v>100000</v>
      </c>
    </row>
    <row r="38" spans="1:7" x14ac:dyDescent="0.25">
      <c r="A38" s="2">
        <v>45330</v>
      </c>
      <c r="B38" s="3" t="s">
        <v>8</v>
      </c>
      <c r="C38" s="3" t="s">
        <v>23</v>
      </c>
      <c r="D38" s="3" t="s">
        <v>19</v>
      </c>
      <c r="E38" s="3">
        <v>15</v>
      </c>
      <c r="F38" s="3">
        <v>30000</v>
      </c>
      <c r="G38" s="3">
        <f t="shared" ref="G38:G69" si="1">E38*F38</f>
        <v>450000</v>
      </c>
    </row>
    <row r="39" spans="1:7" x14ac:dyDescent="0.25">
      <c r="A39" s="2">
        <v>45331</v>
      </c>
      <c r="B39" s="3" t="s">
        <v>17</v>
      </c>
      <c r="C39" s="3" t="s">
        <v>15</v>
      </c>
      <c r="D39" s="3" t="s">
        <v>10</v>
      </c>
      <c r="E39" s="3">
        <v>7</v>
      </c>
      <c r="F39" s="3">
        <v>70000</v>
      </c>
      <c r="G39" s="3">
        <f t="shared" si="1"/>
        <v>490000</v>
      </c>
    </row>
    <row r="40" spans="1:7" x14ac:dyDescent="0.25">
      <c r="A40" s="2">
        <v>45332</v>
      </c>
      <c r="B40" s="3" t="s">
        <v>20</v>
      </c>
      <c r="C40" s="3" t="s">
        <v>18</v>
      </c>
      <c r="D40" s="3" t="s">
        <v>13</v>
      </c>
      <c r="E40" s="3">
        <v>11</v>
      </c>
      <c r="F40" s="3">
        <v>50000</v>
      </c>
      <c r="G40" s="3">
        <f t="shared" si="1"/>
        <v>550000</v>
      </c>
    </row>
    <row r="41" spans="1:7" x14ac:dyDescent="0.25">
      <c r="A41" s="2">
        <v>45333</v>
      </c>
      <c r="B41" s="3" t="s">
        <v>22</v>
      </c>
      <c r="C41" s="3" t="s">
        <v>9</v>
      </c>
      <c r="D41" s="3" t="s">
        <v>16</v>
      </c>
      <c r="E41" s="3">
        <v>12</v>
      </c>
      <c r="F41" s="3">
        <v>20000</v>
      </c>
      <c r="G41" s="3">
        <f t="shared" si="1"/>
        <v>240000</v>
      </c>
    </row>
    <row r="42" spans="1:7" x14ac:dyDescent="0.25">
      <c r="A42" s="2">
        <v>45334</v>
      </c>
      <c r="B42" s="3" t="s">
        <v>11</v>
      </c>
      <c r="C42" s="3" t="s">
        <v>9</v>
      </c>
      <c r="D42" s="3" t="s">
        <v>19</v>
      </c>
      <c r="E42" s="3">
        <v>10</v>
      </c>
      <c r="F42" s="3">
        <v>30000</v>
      </c>
      <c r="G42" s="3">
        <f t="shared" si="1"/>
        <v>300000</v>
      </c>
    </row>
    <row r="43" spans="1:7" x14ac:dyDescent="0.25">
      <c r="A43" s="2">
        <v>45335</v>
      </c>
      <c r="B43" s="3" t="s">
        <v>14</v>
      </c>
      <c r="C43" s="3" t="s">
        <v>12</v>
      </c>
      <c r="D43" s="3" t="s">
        <v>10</v>
      </c>
      <c r="E43" s="3">
        <v>9</v>
      </c>
      <c r="F43" s="3">
        <v>70000</v>
      </c>
      <c r="G43" s="3">
        <f t="shared" si="1"/>
        <v>630000</v>
      </c>
    </row>
    <row r="44" spans="1:7" x14ac:dyDescent="0.25">
      <c r="A44" s="2">
        <v>45336</v>
      </c>
      <c r="B44" s="3" t="s">
        <v>17</v>
      </c>
      <c r="C44" s="3" t="s">
        <v>15</v>
      </c>
      <c r="D44" s="3" t="s">
        <v>13</v>
      </c>
      <c r="E44" s="3">
        <v>8</v>
      </c>
      <c r="F44" s="3">
        <v>50000</v>
      </c>
      <c r="G44" s="3">
        <f t="shared" si="1"/>
        <v>400000</v>
      </c>
    </row>
    <row r="45" spans="1:7" x14ac:dyDescent="0.25">
      <c r="A45" s="2">
        <v>45337</v>
      </c>
      <c r="B45" s="3" t="s">
        <v>20</v>
      </c>
      <c r="C45" s="3" t="s">
        <v>18</v>
      </c>
      <c r="D45" s="3" t="s">
        <v>16</v>
      </c>
      <c r="E45" s="3">
        <v>11</v>
      </c>
      <c r="F45" s="3">
        <v>20000</v>
      </c>
      <c r="G45" s="3">
        <f t="shared" si="1"/>
        <v>220000</v>
      </c>
    </row>
    <row r="46" spans="1:7" x14ac:dyDescent="0.25">
      <c r="A46" s="2">
        <v>45338</v>
      </c>
      <c r="B46" s="3" t="s">
        <v>8</v>
      </c>
      <c r="C46" s="3" t="s">
        <v>21</v>
      </c>
      <c r="D46" s="3" t="s">
        <v>19</v>
      </c>
      <c r="E46" s="3">
        <v>14</v>
      </c>
      <c r="F46" s="3">
        <v>30000</v>
      </c>
      <c r="G46" s="3">
        <f t="shared" si="1"/>
        <v>420000</v>
      </c>
    </row>
    <row r="47" spans="1:7" x14ac:dyDescent="0.25">
      <c r="A47" s="2">
        <v>45339</v>
      </c>
      <c r="B47" s="3" t="s">
        <v>11</v>
      </c>
      <c r="C47" s="3" t="s">
        <v>23</v>
      </c>
      <c r="D47" s="3" t="s">
        <v>10</v>
      </c>
      <c r="E47" s="3">
        <v>10</v>
      </c>
      <c r="F47" s="3">
        <v>70000</v>
      </c>
      <c r="G47" s="3">
        <f t="shared" si="1"/>
        <v>700000</v>
      </c>
    </row>
    <row r="48" spans="1:7" x14ac:dyDescent="0.25">
      <c r="A48" s="2">
        <v>45340</v>
      </c>
      <c r="B48" s="3" t="s">
        <v>14</v>
      </c>
      <c r="C48" s="3" t="s">
        <v>15</v>
      </c>
      <c r="D48" s="3" t="s">
        <v>13</v>
      </c>
      <c r="E48" s="3">
        <v>9</v>
      </c>
      <c r="F48" s="3">
        <v>50000</v>
      </c>
      <c r="G48" s="3">
        <f t="shared" si="1"/>
        <v>450000</v>
      </c>
    </row>
    <row r="49" spans="1:7" x14ac:dyDescent="0.25">
      <c r="A49" s="2">
        <v>45341</v>
      </c>
      <c r="B49" s="3" t="s">
        <v>17</v>
      </c>
      <c r="C49" s="3" t="s">
        <v>18</v>
      </c>
      <c r="D49" s="3" t="s">
        <v>16</v>
      </c>
      <c r="E49" s="3">
        <v>13</v>
      </c>
      <c r="F49" s="3">
        <v>20000</v>
      </c>
      <c r="G49" s="3">
        <f t="shared" si="1"/>
        <v>260000</v>
      </c>
    </row>
    <row r="50" spans="1:7" x14ac:dyDescent="0.25">
      <c r="A50" s="2">
        <v>45342</v>
      </c>
      <c r="B50" s="3" t="s">
        <v>20</v>
      </c>
      <c r="C50" s="3" t="s">
        <v>21</v>
      </c>
      <c r="D50" s="3" t="s">
        <v>19</v>
      </c>
      <c r="E50" s="3">
        <v>8</v>
      </c>
      <c r="F50" s="3">
        <v>30000</v>
      </c>
      <c r="G50" s="3">
        <f t="shared" si="1"/>
        <v>240000</v>
      </c>
    </row>
    <row r="51" spans="1:7" x14ac:dyDescent="0.25">
      <c r="A51" s="2">
        <v>45343</v>
      </c>
      <c r="B51" s="3" t="s">
        <v>22</v>
      </c>
      <c r="C51" s="3" t="s">
        <v>23</v>
      </c>
      <c r="D51" s="3" t="s">
        <v>10</v>
      </c>
      <c r="E51" s="3">
        <v>12</v>
      </c>
      <c r="F51" s="3">
        <v>70000</v>
      </c>
      <c r="G51" s="3">
        <f t="shared" si="1"/>
        <v>840000</v>
      </c>
    </row>
    <row r="52" spans="1:7" x14ac:dyDescent="0.25">
      <c r="A52" s="2">
        <v>45344</v>
      </c>
      <c r="B52" s="3" t="s">
        <v>11</v>
      </c>
      <c r="C52" s="3" t="s">
        <v>15</v>
      </c>
      <c r="D52" s="3" t="s">
        <v>13</v>
      </c>
      <c r="E52" s="3">
        <v>7</v>
      </c>
      <c r="F52" s="3">
        <v>50000</v>
      </c>
      <c r="G52" s="3">
        <f t="shared" si="1"/>
        <v>350000</v>
      </c>
    </row>
    <row r="53" spans="1:7" x14ac:dyDescent="0.25">
      <c r="A53" s="2">
        <v>45345</v>
      </c>
      <c r="B53" s="3" t="s">
        <v>14</v>
      </c>
      <c r="C53" s="3" t="s">
        <v>18</v>
      </c>
      <c r="D53" s="3" t="s">
        <v>16</v>
      </c>
      <c r="E53" s="3">
        <v>9</v>
      </c>
      <c r="F53" s="3">
        <v>20000</v>
      </c>
      <c r="G53" s="3">
        <f t="shared" si="1"/>
        <v>180000</v>
      </c>
    </row>
    <row r="54" spans="1:7" x14ac:dyDescent="0.25">
      <c r="A54" s="2">
        <v>45346</v>
      </c>
      <c r="B54" s="3" t="s">
        <v>8</v>
      </c>
      <c r="C54" s="3" t="s">
        <v>9</v>
      </c>
      <c r="D54" s="3" t="s">
        <v>19</v>
      </c>
      <c r="E54" s="3">
        <v>12</v>
      </c>
      <c r="F54" s="3">
        <v>30000</v>
      </c>
      <c r="G54" s="3">
        <f t="shared" si="1"/>
        <v>360000</v>
      </c>
    </row>
    <row r="55" spans="1:7" x14ac:dyDescent="0.25">
      <c r="A55" s="2">
        <v>45347</v>
      </c>
      <c r="B55" s="3" t="s">
        <v>20</v>
      </c>
      <c r="C55" s="3" t="s">
        <v>12</v>
      </c>
      <c r="D55" s="3" t="s">
        <v>10</v>
      </c>
      <c r="E55" s="3">
        <v>5</v>
      </c>
      <c r="F55" s="3">
        <v>70000</v>
      </c>
      <c r="G55" s="3">
        <f t="shared" si="1"/>
        <v>350000</v>
      </c>
    </row>
    <row r="56" spans="1:7" x14ac:dyDescent="0.25">
      <c r="A56" s="2">
        <v>45352</v>
      </c>
      <c r="B56" s="3" t="s">
        <v>22</v>
      </c>
      <c r="C56" s="3" t="s">
        <v>9</v>
      </c>
      <c r="D56" s="3" t="s">
        <v>10</v>
      </c>
      <c r="E56" s="3">
        <v>12</v>
      </c>
      <c r="F56" s="3">
        <v>70000</v>
      </c>
      <c r="G56" s="3">
        <f t="shared" si="1"/>
        <v>840000</v>
      </c>
    </row>
    <row r="57" spans="1:7" x14ac:dyDescent="0.25">
      <c r="A57" s="2">
        <v>45353</v>
      </c>
      <c r="B57" s="3" t="s">
        <v>11</v>
      </c>
      <c r="C57" s="3" t="s">
        <v>9</v>
      </c>
      <c r="D57" s="3" t="s">
        <v>13</v>
      </c>
      <c r="E57" s="3">
        <v>8</v>
      </c>
      <c r="F57" s="3">
        <v>50000</v>
      </c>
      <c r="G57" s="3">
        <f t="shared" si="1"/>
        <v>400000</v>
      </c>
    </row>
    <row r="58" spans="1:7" x14ac:dyDescent="0.25">
      <c r="A58" s="2">
        <v>45354</v>
      </c>
      <c r="B58" s="3" t="s">
        <v>14</v>
      </c>
      <c r="C58" s="3" t="s">
        <v>21</v>
      </c>
      <c r="D58" s="3" t="s">
        <v>16</v>
      </c>
      <c r="E58" s="3">
        <v>7</v>
      </c>
      <c r="F58" s="3">
        <v>20000</v>
      </c>
      <c r="G58" s="3">
        <f t="shared" si="1"/>
        <v>140000</v>
      </c>
    </row>
    <row r="59" spans="1:7" x14ac:dyDescent="0.25">
      <c r="A59" s="2">
        <v>45355</v>
      </c>
      <c r="B59" s="3" t="s">
        <v>17</v>
      </c>
      <c r="C59" s="3" t="s">
        <v>23</v>
      </c>
      <c r="D59" s="3" t="s">
        <v>19</v>
      </c>
      <c r="E59" s="3">
        <v>9</v>
      </c>
      <c r="F59" s="3">
        <v>30000</v>
      </c>
      <c r="G59" s="3">
        <f t="shared" si="1"/>
        <v>270000</v>
      </c>
    </row>
    <row r="60" spans="1:7" x14ac:dyDescent="0.25">
      <c r="A60" s="2">
        <v>45356</v>
      </c>
      <c r="B60" s="3" t="s">
        <v>20</v>
      </c>
      <c r="C60" s="3" t="s">
        <v>21</v>
      </c>
      <c r="D60" s="3" t="s">
        <v>10</v>
      </c>
      <c r="E60" s="3">
        <v>6</v>
      </c>
      <c r="F60" s="3">
        <v>70000</v>
      </c>
      <c r="G60" s="3">
        <f t="shared" si="1"/>
        <v>420000</v>
      </c>
    </row>
    <row r="61" spans="1:7" x14ac:dyDescent="0.25">
      <c r="A61" s="2">
        <v>45357</v>
      </c>
      <c r="B61" s="3" t="s">
        <v>8</v>
      </c>
      <c r="C61" s="3" t="s">
        <v>23</v>
      </c>
      <c r="D61" s="3" t="s">
        <v>13</v>
      </c>
      <c r="E61" s="3">
        <v>10</v>
      </c>
      <c r="F61" s="3">
        <v>50000</v>
      </c>
      <c r="G61" s="3">
        <f t="shared" si="1"/>
        <v>500000</v>
      </c>
    </row>
    <row r="62" spans="1:7" x14ac:dyDescent="0.25">
      <c r="A62" s="2">
        <v>45358</v>
      </c>
      <c r="B62" s="3" t="s">
        <v>11</v>
      </c>
      <c r="C62" s="3" t="s">
        <v>15</v>
      </c>
      <c r="D62" s="3" t="s">
        <v>16</v>
      </c>
      <c r="E62" s="3">
        <v>8</v>
      </c>
      <c r="F62" s="3">
        <v>20000</v>
      </c>
      <c r="G62" s="3">
        <f t="shared" si="1"/>
        <v>160000</v>
      </c>
    </row>
    <row r="63" spans="1:7" x14ac:dyDescent="0.25">
      <c r="A63" s="2">
        <v>45359</v>
      </c>
      <c r="B63" s="3" t="s">
        <v>8</v>
      </c>
      <c r="C63" s="3" t="s">
        <v>18</v>
      </c>
      <c r="D63" s="3" t="s">
        <v>19</v>
      </c>
      <c r="E63" s="3">
        <v>13</v>
      </c>
      <c r="F63" s="3">
        <v>30000</v>
      </c>
      <c r="G63" s="3">
        <f t="shared" si="1"/>
        <v>390000</v>
      </c>
    </row>
    <row r="64" spans="1:7" x14ac:dyDescent="0.25">
      <c r="A64" s="2">
        <v>45360</v>
      </c>
      <c r="B64" s="3" t="s">
        <v>17</v>
      </c>
      <c r="C64" s="3" t="s">
        <v>9</v>
      </c>
      <c r="D64" s="3" t="s">
        <v>10</v>
      </c>
      <c r="E64" s="3">
        <v>9</v>
      </c>
      <c r="F64" s="3">
        <v>70000</v>
      </c>
      <c r="G64" s="3">
        <f t="shared" si="1"/>
        <v>630000</v>
      </c>
    </row>
    <row r="65" spans="1:7" x14ac:dyDescent="0.25">
      <c r="A65" s="2">
        <v>45361</v>
      </c>
      <c r="B65" s="3" t="s">
        <v>20</v>
      </c>
      <c r="C65" s="3" t="s">
        <v>15</v>
      </c>
      <c r="D65" s="3" t="s">
        <v>13</v>
      </c>
      <c r="E65" s="3">
        <v>5</v>
      </c>
      <c r="F65" s="3">
        <v>50000</v>
      </c>
      <c r="G65" s="3">
        <f t="shared" si="1"/>
        <v>250000</v>
      </c>
    </row>
    <row r="66" spans="1:7" x14ac:dyDescent="0.25">
      <c r="A66" s="2">
        <v>45362</v>
      </c>
      <c r="B66" s="3" t="s">
        <v>22</v>
      </c>
      <c r="C66" s="3" t="s">
        <v>12</v>
      </c>
      <c r="D66" s="3" t="s">
        <v>16</v>
      </c>
      <c r="E66" s="3">
        <v>11</v>
      </c>
      <c r="F66" s="3">
        <v>20000</v>
      </c>
      <c r="G66" s="3">
        <f t="shared" si="1"/>
        <v>220000</v>
      </c>
    </row>
    <row r="67" spans="1:7" x14ac:dyDescent="0.25">
      <c r="A67" s="2">
        <v>45363</v>
      </c>
      <c r="B67" s="3" t="s">
        <v>11</v>
      </c>
      <c r="C67" s="3" t="s">
        <v>15</v>
      </c>
      <c r="D67" s="3" t="s">
        <v>19</v>
      </c>
      <c r="E67" s="3">
        <v>14</v>
      </c>
      <c r="F67" s="3">
        <v>30000</v>
      </c>
      <c r="G67" s="3">
        <f t="shared" si="1"/>
        <v>420000</v>
      </c>
    </row>
    <row r="68" spans="1:7" x14ac:dyDescent="0.25">
      <c r="A68" s="2">
        <v>45364</v>
      </c>
      <c r="B68" s="3" t="s">
        <v>14</v>
      </c>
      <c r="C68" s="3" t="s">
        <v>18</v>
      </c>
      <c r="D68" s="3" t="s">
        <v>10</v>
      </c>
      <c r="E68" s="3">
        <v>10</v>
      </c>
      <c r="F68" s="3">
        <v>70000</v>
      </c>
      <c r="G68" s="3">
        <f t="shared" si="1"/>
        <v>700000</v>
      </c>
    </row>
    <row r="69" spans="1:7" x14ac:dyDescent="0.25">
      <c r="A69" s="2">
        <v>45365</v>
      </c>
      <c r="B69" s="3" t="s">
        <v>17</v>
      </c>
      <c r="C69" s="3" t="s">
        <v>21</v>
      </c>
      <c r="D69" s="3" t="s">
        <v>13</v>
      </c>
      <c r="E69" s="3">
        <v>6</v>
      </c>
      <c r="F69" s="3">
        <v>50000</v>
      </c>
      <c r="G69" s="3">
        <f t="shared" si="1"/>
        <v>300000</v>
      </c>
    </row>
    <row r="70" spans="1:7" x14ac:dyDescent="0.25">
      <c r="A70" s="2">
        <v>45366</v>
      </c>
      <c r="B70" s="3" t="s">
        <v>8</v>
      </c>
      <c r="C70" s="3" t="s">
        <v>23</v>
      </c>
      <c r="D70" s="3" t="s">
        <v>16</v>
      </c>
      <c r="E70" s="3">
        <v>8</v>
      </c>
      <c r="F70" s="3">
        <v>20000</v>
      </c>
      <c r="G70" s="3">
        <f t="shared" ref="G70:G81" si="2">E70*F70</f>
        <v>160000</v>
      </c>
    </row>
    <row r="71" spans="1:7" x14ac:dyDescent="0.25">
      <c r="A71" s="2">
        <v>45367</v>
      </c>
      <c r="B71" s="3" t="s">
        <v>22</v>
      </c>
      <c r="C71" s="3" t="s">
        <v>15</v>
      </c>
      <c r="D71" s="3" t="s">
        <v>19</v>
      </c>
      <c r="E71" s="3">
        <v>12</v>
      </c>
      <c r="F71" s="3">
        <v>30000</v>
      </c>
      <c r="G71" s="3">
        <f t="shared" si="2"/>
        <v>360000</v>
      </c>
    </row>
    <row r="72" spans="1:7" x14ac:dyDescent="0.25">
      <c r="A72" s="2">
        <v>45368</v>
      </c>
      <c r="B72" s="3" t="s">
        <v>11</v>
      </c>
      <c r="C72" s="3" t="s">
        <v>18</v>
      </c>
      <c r="D72" s="3" t="s">
        <v>10</v>
      </c>
      <c r="E72" s="3">
        <v>9</v>
      </c>
      <c r="F72" s="3">
        <v>70000</v>
      </c>
      <c r="G72" s="3">
        <f t="shared" si="2"/>
        <v>630000</v>
      </c>
    </row>
    <row r="73" spans="1:7" x14ac:dyDescent="0.25">
      <c r="A73" s="2">
        <v>45369</v>
      </c>
      <c r="B73" s="3" t="s">
        <v>8</v>
      </c>
      <c r="C73" s="3" t="s">
        <v>12</v>
      </c>
      <c r="D73" s="3" t="s">
        <v>13</v>
      </c>
      <c r="E73" s="3">
        <v>7</v>
      </c>
      <c r="F73" s="3">
        <v>50000</v>
      </c>
      <c r="G73" s="3">
        <f t="shared" si="2"/>
        <v>350000</v>
      </c>
    </row>
    <row r="74" spans="1:7" x14ac:dyDescent="0.25">
      <c r="A74" s="2">
        <v>45370</v>
      </c>
      <c r="B74" s="3" t="s">
        <v>17</v>
      </c>
      <c r="C74" s="3" t="s">
        <v>15</v>
      </c>
      <c r="D74" s="3" t="s">
        <v>16</v>
      </c>
      <c r="E74" s="3">
        <v>14</v>
      </c>
      <c r="F74" s="3">
        <v>20000</v>
      </c>
      <c r="G74" s="3">
        <f t="shared" si="2"/>
        <v>280000</v>
      </c>
    </row>
    <row r="75" spans="1:7" x14ac:dyDescent="0.25">
      <c r="A75" s="2">
        <v>45371</v>
      </c>
      <c r="B75" s="3" t="s">
        <v>20</v>
      </c>
      <c r="C75" s="3" t="s">
        <v>18</v>
      </c>
      <c r="D75" s="3" t="s">
        <v>19</v>
      </c>
      <c r="E75" s="3">
        <v>8</v>
      </c>
      <c r="F75" s="3">
        <v>30000</v>
      </c>
      <c r="G75" s="3">
        <f t="shared" si="2"/>
        <v>240000</v>
      </c>
    </row>
    <row r="76" spans="1:7" x14ac:dyDescent="0.25">
      <c r="A76" s="2">
        <v>45372</v>
      </c>
      <c r="B76" s="3" t="s">
        <v>22</v>
      </c>
      <c r="C76" s="3" t="s">
        <v>21</v>
      </c>
      <c r="D76" s="3" t="s">
        <v>10</v>
      </c>
      <c r="E76" s="3">
        <v>11</v>
      </c>
      <c r="F76" s="3">
        <v>70000</v>
      </c>
      <c r="G76" s="3">
        <f t="shared" si="2"/>
        <v>770000</v>
      </c>
    </row>
    <row r="77" spans="1:7" x14ac:dyDescent="0.25">
      <c r="A77" s="2">
        <v>45373</v>
      </c>
      <c r="B77" s="3" t="s">
        <v>8</v>
      </c>
      <c r="C77" s="3" t="s">
        <v>23</v>
      </c>
      <c r="D77" s="3" t="s">
        <v>13</v>
      </c>
      <c r="E77" s="3">
        <v>5</v>
      </c>
      <c r="F77" s="3">
        <v>50000</v>
      </c>
      <c r="G77" s="3">
        <f t="shared" si="2"/>
        <v>250000</v>
      </c>
    </row>
    <row r="78" spans="1:7" x14ac:dyDescent="0.25">
      <c r="A78" s="2">
        <v>45374</v>
      </c>
      <c r="B78" s="3" t="s">
        <v>14</v>
      </c>
      <c r="C78" s="3" t="s">
        <v>15</v>
      </c>
      <c r="D78" s="3" t="s">
        <v>16</v>
      </c>
      <c r="E78" s="3">
        <v>10</v>
      </c>
      <c r="F78" s="3">
        <v>20000</v>
      </c>
      <c r="G78" s="3">
        <f t="shared" si="2"/>
        <v>200000</v>
      </c>
    </row>
    <row r="79" spans="1:7" x14ac:dyDescent="0.25">
      <c r="A79" s="2">
        <v>45375</v>
      </c>
      <c r="B79" s="3" t="s">
        <v>17</v>
      </c>
      <c r="C79" s="3" t="s">
        <v>18</v>
      </c>
      <c r="D79" s="3" t="s">
        <v>19</v>
      </c>
      <c r="E79" s="3">
        <v>9</v>
      </c>
      <c r="F79" s="3">
        <v>30000</v>
      </c>
      <c r="G79" s="3">
        <f t="shared" si="2"/>
        <v>270000</v>
      </c>
    </row>
    <row r="80" spans="1:7" x14ac:dyDescent="0.25">
      <c r="A80" s="2">
        <v>45376</v>
      </c>
      <c r="B80" s="3" t="s">
        <v>20</v>
      </c>
      <c r="C80" s="3" t="s">
        <v>23</v>
      </c>
      <c r="D80" s="3" t="s">
        <v>10</v>
      </c>
      <c r="E80" s="3">
        <v>10</v>
      </c>
      <c r="F80" s="3">
        <v>70000</v>
      </c>
      <c r="G80" s="3">
        <f t="shared" si="2"/>
        <v>700000</v>
      </c>
    </row>
    <row r="81" spans="1:7" x14ac:dyDescent="0.25">
      <c r="A81" s="2">
        <v>45381</v>
      </c>
      <c r="B81" s="3" t="s">
        <v>8</v>
      </c>
      <c r="C81" s="3" t="s">
        <v>18</v>
      </c>
      <c r="D81" s="3" t="s">
        <v>19</v>
      </c>
      <c r="E81" s="3">
        <v>5</v>
      </c>
      <c r="F81" s="3">
        <v>30000</v>
      </c>
      <c r="G81" s="3">
        <f t="shared" si="2"/>
        <v>150000</v>
      </c>
    </row>
    <row r="82" spans="1:7" x14ac:dyDescent="0.25">
      <c r="A82" s="2"/>
      <c r="B82" s="3"/>
      <c r="C82" s="3"/>
      <c r="D82" s="3"/>
      <c r="E82" s="3"/>
      <c r="F82" s="3"/>
      <c r="G82" s="3">
        <f>SUM(Table1[Total Sales (BDT)])</f>
        <v>28670000</v>
      </c>
    </row>
  </sheetData>
  <mergeCells count="1">
    <mergeCell ref="A3:G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="110" zoomScaleNormal="110" workbookViewId="0">
      <selection activeCell="A2" sqref="A2"/>
    </sheetView>
  </sheetViews>
  <sheetFormatPr defaultRowHeight="15" x14ac:dyDescent="0.25"/>
  <cols>
    <col min="1" max="1" width="13.140625" customWidth="1"/>
    <col min="2" max="2" width="22.85546875" customWidth="1"/>
    <col min="3" max="3" width="10.7109375" bestFit="1" customWidth="1"/>
    <col min="4" max="5" width="8.140625" customWidth="1"/>
    <col min="6" max="6" width="8.42578125" customWidth="1"/>
    <col min="7" max="7" width="8.140625" customWidth="1"/>
    <col min="8" max="8" width="11.42578125" bestFit="1" customWidth="1"/>
  </cols>
  <sheetData>
    <row r="2" spans="1:2" x14ac:dyDescent="0.25">
      <c r="A2" s="40" t="s">
        <v>74</v>
      </c>
    </row>
    <row r="3" spans="1:2" x14ac:dyDescent="0.25">
      <c r="A3" s="6" t="s">
        <v>24</v>
      </c>
      <c r="B3" t="s">
        <v>26</v>
      </c>
    </row>
    <row r="4" spans="1:2" x14ac:dyDescent="0.25">
      <c r="A4" s="7" t="s">
        <v>8</v>
      </c>
      <c r="B4" s="8">
        <v>5010000</v>
      </c>
    </row>
    <row r="5" spans="1:2" x14ac:dyDescent="0.25">
      <c r="A5" s="7" t="s">
        <v>11</v>
      </c>
      <c r="B5" s="8">
        <v>4340000</v>
      </c>
    </row>
    <row r="6" spans="1:2" x14ac:dyDescent="0.25">
      <c r="A6" s="7" t="s">
        <v>22</v>
      </c>
      <c r="B6" s="8">
        <v>5850000</v>
      </c>
    </row>
    <row r="7" spans="1:2" x14ac:dyDescent="0.25">
      <c r="A7" s="7" t="s">
        <v>14</v>
      </c>
      <c r="B7" s="8">
        <v>4110000</v>
      </c>
    </row>
    <row r="8" spans="1:2" x14ac:dyDescent="0.25">
      <c r="A8" s="7" t="s">
        <v>17</v>
      </c>
      <c r="B8" s="8">
        <v>4760000</v>
      </c>
    </row>
    <row r="9" spans="1:2" x14ac:dyDescent="0.25">
      <c r="A9" s="7" t="s">
        <v>20</v>
      </c>
      <c r="B9" s="8">
        <v>4600000</v>
      </c>
    </row>
    <row r="10" spans="1:2" x14ac:dyDescent="0.25">
      <c r="A10" s="7" t="s">
        <v>25</v>
      </c>
      <c r="B10" s="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L10" sqref="L10"/>
    </sheetView>
  </sheetViews>
  <sheetFormatPr defaultRowHeight="15" x14ac:dyDescent="0.25"/>
  <cols>
    <col min="1" max="1" width="13.140625" customWidth="1"/>
    <col min="2" max="2" width="22.7109375" bestFit="1" customWidth="1"/>
    <col min="3" max="3" width="9" customWidth="1"/>
    <col min="4" max="4" width="11.85546875" customWidth="1"/>
    <col min="5" max="5" width="8" customWidth="1"/>
    <col min="6" max="6" width="11.28515625" bestFit="1" customWidth="1"/>
    <col min="11" max="11" width="3.7109375" customWidth="1"/>
    <col min="12" max="12" width="15.42578125" bestFit="1" customWidth="1"/>
    <col min="13" max="13" width="16.28515625" bestFit="1" customWidth="1"/>
    <col min="14" max="14" width="11.28515625" bestFit="1" customWidth="1"/>
  </cols>
  <sheetData>
    <row r="2" spans="1:14" x14ac:dyDescent="0.25">
      <c r="A2" s="38" t="s">
        <v>72</v>
      </c>
    </row>
    <row r="3" spans="1:14" x14ac:dyDescent="0.25">
      <c r="A3" s="6" t="s">
        <v>24</v>
      </c>
      <c r="B3" t="s">
        <v>26</v>
      </c>
    </row>
    <row r="4" spans="1:14" x14ac:dyDescent="0.25">
      <c r="A4" s="7" t="s">
        <v>13</v>
      </c>
      <c r="B4" s="8">
        <v>6950000</v>
      </c>
      <c r="L4" s="39" t="s">
        <v>73</v>
      </c>
    </row>
    <row r="5" spans="1:14" x14ac:dyDescent="0.25">
      <c r="A5" s="7" t="s">
        <v>10</v>
      </c>
      <c r="B5" s="8">
        <v>12250000</v>
      </c>
      <c r="L5" s="6" t="s">
        <v>70</v>
      </c>
      <c r="M5" s="6" t="s">
        <v>81</v>
      </c>
    </row>
    <row r="6" spans="1:14" x14ac:dyDescent="0.25">
      <c r="A6" s="7" t="s">
        <v>19</v>
      </c>
      <c r="B6" s="8">
        <v>6150000</v>
      </c>
      <c r="L6" s="6" t="s">
        <v>24</v>
      </c>
      <c r="M6" s="26" t="s">
        <v>19</v>
      </c>
      <c r="N6" s="26" t="s">
        <v>25</v>
      </c>
    </row>
    <row r="7" spans="1:14" x14ac:dyDescent="0.25">
      <c r="A7" s="7" t="s">
        <v>16</v>
      </c>
      <c r="B7" s="8">
        <v>3320000</v>
      </c>
      <c r="L7" s="7" t="s">
        <v>9</v>
      </c>
      <c r="M7" s="8">
        <v>42</v>
      </c>
      <c r="N7" s="8">
        <v>42</v>
      </c>
    </row>
    <row r="8" spans="1:14" x14ac:dyDescent="0.25">
      <c r="A8" s="7" t="s">
        <v>25</v>
      </c>
      <c r="B8" s="8">
        <v>28670000</v>
      </c>
      <c r="L8" s="7" t="s">
        <v>25</v>
      </c>
      <c r="M8" s="8">
        <v>42</v>
      </c>
      <c r="N8" s="8">
        <v>42</v>
      </c>
    </row>
    <row r="10" spans="1:14" x14ac:dyDescent="0.25">
      <c r="L10" s="6" t="s">
        <v>70</v>
      </c>
      <c r="M10" s="6" t="s">
        <v>81</v>
      </c>
    </row>
    <row r="11" spans="1:14" x14ac:dyDescent="0.25">
      <c r="L11" s="6" t="s">
        <v>24</v>
      </c>
      <c r="M11" s="26" t="s">
        <v>19</v>
      </c>
      <c r="N11" s="26" t="s">
        <v>25</v>
      </c>
    </row>
    <row r="12" spans="1:14" x14ac:dyDescent="0.25">
      <c r="L12" s="7" t="s">
        <v>9</v>
      </c>
      <c r="M12" s="8">
        <v>42</v>
      </c>
      <c r="N12" s="8">
        <v>42</v>
      </c>
    </row>
    <row r="13" spans="1:14" x14ac:dyDescent="0.25">
      <c r="L13" s="7" t="s">
        <v>25</v>
      </c>
      <c r="M13" s="8">
        <v>42</v>
      </c>
      <c r="N13" s="8">
        <v>42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F22" sqref="F22"/>
    </sheetView>
  </sheetViews>
  <sheetFormatPr defaultRowHeight="15" x14ac:dyDescent="0.25"/>
  <cols>
    <col min="1" max="1" width="11.5703125" customWidth="1"/>
    <col min="2" max="2" width="9.28515625" customWidth="1"/>
    <col min="3" max="3" width="11.5703125" customWidth="1"/>
    <col min="4" max="4" width="10" customWidth="1"/>
    <col min="5" max="5" width="10.85546875" customWidth="1"/>
    <col min="6" max="6" width="17.140625" customWidth="1"/>
    <col min="7" max="7" width="17.85546875" customWidth="1"/>
  </cols>
  <sheetData>
    <row r="2" spans="1:7" ht="45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r="3" spans="1:7" ht="30" x14ac:dyDescent="0.25">
      <c r="A3" s="10">
        <v>45296</v>
      </c>
      <c r="B3" s="4" t="s">
        <v>8</v>
      </c>
      <c r="C3" s="4" t="s">
        <v>9</v>
      </c>
      <c r="D3" s="4" t="s">
        <v>10</v>
      </c>
      <c r="E3" s="4">
        <v>5</v>
      </c>
      <c r="F3" s="4">
        <v>70000</v>
      </c>
      <c r="G3" s="4">
        <f t="shared" ref="G3:G27" si="0">E3*F3</f>
        <v>350000</v>
      </c>
    </row>
    <row r="4" spans="1:7" ht="30" x14ac:dyDescent="0.25">
      <c r="A4" s="11">
        <v>45297</v>
      </c>
      <c r="B4" s="5" t="s">
        <v>11</v>
      </c>
      <c r="C4" s="5" t="s">
        <v>12</v>
      </c>
      <c r="D4" s="5" t="s">
        <v>13</v>
      </c>
      <c r="E4" s="5">
        <v>10</v>
      </c>
      <c r="F4" s="5">
        <v>50000</v>
      </c>
      <c r="G4" s="5">
        <f t="shared" si="0"/>
        <v>500000</v>
      </c>
    </row>
    <row r="5" spans="1:7" ht="30" x14ac:dyDescent="0.25">
      <c r="A5" s="10">
        <v>45298</v>
      </c>
      <c r="B5" s="4" t="s">
        <v>14</v>
      </c>
      <c r="C5" s="4" t="s">
        <v>15</v>
      </c>
      <c r="D5" s="4" t="s">
        <v>16</v>
      </c>
      <c r="E5" s="4">
        <v>7</v>
      </c>
      <c r="F5" s="4">
        <v>20000</v>
      </c>
      <c r="G5" s="4">
        <f t="shared" si="0"/>
        <v>140000</v>
      </c>
    </row>
    <row r="6" spans="1:7" ht="30" x14ac:dyDescent="0.25">
      <c r="A6" s="11">
        <v>45299</v>
      </c>
      <c r="B6" s="5" t="s">
        <v>17</v>
      </c>
      <c r="C6" s="5" t="s">
        <v>18</v>
      </c>
      <c r="D6" s="5" t="s">
        <v>19</v>
      </c>
      <c r="E6" s="5">
        <v>15</v>
      </c>
      <c r="F6" s="5">
        <v>30000</v>
      </c>
      <c r="G6" s="5">
        <f t="shared" si="0"/>
        <v>450000</v>
      </c>
    </row>
    <row r="7" spans="1:7" ht="30" x14ac:dyDescent="0.25">
      <c r="A7" s="10">
        <v>45300</v>
      </c>
      <c r="B7" s="4" t="s">
        <v>20</v>
      </c>
      <c r="C7" s="4" t="s">
        <v>21</v>
      </c>
      <c r="D7" s="4" t="s">
        <v>10</v>
      </c>
      <c r="E7" s="4">
        <v>3</v>
      </c>
      <c r="F7" s="4">
        <v>70000</v>
      </c>
      <c r="G7" s="4">
        <f t="shared" si="0"/>
        <v>210000</v>
      </c>
    </row>
    <row r="8" spans="1:7" ht="30" x14ac:dyDescent="0.25">
      <c r="A8" s="11">
        <v>45301</v>
      </c>
      <c r="B8" s="5" t="s">
        <v>22</v>
      </c>
      <c r="C8" s="5" t="s">
        <v>23</v>
      </c>
      <c r="D8" s="5" t="s">
        <v>13</v>
      </c>
      <c r="E8" s="5">
        <v>6</v>
      </c>
      <c r="F8" s="5">
        <v>50000</v>
      </c>
      <c r="G8" s="5">
        <f t="shared" si="0"/>
        <v>300000</v>
      </c>
    </row>
    <row r="9" spans="1:7" ht="30" x14ac:dyDescent="0.25">
      <c r="A9" s="10">
        <v>45302</v>
      </c>
      <c r="B9" s="4" t="s">
        <v>11</v>
      </c>
      <c r="C9" s="4" t="s">
        <v>15</v>
      </c>
      <c r="D9" s="4" t="s">
        <v>16</v>
      </c>
      <c r="E9" s="4">
        <v>4</v>
      </c>
      <c r="F9" s="4">
        <v>20000</v>
      </c>
      <c r="G9" s="4">
        <f t="shared" si="0"/>
        <v>80000</v>
      </c>
    </row>
    <row r="10" spans="1:7" ht="30" x14ac:dyDescent="0.25">
      <c r="A10" s="11">
        <v>45303</v>
      </c>
      <c r="B10" s="5" t="s">
        <v>14</v>
      </c>
      <c r="C10" s="5" t="s">
        <v>18</v>
      </c>
      <c r="D10" s="5" t="s">
        <v>19</v>
      </c>
      <c r="E10" s="5">
        <v>10</v>
      </c>
      <c r="F10" s="5">
        <v>30000</v>
      </c>
      <c r="G10" s="5">
        <f t="shared" si="0"/>
        <v>300000</v>
      </c>
    </row>
    <row r="11" spans="1:7" x14ac:dyDescent="0.25">
      <c r="A11" s="10">
        <v>45304</v>
      </c>
      <c r="B11" s="4" t="s">
        <v>8</v>
      </c>
      <c r="C11" s="4" t="s">
        <v>9</v>
      </c>
      <c r="D11" s="4" t="s">
        <v>10</v>
      </c>
      <c r="E11" s="4">
        <v>8</v>
      </c>
      <c r="F11" s="4">
        <v>70000</v>
      </c>
      <c r="G11" s="4">
        <f t="shared" si="0"/>
        <v>560000</v>
      </c>
    </row>
    <row r="12" spans="1:7" x14ac:dyDescent="0.25">
      <c r="A12" s="11">
        <v>45305</v>
      </c>
      <c r="B12" s="5" t="s">
        <v>20</v>
      </c>
      <c r="C12" s="5" t="s">
        <v>9</v>
      </c>
      <c r="D12" s="5" t="s">
        <v>13</v>
      </c>
      <c r="E12" s="5">
        <v>12</v>
      </c>
      <c r="F12" s="5">
        <v>50000</v>
      </c>
      <c r="G12" s="5">
        <f t="shared" si="0"/>
        <v>600000</v>
      </c>
    </row>
    <row r="13" spans="1:7" x14ac:dyDescent="0.25">
      <c r="A13" s="10">
        <v>45306</v>
      </c>
      <c r="B13" s="4" t="s">
        <v>22</v>
      </c>
      <c r="C13" s="4" t="s">
        <v>12</v>
      </c>
      <c r="D13" s="4" t="s">
        <v>16</v>
      </c>
      <c r="E13" s="4">
        <v>9</v>
      </c>
      <c r="F13" s="4">
        <v>20000</v>
      </c>
      <c r="G13" s="4">
        <f t="shared" si="0"/>
        <v>180000</v>
      </c>
    </row>
    <row r="14" spans="1:7" ht="30" x14ac:dyDescent="0.25">
      <c r="A14" s="11">
        <v>45307</v>
      </c>
      <c r="B14" s="5" t="s">
        <v>11</v>
      </c>
      <c r="C14" s="5" t="s">
        <v>15</v>
      </c>
      <c r="D14" s="5" t="s">
        <v>19</v>
      </c>
      <c r="E14" s="5">
        <v>5</v>
      </c>
      <c r="F14" s="5">
        <v>30000</v>
      </c>
      <c r="G14" s="5">
        <f t="shared" si="0"/>
        <v>150000</v>
      </c>
    </row>
    <row r="15" spans="1:7" ht="30" x14ac:dyDescent="0.25">
      <c r="A15" s="10">
        <v>45308</v>
      </c>
      <c r="B15" s="4" t="s">
        <v>14</v>
      </c>
      <c r="C15" s="4" t="s">
        <v>18</v>
      </c>
      <c r="D15" s="4" t="s">
        <v>10</v>
      </c>
      <c r="E15" s="4">
        <v>11</v>
      </c>
      <c r="F15" s="4">
        <v>70000</v>
      </c>
      <c r="G15" s="4">
        <f t="shared" si="0"/>
        <v>770000</v>
      </c>
    </row>
    <row r="16" spans="1:7" x14ac:dyDescent="0.25">
      <c r="A16" s="11">
        <v>45309</v>
      </c>
      <c r="B16" s="5" t="s">
        <v>17</v>
      </c>
      <c r="C16" s="5" t="s">
        <v>21</v>
      </c>
      <c r="D16" s="5" t="s">
        <v>13</v>
      </c>
      <c r="E16" s="5">
        <v>7</v>
      </c>
      <c r="F16" s="5">
        <v>50000</v>
      </c>
      <c r="G16" s="5">
        <f t="shared" si="0"/>
        <v>350000</v>
      </c>
    </row>
    <row r="17" spans="1:7" ht="30" x14ac:dyDescent="0.25">
      <c r="A17" s="10">
        <v>45310</v>
      </c>
      <c r="B17" s="4" t="s">
        <v>20</v>
      </c>
      <c r="C17" s="4" t="s">
        <v>23</v>
      </c>
      <c r="D17" s="4" t="s">
        <v>16</v>
      </c>
      <c r="E17" s="4">
        <v>6</v>
      </c>
      <c r="F17" s="4">
        <v>20000</v>
      </c>
      <c r="G17" s="4">
        <f t="shared" si="0"/>
        <v>120000</v>
      </c>
    </row>
    <row r="18" spans="1:7" ht="30" x14ac:dyDescent="0.25">
      <c r="A18" s="11">
        <v>45311</v>
      </c>
      <c r="B18" s="5" t="s">
        <v>22</v>
      </c>
      <c r="C18" s="5" t="s">
        <v>15</v>
      </c>
      <c r="D18" s="5" t="s">
        <v>19</v>
      </c>
      <c r="E18" s="5">
        <v>13</v>
      </c>
      <c r="F18" s="5">
        <v>30000</v>
      </c>
      <c r="G18" s="5">
        <f t="shared" si="0"/>
        <v>390000</v>
      </c>
    </row>
    <row r="19" spans="1:7" ht="30" x14ac:dyDescent="0.25">
      <c r="A19" s="10">
        <v>45312</v>
      </c>
      <c r="B19" s="4" t="s">
        <v>8</v>
      </c>
      <c r="C19" s="4" t="s">
        <v>18</v>
      </c>
      <c r="D19" s="4" t="s">
        <v>10</v>
      </c>
      <c r="E19" s="4">
        <v>9</v>
      </c>
      <c r="F19" s="4">
        <v>70000</v>
      </c>
      <c r="G19" s="4">
        <f t="shared" si="0"/>
        <v>630000</v>
      </c>
    </row>
    <row r="20" spans="1:7" x14ac:dyDescent="0.25">
      <c r="A20" s="11">
        <v>45313</v>
      </c>
      <c r="B20" s="5" t="s">
        <v>14</v>
      </c>
      <c r="C20" s="5" t="s">
        <v>21</v>
      </c>
      <c r="D20" s="5" t="s">
        <v>13</v>
      </c>
      <c r="E20" s="5">
        <v>8</v>
      </c>
      <c r="F20" s="5">
        <v>50000</v>
      </c>
      <c r="G20" s="5">
        <f t="shared" si="0"/>
        <v>400000</v>
      </c>
    </row>
    <row r="21" spans="1:7" ht="30" x14ac:dyDescent="0.25">
      <c r="A21" s="10">
        <v>45314</v>
      </c>
      <c r="B21" s="4" t="s">
        <v>17</v>
      </c>
      <c r="C21" s="4" t="s">
        <v>23</v>
      </c>
      <c r="D21" s="4" t="s">
        <v>16</v>
      </c>
      <c r="E21" s="4">
        <v>14</v>
      </c>
      <c r="F21" s="4">
        <v>20000</v>
      </c>
      <c r="G21" s="4">
        <f t="shared" si="0"/>
        <v>280000</v>
      </c>
    </row>
    <row r="22" spans="1:7" ht="30" x14ac:dyDescent="0.25">
      <c r="A22" s="11">
        <v>45315</v>
      </c>
      <c r="B22" s="5" t="s">
        <v>20</v>
      </c>
      <c r="C22" s="5" t="s">
        <v>15</v>
      </c>
      <c r="D22" s="5" t="s">
        <v>19</v>
      </c>
      <c r="E22" s="5">
        <v>7</v>
      </c>
      <c r="F22" s="5">
        <v>30000</v>
      </c>
      <c r="G22" s="5">
        <f t="shared" si="0"/>
        <v>210000</v>
      </c>
    </row>
    <row r="23" spans="1:7" ht="30" x14ac:dyDescent="0.25">
      <c r="A23" s="10">
        <v>45316</v>
      </c>
      <c r="B23" s="4" t="s">
        <v>22</v>
      </c>
      <c r="C23" s="4" t="s">
        <v>18</v>
      </c>
      <c r="D23" s="4" t="s">
        <v>10</v>
      </c>
      <c r="E23" s="4">
        <v>10</v>
      </c>
      <c r="F23" s="4">
        <v>70000</v>
      </c>
      <c r="G23" s="4">
        <f t="shared" si="0"/>
        <v>700000</v>
      </c>
    </row>
    <row r="24" spans="1:7" ht="30" x14ac:dyDescent="0.25">
      <c r="A24" s="11">
        <v>45317</v>
      </c>
      <c r="B24" s="5" t="s">
        <v>11</v>
      </c>
      <c r="C24" s="5" t="s">
        <v>9</v>
      </c>
      <c r="D24" s="5" t="s">
        <v>13</v>
      </c>
      <c r="E24" s="5">
        <v>5</v>
      </c>
      <c r="F24" s="5">
        <v>50000</v>
      </c>
      <c r="G24" s="5">
        <f t="shared" si="0"/>
        <v>250000</v>
      </c>
    </row>
    <row r="25" spans="1:7" x14ac:dyDescent="0.25">
      <c r="A25" s="10">
        <v>45318</v>
      </c>
      <c r="B25" s="4" t="s">
        <v>8</v>
      </c>
      <c r="C25" s="4" t="s">
        <v>12</v>
      </c>
      <c r="D25" s="4" t="s">
        <v>16</v>
      </c>
      <c r="E25" s="4">
        <v>8</v>
      </c>
      <c r="F25" s="4">
        <v>20000</v>
      </c>
      <c r="G25" s="4">
        <f t="shared" si="0"/>
        <v>160000</v>
      </c>
    </row>
    <row r="26" spans="1:7" ht="30" x14ac:dyDescent="0.25">
      <c r="A26" s="11">
        <v>45319</v>
      </c>
      <c r="B26" s="5" t="s">
        <v>17</v>
      </c>
      <c r="C26" s="5" t="s">
        <v>15</v>
      </c>
      <c r="D26" s="5" t="s">
        <v>19</v>
      </c>
      <c r="E26" s="5">
        <v>6</v>
      </c>
      <c r="F26" s="5">
        <v>30000</v>
      </c>
      <c r="G26" s="5">
        <f t="shared" si="0"/>
        <v>180000</v>
      </c>
    </row>
    <row r="27" spans="1:7" ht="30" x14ac:dyDescent="0.25">
      <c r="A27" s="13">
        <v>45320</v>
      </c>
      <c r="B27" s="14" t="s">
        <v>20</v>
      </c>
      <c r="C27" s="14" t="s">
        <v>18</v>
      </c>
      <c r="D27" s="14" t="s">
        <v>10</v>
      </c>
      <c r="E27" s="14">
        <v>7</v>
      </c>
      <c r="F27" s="14">
        <v>70000</v>
      </c>
      <c r="G27" s="14">
        <f t="shared" si="0"/>
        <v>490000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2"/>
  <sheetViews>
    <sheetView zoomScale="120" zoomScaleNormal="120" workbookViewId="0">
      <selection activeCell="L20" sqref="L20"/>
    </sheetView>
  </sheetViews>
  <sheetFormatPr defaultRowHeight="15" x14ac:dyDescent="0.25"/>
  <cols>
    <col min="1" max="1" width="1.5703125" customWidth="1"/>
    <col min="2" max="2" width="1.85546875" customWidth="1"/>
    <col min="4" max="4" width="13.28515625" customWidth="1"/>
    <col min="6" max="6" width="10.28515625" customWidth="1"/>
    <col min="8" max="8" width="12.7109375" customWidth="1"/>
    <col min="9" max="9" width="2.42578125" customWidth="1"/>
    <col min="10" max="10" width="1.7109375" customWidth="1"/>
    <col min="11" max="11" width="12.140625" customWidth="1"/>
    <col min="12" max="12" width="24.140625" customWidth="1"/>
  </cols>
  <sheetData>
    <row r="1" spans="3:12" x14ac:dyDescent="0.25">
      <c r="C1" s="40" t="s">
        <v>77</v>
      </c>
    </row>
    <row r="2" spans="3:12" x14ac:dyDescent="0.25">
      <c r="C2" s="49" t="s">
        <v>33</v>
      </c>
      <c r="D2" s="50"/>
      <c r="E2" s="50"/>
      <c r="F2" s="50"/>
      <c r="G2" s="50"/>
      <c r="H2" s="51"/>
      <c r="K2" s="41" t="s">
        <v>76</v>
      </c>
    </row>
    <row r="3" spans="3:12" ht="40.5" customHeight="1" x14ac:dyDescent="0.25">
      <c r="C3" s="46" t="s">
        <v>34</v>
      </c>
      <c r="D3" s="47"/>
      <c r="E3" s="47"/>
      <c r="F3" s="47"/>
      <c r="G3" s="47"/>
      <c r="H3" s="48"/>
      <c r="K3" s="6" t="s">
        <v>24</v>
      </c>
      <c r="L3" t="s">
        <v>26</v>
      </c>
    </row>
    <row r="4" spans="3:12" x14ac:dyDescent="0.25">
      <c r="C4" s="17" t="s">
        <v>27</v>
      </c>
      <c r="D4" s="18" t="s">
        <v>28</v>
      </c>
      <c r="E4" s="18" t="s">
        <v>29</v>
      </c>
      <c r="F4" s="18" t="s">
        <v>30</v>
      </c>
      <c r="G4" s="18" t="s">
        <v>31</v>
      </c>
      <c r="H4" s="19" t="s">
        <v>32</v>
      </c>
      <c r="K4" s="7" t="s">
        <v>9</v>
      </c>
      <c r="L4" s="8">
        <v>1760000</v>
      </c>
    </row>
    <row r="5" spans="3:12" x14ac:dyDescent="0.25">
      <c r="C5" s="15">
        <v>1</v>
      </c>
      <c r="D5" s="9" t="s">
        <v>15</v>
      </c>
      <c r="E5" s="9">
        <v>30000</v>
      </c>
      <c r="F5" s="9">
        <v>1150000</v>
      </c>
      <c r="G5" s="9">
        <f t="shared" ref="G5:G10" si="0">IF(F5&gt;=2000000,0.1*F5,IF(AND(F5&gt;=1000000,F5&lt;2000000),0.08*F5,IF(F5&lt;1000000,0.06*F5)))</f>
        <v>92000</v>
      </c>
      <c r="H5" s="16">
        <f>Table4[[#This Row],[Salary]]+Table4[[#This Row],[Bonus]]</f>
        <v>122000</v>
      </c>
      <c r="K5" s="7" t="s">
        <v>21</v>
      </c>
      <c r="L5" s="8">
        <v>960000</v>
      </c>
    </row>
    <row r="6" spans="3:12" x14ac:dyDescent="0.25">
      <c r="C6" s="15">
        <v>2</v>
      </c>
      <c r="D6" s="9" t="s">
        <v>9</v>
      </c>
      <c r="E6" s="9">
        <v>30000</v>
      </c>
      <c r="F6" s="9">
        <v>1760000</v>
      </c>
      <c r="G6" s="9">
        <f t="shared" si="0"/>
        <v>140800</v>
      </c>
      <c r="H6" s="16">
        <f>Table4[[#This Row],[Salary]]+Table4[[#This Row],[Bonus]]</f>
        <v>170800</v>
      </c>
      <c r="K6" s="7" t="s">
        <v>23</v>
      </c>
      <c r="L6" s="8">
        <v>700000</v>
      </c>
    </row>
    <row r="7" spans="3:12" x14ac:dyDescent="0.25">
      <c r="C7" s="15">
        <v>3</v>
      </c>
      <c r="D7" s="9" t="s">
        <v>18</v>
      </c>
      <c r="E7" s="9">
        <v>30000</v>
      </c>
      <c r="F7" s="9">
        <v>3340000</v>
      </c>
      <c r="G7" s="9">
        <f t="shared" si="0"/>
        <v>334000</v>
      </c>
      <c r="H7" s="16">
        <f>Table4[[#This Row],[Salary]]+Table4[[#This Row],[Bonus]]</f>
        <v>364000</v>
      </c>
      <c r="K7" s="7" t="s">
        <v>18</v>
      </c>
      <c r="L7" s="8">
        <v>3340000</v>
      </c>
    </row>
    <row r="8" spans="3:12" x14ac:dyDescent="0.25">
      <c r="C8" s="15">
        <v>4</v>
      </c>
      <c r="D8" s="9" t="s">
        <v>21</v>
      </c>
      <c r="E8" s="9">
        <v>30000</v>
      </c>
      <c r="F8" s="9">
        <v>960000</v>
      </c>
      <c r="G8" s="9">
        <f t="shared" si="0"/>
        <v>57600</v>
      </c>
      <c r="H8" s="16">
        <f>Table4[[#This Row],[Salary]]+Table4[[#This Row],[Bonus]]</f>
        <v>87600</v>
      </c>
      <c r="K8" s="7" t="s">
        <v>12</v>
      </c>
      <c r="L8" s="8">
        <v>840000</v>
      </c>
    </row>
    <row r="9" spans="3:12" x14ac:dyDescent="0.25">
      <c r="C9" s="15">
        <v>5</v>
      </c>
      <c r="D9" s="9" t="s">
        <v>12</v>
      </c>
      <c r="E9" s="9">
        <v>30000</v>
      </c>
      <c r="F9" s="9">
        <v>840000</v>
      </c>
      <c r="G9" s="9">
        <f t="shared" si="0"/>
        <v>50400</v>
      </c>
      <c r="H9" s="16">
        <f>Table4[[#This Row],[Salary]]+Table4[[#This Row],[Bonus]]</f>
        <v>80400</v>
      </c>
      <c r="K9" s="7" t="s">
        <v>15</v>
      </c>
      <c r="L9" s="8">
        <v>1150000</v>
      </c>
    </row>
    <row r="10" spans="3:12" x14ac:dyDescent="0.25">
      <c r="C10" s="20">
        <v>6</v>
      </c>
      <c r="D10" s="21" t="s">
        <v>23</v>
      </c>
      <c r="E10" s="21">
        <v>30000</v>
      </c>
      <c r="F10" s="21">
        <v>700000</v>
      </c>
      <c r="G10" s="9">
        <f t="shared" si="0"/>
        <v>42000</v>
      </c>
      <c r="H10" s="16">
        <f>Table4[[#This Row],[Salary]]+Table4[[#This Row],[Bonus]]</f>
        <v>72000</v>
      </c>
      <c r="K10" s="7" t="s">
        <v>25</v>
      </c>
      <c r="L10" s="8">
        <v>8750000</v>
      </c>
    </row>
    <row r="11" spans="3:12" x14ac:dyDescent="0.25">
      <c r="C11" s="15"/>
      <c r="D11" s="9"/>
      <c r="E11" s="9"/>
      <c r="F11" s="9"/>
      <c r="G11" s="23"/>
      <c r="H11" s="16">
        <f>AVERAGE(H5,H6,H7,H8,H9,H10)</f>
        <v>149466.66666666666</v>
      </c>
    </row>
    <row r="12" spans="3:12" x14ac:dyDescent="0.25">
      <c r="C12" s="20"/>
      <c r="D12" s="21"/>
      <c r="E12" s="21"/>
      <c r="F12" s="21"/>
      <c r="G12" s="21"/>
      <c r="H12" s="22">
        <f>ROUND(H11,0)</f>
        <v>149467</v>
      </c>
    </row>
  </sheetData>
  <sortState ref="C5:H10">
    <sortCondition ref="C4"/>
  </sortState>
  <mergeCells count="2">
    <mergeCell ref="C3:H3"/>
    <mergeCell ref="C2:H2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6"/>
  <sheetViews>
    <sheetView zoomScale="120" zoomScaleNormal="120" workbookViewId="0">
      <selection activeCell="AA8" sqref="AA8"/>
    </sheetView>
  </sheetViews>
  <sheetFormatPr defaultRowHeight="15" x14ac:dyDescent="0.25"/>
  <cols>
    <col min="1" max="1" width="4.28515625" customWidth="1"/>
    <col min="3" max="3" width="10" customWidth="1"/>
    <col min="4" max="5" width="12.42578125" customWidth="1"/>
    <col min="6" max="6" width="13.7109375" customWidth="1"/>
    <col min="7" max="7" width="3.85546875" customWidth="1"/>
    <col min="8" max="8" width="16.5703125" customWidth="1"/>
    <col min="9" max="9" width="20.140625" customWidth="1"/>
    <col min="10" max="10" width="14.42578125" customWidth="1"/>
    <col min="11" max="11" width="14.140625" customWidth="1"/>
    <col min="13" max="13" width="3.28515625" customWidth="1"/>
    <col min="14" max="14" width="17" customWidth="1"/>
    <col min="15" max="15" width="20.85546875" customWidth="1"/>
    <col min="16" max="16" width="12.7109375" customWidth="1"/>
    <col min="17" max="17" width="13.42578125" customWidth="1"/>
    <col min="18" max="18" width="10.7109375" customWidth="1"/>
    <col min="20" max="20" width="16.85546875" customWidth="1"/>
    <col min="21" max="21" width="19.7109375" customWidth="1"/>
    <col min="22" max="22" width="13.7109375" customWidth="1"/>
    <col min="23" max="23" width="13.28515625" customWidth="1"/>
    <col min="24" max="24" width="11.7109375" customWidth="1"/>
    <col min="27" max="27" width="10.7109375" customWidth="1"/>
  </cols>
  <sheetData>
    <row r="2" spans="2:24" x14ac:dyDescent="0.25">
      <c r="B2" s="42" t="s">
        <v>78</v>
      </c>
    </row>
    <row r="3" spans="2:24" x14ac:dyDescent="0.25">
      <c r="B3" s="24" t="s">
        <v>35</v>
      </c>
      <c r="C3" s="24" t="s">
        <v>36</v>
      </c>
      <c r="D3" s="24" t="s">
        <v>30</v>
      </c>
      <c r="E3" s="24" t="s">
        <v>37</v>
      </c>
      <c r="F3" s="24" t="s">
        <v>38</v>
      </c>
      <c r="H3" s="43" t="s">
        <v>79</v>
      </c>
    </row>
    <row r="4" spans="2:24" x14ac:dyDescent="0.25">
      <c r="B4" s="24" t="s">
        <v>34</v>
      </c>
      <c r="C4" s="24">
        <v>7854500</v>
      </c>
      <c r="D4" s="24">
        <v>8750000</v>
      </c>
      <c r="E4" s="24">
        <v>895500</v>
      </c>
      <c r="F4" s="25" t="str">
        <f>IF(D4&gt;C4,"Proffit","Loss")</f>
        <v>Proffit</v>
      </c>
      <c r="H4" s="46" t="s">
        <v>34</v>
      </c>
      <c r="I4" s="47"/>
      <c r="J4" s="47"/>
      <c r="K4" s="47"/>
      <c r="L4" s="48"/>
      <c r="N4" s="52" t="s">
        <v>39</v>
      </c>
      <c r="O4" s="53"/>
      <c r="P4" s="53"/>
      <c r="Q4" s="53"/>
      <c r="R4" s="54"/>
      <c r="T4" s="55" t="s">
        <v>40</v>
      </c>
      <c r="U4" s="56"/>
      <c r="V4" s="56"/>
      <c r="W4" s="56"/>
      <c r="X4" s="57"/>
    </row>
    <row r="5" spans="2:24" x14ac:dyDescent="0.25">
      <c r="B5" s="24" t="s">
        <v>39</v>
      </c>
      <c r="C5" s="24">
        <v>9998300</v>
      </c>
      <c r="D5" s="24">
        <v>9920000</v>
      </c>
      <c r="E5" s="24">
        <v>-78300</v>
      </c>
      <c r="F5" s="24" t="str">
        <f t="shared" ref="F5:F6" si="0">IF(D5&gt;C5,"Proffit","Loss")</f>
        <v>Loss</v>
      </c>
      <c r="H5" s="29" t="s">
        <v>41</v>
      </c>
      <c r="I5" s="30" t="s">
        <v>42</v>
      </c>
      <c r="J5" s="30" t="s">
        <v>5</v>
      </c>
      <c r="K5" s="30" t="s">
        <v>43</v>
      </c>
      <c r="L5" s="31" t="s">
        <v>32</v>
      </c>
      <c r="N5" s="29" t="s">
        <v>41</v>
      </c>
      <c r="O5" s="30" t="s">
        <v>42</v>
      </c>
      <c r="P5" s="30" t="s">
        <v>5</v>
      </c>
      <c r="Q5" s="30" t="s">
        <v>43</v>
      </c>
      <c r="R5" s="31" t="s">
        <v>32</v>
      </c>
      <c r="T5" s="29" t="s">
        <v>41</v>
      </c>
      <c r="U5" s="30" t="s">
        <v>42</v>
      </c>
      <c r="V5" s="30" t="s">
        <v>5</v>
      </c>
      <c r="W5" s="30" t="s">
        <v>43</v>
      </c>
      <c r="X5" s="31" t="s">
        <v>32</v>
      </c>
    </row>
    <row r="6" spans="2:24" x14ac:dyDescent="0.25">
      <c r="B6" s="24" t="s">
        <v>40</v>
      </c>
      <c r="C6" s="24">
        <v>8985700</v>
      </c>
      <c r="D6" s="24">
        <v>10000000</v>
      </c>
      <c r="E6" s="24">
        <v>1014300</v>
      </c>
      <c r="F6" s="24" t="str">
        <f t="shared" si="0"/>
        <v>Proffit</v>
      </c>
      <c r="H6" s="34" t="s">
        <v>10</v>
      </c>
      <c r="I6" s="24" t="s">
        <v>4</v>
      </c>
      <c r="J6" s="24">
        <v>53</v>
      </c>
      <c r="K6" s="24">
        <v>60000</v>
      </c>
      <c r="L6" s="35">
        <v>3180000</v>
      </c>
      <c r="N6" s="34" t="s">
        <v>10</v>
      </c>
      <c r="O6" s="24" t="s">
        <v>4</v>
      </c>
      <c r="P6" s="24">
        <v>55</v>
      </c>
      <c r="Q6" s="24">
        <v>60000</v>
      </c>
      <c r="R6" s="35">
        <v>3300000</v>
      </c>
      <c r="T6" s="34" t="s">
        <v>10</v>
      </c>
      <c r="U6" s="24" t="s">
        <v>4</v>
      </c>
      <c r="V6" s="24">
        <v>67</v>
      </c>
      <c r="W6" s="24">
        <v>60000</v>
      </c>
      <c r="X6" s="35">
        <v>4020000</v>
      </c>
    </row>
    <row r="7" spans="2:24" x14ac:dyDescent="0.25">
      <c r="H7" s="34" t="s">
        <v>13</v>
      </c>
      <c r="I7" s="24" t="s">
        <v>4</v>
      </c>
      <c r="J7" s="24">
        <v>48</v>
      </c>
      <c r="K7" s="24">
        <v>45000</v>
      </c>
      <c r="L7" s="35">
        <v>2160000</v>
      </c>
      <c r="N7" s="34" t="s">
        <v>13</v>
      </c>
      <c r="O7" s="24" t="s">
        <v>4</v>
      </c>
      <c r="P7" s="24">
        <v>50</v>
      </c>
      <c r="Q7" s="24">
        <v>45000</v>
      </c>
      <c r="R7" s="35">
        <v>2250000</v>
      </c>
      <c r="T7" s="34" t="s">
        <v>13</v>
      </c>
      <c r="U7" s="24" t="s">
        <v>4</v>
      </c>
      <c r="V7" s="24">
        <v>41</v>
      </c>
      <c r="W7" s="24">
        <v>45000</v>
      </c>
      <c r="X7" s="35">
        <v>1845000</v>
      </c>
    </row>
    <row r="8" spans="2:24" x14ac:dyDescent="0.25">
      <c r="H8" s="34" t="s">
        <v>19</v>
      </c>
      <c r="I8" s="24" t="s">
        <v>4</v>
      </c>
      <c r="J8" s="24">
        <v>56</v>
      </c>
      <c r="K8" s="24">
        <v>26000</v>
      </c>
      <c r="L8" s="35">
        <v>1456000</v>
      </c>
      <c r="N8" s="34" t="s">
        <v>19</v>
      </c>
      <c r="O8" s="24" t="s">
        <v>4</v>
      </c>
      <c r="P8" s="24">
        <v>79</v>
      </c>
      <c r="Q8" s="24">
        <v>26000</v>
      </c>
      <c r="R8" s="35">
        <v>2054000</v>
      </c>
      <c r="T8" s="34" t="s">
        <v>19</v>
      </c>
      <c r="U8" s="24" t="s">
        <v>4</v>
      </c>
      <c r="V8" s="24">
        <v>70</v>
      </c>
      <c r="W8" s="24">
        <v>26000</v>
      </c>
      <c r="X8" s="35">
        <v>1820000</v>
      </c>
    </row>
    <row r="9" spans="2:24" x14ac:dyDescent="0.25">
      <c r="H9" s="34" t="s">
        <v>16</v>
      </c>
      <c r="I9" s="24" t="s">
        <v>4</v>
      </c>
      <c r="J9" s="24">
        <v>48</v>
      </c>
      <c r="K9" s="24">
        <v>17000</v>
      </c>
      <c r="L9" s="35">
        <v>816000</v>
      </c>
      <c r="N9" s="33" t="s">
        <v>16</v>
      </c>
      <c r="O9" s="36" t="s">
        <v>4</v>
      </c>
      <c r="P9" s="36">
        <v>60</v>
      </c>
      <c r="Q9" s="36">
        <v>17000</v>
      </c>
      <c r="R9" s="32">
        <v>1020000</v>
      </c>
      <c r="T9" s="33" t="s">
        <v>16</v>
      </c>
      <c r="U9" s="36" t="s">
        <v>4</v>
      </c>
      <c r="V9" s="36">
        <v>58</v>
      </c>
      <c r="W9" s="36">
        <v>17000</v>
      </c>
      <c r="X9" s="32">
        <v>986000</v>
      </c>
    </row>
    <row r="10" spans="2:24" hidden="1" x14ac:dyDescent="0.25">
      <c r="H10" s="34" t="s">
        <v>44</v>
      </c>
      <c r="I10" s="24" t="s">
        <v>45</v>
      </c>
      <c r="J10" s="24"/>
      <c r="K10" s="24"/>
      <c r="L10" s="35">
        <v>12000</v>
      </c>
      <c r="N10" s="24" t="s">
        <v>44</v>
      </c>
      <c r="O10" s="24" t="s">
        <v>45</v>
      </c>
      <c r="P10" s="24"/>
      <c r="Q10" s="24"/>
      <c r="R10" s="24">
        <v>12000</v>
      </c>
      <c r="T10" s="24" t="s">
        <v>44</v>
      </c>
      <c r="U10" s="24" t="s">
        <v>45</v>
      </c>
      <c r="V10" s="24"/>
      <c r="W10" s="24"/>
      <c r="X10" s="24">
        <v>13000</v>
      </c>
    </row>
    <row r="11" spans="2:24" hidden="1" x14ac:dyDescent="0.25">
      <c r="H11" s="34" t="s">
        <v>46</v>
      </c>
      <c r="I11" s="24" t="s">
        <v>47</v>
      </c>
      <c r="J11" s="24"/>
      <c r="K11" s="24"/>
      <c r="L11" s="35">
        <v>5000</v>
      </c>
      <c r="N11" s="24" t="s">
        <v>46</v>
      </c>
      <c r="O11" s="24" t="s">
        <v>47</v>
      </c>
      <c r="P11" s="24"/>
      <c r="Q11" s="24"/>
      <c r="R11" s="24">
        <v>8000</v>
      </c>
      <c r="T11" s="24" t="s">
        <v>46</v>
      </c>
      <c r="U11" s="24" t="s">
        <v>47</v>
      </c>
      <c r="V11" s="24"/>
      <c r="W11" s="24"/>
      <c r="X11" s="24">
        <v>2000</v>
      </c>
    </row>
    <row r="12" spans="2:24" hidden="1" x14ac:dyDescent="0.25">
      <c r="H12" s="34" t="s">
        <v>48</v>
      </c>
      <c r="I12" s="24" t="s">
        <v>45</v>
      </c>
      <c r="J12" s="24"/>
      <c r="K12" s="24"/>
      <c r="L12" s="35">
        <v>8000</v>
      </c>
      <c r="N12" s="24" t="s">
        <v>48</v>
      </c>
      <c r="O12" s="24" t="s">
        <v>45</v>
      </c>
      <c r="P12" s="24"/>
      <c r="Q12" s="24"/>
      <c r="R12" s="24">
        <v>8000</v>
      </c>
      <c r="T12" s="24" t="s">
        <v>48</v>
      </c>
      <c r="U12" s="24" t="s">
        <v>45</v>
      </c>
      <c r="V12" s="24"/>
      <c r="W12" s="24"/>
      <c r="X12" s="24">
        <v>8000</v>
      </c>
    </row>
    <row r="13" spans="2:24" hidden="1" x14ac:dyDescent="0.25">
      <c r="H13" s="34" t="s">
        <v>49</v>
      </c>
      <c r="I13" s="24" t="s">
        <v>50</v>
      </c>
      <c r="J13" s="24"/>
      <c r="K13" s="24"/>
      <c r="L13" s="35">
        <v>1500</v>
      </c>
      <c r="N13" s="24" t="s">
        <v>49</v>
      </c>
      <c r="O13" s="24" t="s">
        <v>50</v>
      </c>
      <c r="P13" s="24"/>
      <c r="Q13" s="24"/>
      <c r="R13" s="24">
        <v>1500</v>
      </c>
      <c r="T13" s="24" t="s">
        <v>49</v>
      </c>
      <c r="U13" s="24" t="s">
        <v>50</v>
      </c>
      <c r="V13" s="24"/>
      <c r="W13" s="24"/>
      <c r="X13" s="24">
        <v>1500</v>
      </c>
    </row>
    <row r="14" spans="2:24" hidden="1" x14ac:dyDescent="0.25">
      <c r="H14" s="34" t="s">
        <v>51</v>
      </c>
      <c r="I14" s="24" t="s">
        <v>52</v>
      </c>
      <c r="J14" s="24">
        <v>5</v>
      </c>
      <c r="K14" s="24">
        <v>30000</v>
      </c>
      <c r="L14" s="35">
        <v>150000</v>
      </c>
      <c r="N14" s="24" t="s">
        <v>51</v>
      </c>
      <c r="O14" s="24" t="s">
        <v>52</v>
      </c>
      <c r="P14" s="24">
        <v>5</v>
      </c>
      <c r="Q14" s="24">
        <v>30000</v>
      </c>
      <c r="R14" s="24">
        <v>150000</v>
      </c>
      <c r="T14" s="24" t="s">
        <v>51</v>
      </c>
      <c r="U14" s="24" t="s">
        <v>52</v>
      </c>
      <c r="V14" s="24">
        <v>5</v>
      </c>
      <c r="W14" s="24">
        <v>30000</v>
      </c>
      <c r="X14" s="24">
        <v>150000</v>
      </c>
    </row>
    <row r="15" spans="2:24" hidden="1" x14ac:dyDescent="0.25">
      <c r="H15" s="34" t="s">
        <v>53</v>
      </c>
      <c r="I15" s="24" t="s">
        <v>52</v>
      </c>
      <c r="J15" s="24"/>
      <c r="K15" s="24"/>
      <c r="L15" s="35">
        <v>20000</v>
      </c>
      <c r="N15" s="24" t="s">
        <v>53</v>
      </c>
      <c r="O15" s="24" t="s">
        <v>52</v>
      </c>
      <c r="P15" s="24"/>
      <c r="Q15" s="24"/>
      <c r="R15" s="24">
        <v>20000</v>
      </c>
      <c r="T15" s="24" t="s">
        <v>53</v>
      </c>
      <c r="U15" s="24" t="s">
        <v>52</v>
      </c>
      <c r="V15" s="24"/>
      <c r="W15" s="24"/>
      <c r="X15" s="24">
        <v>20000</v>
      </c>
    </row>
    <row r="16" spans="2:24" hidden="1" x14ac:dyDescent="0.25">
      <c r="H16" s="34" t="s">
        <v>54</v>
      </c>
      <c r="I16" s="24" t="s">
        <v>50</v>
      </c>
      <c r="J16" s="24"/>
      <c r="K16" s="24"/>
      <c r="L16" s="35">
        <v>2000</v>
      </c>
      <c r="N16" s="24" t="s">
        <v>54</v>
      </c>
      <c r="O16" s="24" t="s">
        <v>50</v>
      </c>
      <c r="P16" s="24"/>
      <c r="Q16" s="24"/>
      <c r="R16" s="24">
        <v>3000</v>
      </c>
      <c r="T16" s="24" t="s">
        <v>54</v>
      </c>
      <c r="U16" s="24" t="s">
        <v>50</v>
      </c>
      <c r="V16" s="24"/>
      <c r="W16" s="24"/>
      <c r="X16" s="24">
        <v>2000</v>
      </c>
    </row>
    <row r="17" spans="1:24" hidden="1" x14ac:dyDescent="0.25">
      <c r="H17" s="34" t="s">
        <v>55</v>
      </c>
      <c r="I17" s="24" t="s">
        <v>47</v>
      </c>
      <c r="J17" s="24"/>
      <c r="K17" s="24"/>
      <c r="L17" s="35">
        <v>3000</v>
      </c>
      <c r="N17" s="24" t="s">
        <v>55</v>
      </c>
      <c r="O17" s="24" t="s">
        <v>47</v>
      </c>
      <c r="P17" s="24"/>
      <c r="Q17" s="24"/>
      <c r="R17" s="24">
        <v>100</v>
      </c>
      <c r="T17" s="24" t="s">
        <v>55</v>
      </c>
      <c r="U17" s="24" t="s">
        <v>47</v>
      </c>
      <c r="V17" s="24"/>
      <c r="W17" s="24"/>
      <c r="X17" s="24">
        <v>7000</v>
      </c>
    </row>
    <row r="18" spans="1:24" hidden="1" x14ac:dyDescent="0.25">
      <c r="H18" s="34" t="s">
        <v>56</v>
      </c>
      <c r="I18" s="24" t="s">
        <v>50</v>
      </c>
      <c r="J18" s="24"/>
      <c r="K18" s="24"/>
      <c r="L18" s="35">
        <v>1000</v>
      </c>
      <c r="N18" s="24" t="s">
        <v>58</v>
      </c>
      <c r="O18" s="24" t="s">
        <v>50</v>
      </c>
      <c r="P18" s="24"/>
      <c r="Q18" s="24"/>
      <c r="R18" s="24">
        <v>800</v>
      </c>
      <c r="T18" s="24" t="s">
        <v>58</v>
      </c>
      <c r="U18" s="24" t="s">
        <v>50</v>
      </c>
      <c r="V18" s="24"/>
      <c r="W18" s="24"/>
      <c r="X18" s="24">
        <v>1200</v>
      </c>
    </row>
    <row r="19" spans="1:24" hidden="1" x14ac:dyDescent="0.25">
      <c r="H19" s="33" t="s">
        <v>57</v>
      </c>
      <c r="I19" s="36"/>
      <c r="J19" s="36"/>
      <c r="K19" s="36"/>
      <c r="L19" s="32">
        <v>40000</v>
      </c>
      <c r="N19" s="24" t="s">
        <v>57</v>
      </c>
      <c r="O19" s="24"/>
      <c r="P19" s="24"/>
      <c r="Q19" s="24"/>
      <c r="R19" s="24">
        <v>1170000</v>
      </c>
      <c r="T19" s="24" t="s">
        <v>57</v>
      </c>
      <c r="U19" s="24"/>
      <c r="V19" s="24"/>
      <c r="W19" s="24"/>
      <c r="X19" s="24">
        <v>110000</v>
      </c>
    </row>
    <row r="20" spans="1:24" x14ac:dyDescent="0.25">
      <c r="H20" s="33"/>
      <c r="I20" s="36"/>
      <c r="J20" s="36">
        <f>SUM(J6:J9)</f>
        <v>205</v>
      </c>
      <c r="K20" s="36"/>
      <c r="L20" s="32"/>
      <c r="P20">
        <f>SUM(Table5[Quantity])</f>
        <v>244</v>
      </c>
      <c r="V20">
        <f>SUM(Table7[Quantity])</f>
        <v>236</v>
      </c>
    </row>
    <row r="21" spans="1:24" ht="16.5" customHeight="1" x14ac:dyDescent="0.25">
      <c r="A21" s="26"/>
    </row>
    <row r="22" spans="1:24" s="26" customFormat="1" ht="16.5" customHeight="1" x14ac:dyDescent="0.25"/>
    <row r="23" spans="1:24" x14ac:dyDescent="0.25">
      <c r="H23" s="37" t="s">
        <v>35</v>
      </c>
      <c r="I23" s="37" t="s">
        <v>71</v>
      </c>
      <c r="J23" s="37"/>
    </row>
    <row r="24" spans="1:24" x14ac:dyDescent="0.25">
      <c r="H24" s="9" t="s">
        <v>34</v>
      </c>
      <c r="I24" s="9">
        <v>205</v>
      </c>
      <c r="J24" s="9" t="str">
        <f>IF(AND(I24&gt;I25,I24&gt;I26),"Highest","Lowest")</f>
        <v>Lowest</v>
      </c>
    </row>
    <row r="25" spans="1:24" x14ac:dyDescent="0.25">
      <c r="H25" s="9" t="s">
        <v>39</v>
      </c>
      <c r="I25" s="9">
        <v>244</v>
      </c>
      <c r="J25" s="9" t="str">
        <f t="shared" ref="J25:J26" si="1">IF(AND(I25&gt;I26,I25&gt;I27),"Highest","Lowest")</f>
        <v>Highest</v>
      </c>
    </row>
    <row r="26" spans="1:24" x14ac:dyDescent="0.25">
      <c r="H26" s="9" t="s">
        <v>40</v>
      </c>
      <c r="I26" s="9">
        <v>236</v>
      </c>
      <c r="J26" s="9" t="str">
        <f t="shared" si="1"/>
        <v>Highest</v>
      </c>
    </row>
  </sheetData>
  <mergeCells count="3">
    <mergeCell ref="H4:L4"/>
    <mergeCell ref="N4:R4"/>
    <mergeCell ref="T4:X4"/>
  </mergeCells>
  <conditionalFormatting sqref="F6">
    <cfRule type="containsText" dxfId="42" priority="3" operator="containsText" text="PROFFIT">
      <formula>NOT(ISERROR(SEARCH("PROFFIT",F6)))</formula>
    </cfRule>
  </conditionalFormatting>
  <conditionalFormatting sqref="F4">
    <cfRule type="containsText" dxfId="41" priority="2" operator="containsText" text="PROFFIT">
      <formula>NOT(ISERROR(SEARCH("PROFFIT",F4)))</formula>
    </cfRule>
  </conditionalFormatting>
  <conditionalFormatting sqref="F5">
    <cfRule type="containsText" dxfId="40" priority="1" operator="containsText" text="LOSS">
      <formula>NOT(ISERROR(SEARCH("LOSS",F5)))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D22" sqref="D22"/>
    </sheetView>
  </sheetViews>
  <sheetFormatPr defaultRowHeight="15" x14ac:dyDescent="0.25"/>
  <cols>
    <col min="1" max="1" width="13.42578125" customWidth="1"/>
    <col min="2" max="2" width="14.5703125" customWidth="1"/>
    <col min="3" max="3" width="11.5703125" customWidth="1"/>
    <col min="4" max="4" width="12.85546875" customWidth="1"/>
  </cols>
  <sheetData>
    <row r="2" spans="1:4" x14ac:dyDescent="0.25">
      <c r="A2" s="44">
        <v>4</v>
      </c>
    </row>
    <row r="3" spans="1:4" x14ac:dyDescent="0.25">
      <c r="A3" s="52" t="s">
        <v>80</v>
      </c>
      <c r="B3" s="53"/>
      <c r="C3" s="53"/>
      <c r="D3" s="54"/>
    </row>
    <row r="4" spans="1:4" x14ac:dyDescent="0.25">
      <c r="A4" s="29" t="s">
        <v>35</v>
      </c>
      <c r="B4" s="30" t="s">
        <v>59</v>
      </c>
      <c r="C4" s="30" t="s">
        <v>30</v>
      </c>
      <c r="D4" s="31" t="s">
        <v>60</v>
      </c>
    </row>
    <row r="5" spans="1:4" x14ac:dyDescent="0.25">
      <c r="A5" s="28" t="s">
        <v>34</v>
      </c>
      <c r="B5" s="9">
        <v>9288500</v>
      </c>
      <c r="C5" s="9">
        <v>8750000</v>
      </c>
      <c r="D5" s="27">
        <v>-538500</v>
      </c>
    </row>
    <row r="6" spans="1:4" x14ac:dyDescent="0.25">
      <c r="A6" s="28" t="s">
        <v>39</v>
      </c>
      <c r="B6" s="9">
        <v>9744300</v>
      </c>
      <c r="C6" s="9">
        <v>9920000</v>
      </c>
      <c r="D6" s="27">
        <v>175700</v>
      </c>
    </row>
    <row r="7" spans="1:4" x14ac:dyDescent="0.25">
      <c r="A7" s="28" t="s">
        <v>40</v>
      </c>
      <c r="B7" s="9">
        <v>8904700</v>
      </c>
      <c r="C7" s="9">
        <v>10000000</v>
      </c>
      <c r="D7" s="27">
        <v>1095300</v>
      </c>
    </row>
    <row r="8" spans="1:4" x14ac:dyDescent="0.25">
      <c r="A8" s="28" t="s">
        <v>61</v>
      </c>
      <c r="B8" s="9">
        <v>7345200</v>
      </c>
      <c r="C8" s="9">
        <v>7957400</v>
      </c>
      <c r="D8" s="27">
        <v>612200</v>
      </c>
    </row>
    <row r="9" spans="1:4" x14ac:dyDescent="0.25">
      <c r="A9" s="28" t="s">
        <v>62</v>
      </c>
      <c r="B9" s="9">
        <v>8987000</v>
      </c>
      <c r="C9" s="9">
        <v>9876500</v>
      </c>
      <c r="D9" s="27">
        <v>889500</v>
      </c>
    </row>
    <row r="10" spans="1:4" x14ac:dyDescent="0.25">
      <c r="A10" s="28" t="s">
        <v>63</v>
      </c>
      <c r="B10" s="9">
        <v>5215400</v>
      </c>
      <c r="C10" s="9">
        <v>5164500</v>
      </c>
      <c r="D10" s="27">
        <v>-50900</v>
      </c>
    </row>
    <row r="11" spans="1:4" x14ac:dyDescent="0.25">
      <c r="A11" s="28" t="s">
        <v>64</v>
      </c>
      <c r="B11" s="9">
        <v>9976500</v>
      </c>
      <c r="C11" s="9">
        <v>11543600</v>
      </c>
      <c r="D11" s="27">
        <v>1567100</v>
      </c>
    </row>
    <row r="12" spans="1:4" x14ac:dyDescent="0.25">
      <c r="A12" s="28" t="s">
        <v>65</v>
      </c>
      <c r="B12" s="9">
        <v>7976700</v>
      </c>
      <c r="C12" s="9">
        <v>8087900</v>
      </c>
      <c r="D12" s="27">
        <v>111200</v>
      </c>
    </row>
    <row r="13" spans="1:4" x14ac:dyDescent="0.25">
      <c r="A13" s="28" t="s">
        <v>66</v>
      </c>
      <c r="B13" s="9">
        <v>9879000</v>
      </c>
      <c r="C13" s="9">
        <v>9969800</v>
      </c>
      <c r="D13" s="27">
        <v>90800</v>
      </c>
    </row>
    <row r="14" spans="1:4" x14ac:dyDescent="0.25">
      <c r="A14" s="28" t="s">
        <v>67</v>
      </c>
      <c r="B14" s="9">
        <v>6234800</v>
      </c>
      <c r="C14" s="9">
        <v>7024000</v>
      </c>
      <c r="D14" s="27">
        <v>789200</v>
      </c>
    </row>
    <row r="15" spans="1:4" x14ac:dyDescent="0.25">
      <c r="A15" s="28" t="s">
        <v>68</v>
      </c>
      <c r="B15" s="9">
        <v>4534800</v>
      </c>
      <c r="C15" s="9">
        <v>4809300</v>
      </c>
      <c r="D15" s="27">
        <v>274500</v>
      </c>
    </row>
    <row r="16" spans="1:4" x14ac:dyDescent="0.25">
      <c r="A16" s="20" t="s">
        <v>69</v>
      </c>
      <c r="B16" s="21">
        <v>8348700</v>
      </c>
      <c r="C16" s="21">
        <v>8834800</v>
      </c>
      <c r="D16" s="22">
        <v>486100</v>
      </c>
    </row>
  </sheetData>
  <mergeCells count="1">
    <mergeCell ref="A3:D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1(a)(b)</vt:lpstr>
      <vt:lpstr>1(c)</vt:lpstr>
      <vt:lpstr> 1(d)(e)</vt:lpstr>
      <vt:lpstr>2</vt:lpstr>
      <vt:lpstr>2(a)(b)(c)(d)</vt:lpstr>
      <vt:lpstr>3(a)(b)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parvez</dc:creator>
  <cp:lastModifiedBy>parvez</cp:lastModifiedBy>
  <dcterms:created xsi:type="dcterms:W3CDTF">2024-09-26T14:59:54Z</dcterms:created>
  <dcterms:modified xsi:type="dcterms:W3CDTF">2024-10-05T20:59:52Z</dcterms:modified>
</cp:coreProperties>
</file>