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fbe83ea440dc763/바탕 화면/마케팅 애널리틱스/"/>
    </mc:Choice>
  </mc:AlternateContent>
  <xr:revisionPtr revIDLastSave="6" documentId="8_{32882CCF-7BC8-4782-A1DB-677376289A9A}" xr6:coauthVersionLast="47" xr6:coauthVersionMax="47" xr10:uidLastSave="{F82EC9FE-624D-42A1-BB26-5F8C74C4BE88}"/>
  <bookViews>
    <workbookView xWindow="-110" yWindow="-110" windowWidth="25820" windowHeight="15620" activeTab="2" xr2:uid="{00000000-000D-0000-FFFF-FFFF00000000}"/>
  </bookViews>
  <sheets>
    <sheet name="세그1 회귀분석" sheetId="8" r:id="rId1"/>
    <sheet name="세그2 회귀분석" sheetId="9" r:id="rId2"/>
    <sheet name="part 1 (12점)" sheetId="3" r:id="rId3"/>
    <sheet name="part 2 (4점)" sheetId="7" r:id="rId4"/>
  </sheets>
  <definedNames>
    <definedName name="solver_adj" localSheetId="2" hidden="1">'part 1 (12점)'!$J$22</definedName>
    <definedName name="solver_adj" localSheetId="3" hidden="1">'part 2 (4점)'!$I$18:$J$18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'part 1 (12점)'!#REF!</definedName>
    <definedName name="solver_lhs1" localSheetId="3" hidden="1">'part 2 (4점)'!$I$18</definedName>
    <definedName name="solver_lhs2" localSheetId="3" hidden="1">'part 2 (4점)'!$J$18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2</definedName>
    <definedName name="solver_neg" localSheetId="3" hidden="1">2</definedName>
    <definedName name="solver_nod" localSheetId="2" hidden="1">2147483647</definedName>
    <definedName name="solver_nod" localSheetId="3" hidden="1">2147483647</definedName>
    <definedName name="solver_num" localSheetId="2" hidden="1">0</definedName>
    <definedName name="solver_num" localSheetId="3" hidden="1">2</definedName>
    <definedName name="solver_nwt" localSheetId="2" hidden="1">1</definedName>
    <definedName name="solver_nwt" localSheetId="3" hidden="1">1</definedName>
    <definedName name="solver_opt" localSheetId="2" hidden="1">'part 1 (12점)'!$C$17</definedName>
    <definedName name="solver_opt" localSheetId="3" hidden="1">'part 2 (4점)'!$C$17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2</definedName>
    <definedName name="solver_rel1" localSheetId="3" hidden="1">3</definedName>
    <definedName name="solver_rel2" localSheetId="3" hidden="1">3</definedName>
    <definedName name="solver_rhs1" localSheetId="2" hidden="1">'part 1 (12점)'!#REF!</definedName>
    <definedName name="solver_rhs1" localSheetId="3" hidden="1">'part 2 (4점)'!$N$15</definedName>
    <definedName name="solver_rhs2" localSheetId="3" hidden="1">'part 2 (4점)'!$N$15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7" l="1"/>
  <c r="D15" i="7" s="1"/>
  <c r="C13" i="7"/>
  <c r="C15" i="7" s="1"/>
  <c r="D13" i="3"/>
  <c r="D15" i="3" s="1"/>
  <c r="C13" i="3"/>
  <c r="C15" i="3" s="1"/>
  <c r="C17" i="3" l="1"/>
  <c r="E3" i="3"/>
  <c r="E4" i="3"/>
  <c r="E5" i="3"/>
  <c r="E6" i="3"/>
  <c r="E7" i="3"/>
  <c r="E8" i="3"/>
  <c r="E9" i="3"/>
  <c r="E10" i="3"/>
  <c r="E11" i="3"/>
  <c r="E2" i="3"/>
  <c r="J8" i="7" l="1"/>
  <c r="I8" i="7"/>
  <c r="J7" i="7"/>
  <c r="I7" i="7"/>
  <c r="C17" i="7" l="1"/>
</calcChain>
</file>

<file path=xl/sharedStrings.xml><?xml version="1.0" encoding="utf-8"?>
<sst xmlns="http://schemas.openxmlformats.org/spreadsheetml/2006/main" count="126" uniqueCount="84">
  <si>
    <t>가격</t>
    <phoneticPr fontId="3" type="noConversion"/>
  </si>
  <si>
    <t>이다</t>
    <phoneticPr fontId="3" type="noConversion"/>
  </si>
  <si>
    <t>3점</t>
    <phoneticPr fontId="3" type="noConversion"/>
  </si>
  <si>
    <t>week</t>
    <phoneticPr fontId="3" type="noConversion"/>
  </si>
  <si>
    <t>세그 1 판매량</t>
    <phoneticPr fontId="3" type="noConversion"/>
  </si>
  <si>
    <t>세그 2 판매량</t>
    <phoneticPr fontId="3" type="noConversion"/>
  </si>
  <si>
    <t>11주 판매  예측</t>
    <phoneticPr fontId="3" type="noConversion"/>
  </si>
  <si>
    <t>11주 이윤 예측</t>
    <phoneticPr fontId="3" type="noConversion"/>
  </si>
  <si>
    <t>문1</t>
    <phoneticPr fontId="3" type="noConversion"/>
  </si>
  <si>
    <t>세그1 수요</t>
    <phoneticPr fontId="3" type="noConversion"/>
  </si>
  <si>
    <t>세그2 수요</t>
    <phoneticPr fontId="3" type="noConversion"/>
  </si>
  <si>
    <t>절편 (a)</t>
    <phoneticPr fontId="3" type="noConversion"/>
  </si>
  <si>
    <t>기울기 (b)</t>
    <phoneticPr fontId="3" type="noConversion"/>
  </si>
  <si>
    <t>문2</t>
    <phoneticPr fontId="3" type="noConversion"/>
  </si>
  <si>
    <t>문3</t>
    <phoneticPr fontId="3" type="noConversion"/>
  </si>
  <si>
    <t xml:space="preserve">선형 수요함수로 더 정확하게 추정된 세그먼트는 </t>
    <phoneticPr fontId="3" type="noConversion"/>
  </si>
  <si>
    <t xml:space="preserve">가격변화에 더 민감한 세그먼트는 </t>
    <phoneticPr fontId="3" type="noConversion"/>
  </si>
  <si>
    <t>으로 주어져 있다</t>
    <phoneticPr fontId="3" type="noConversion"/>
  </si>
  <si>
    <t>아래 표를 변수셀로 활용하여, 왼쪽 표에서 11주의 예상 판매량과 이윤을 계산하여 답하라.</t>
    <phoneticPr fontId="3" type="noConversion"/>
  </si>
  <si>
    <t>▼</t>
    <phoneticPr fontId="3" type="noConversion"/>
  </si>
  <si>
    <t>◀</t>
    <phoneticPr fontId="3" type="noConversion"/>
  </si>
  <si>
    <t>문 5</t>
    <phoneticPr fontId="3" type="noConversion"/>
  </si>
  <si>
    <t>가격책정의 목표는 11주의 전체 판매이윤을 최대화하는 것이며, 단위당 비용은</t>
    <phoneticPr fontId="3" type="noConversion"/>
  </si>
  <si>
    <t>세그 2</t>
    <phoneticPr fontId="3" type="noConversion"/>
  </si>
  <si>
    <t>세그 1</t>
    <phoneticPr fontId="3" type="noConversion"/>
  </si>
  <si>
    <t xml:space="preserve"> </t>
    <phoneticPr fontId="3" type="noConversion"/>
  </si>
  <si>
    <t>문 6</t>
    <phoneticPr fontId="3" type="noConversion"/>
  </si>
  <si>
    <t>4점</t>
    <phoneticPr fontId="3" type="noConversion"/>
  </si>
  <si>
    <t>11주 가격   (두 세그 동일)</t>
    <phoneticPr fontId="3" type="noConversion"/>
  </si>
  <si>
    <t>전체 판매량</t>
    <phoneticPr fontId="3" type="noConversion"/>
  </si>
  <si>
    <t>단, 파라미터는 소수점 3자리까지 정확하게 표시하여야 한다</t>
    <phoneticPr fontId="3" type="noConversion"/>
  </si>
  <si>
    <t>회귀분석 결과는 별도 쉬트에 표시</t>
    <phoneticPr fontId="3" type="noConversion"/>
  </si>
  <si>
    <t>초기값은 $500이다</t>
    <phoneticPr fontId="3" type="noConversion"/>
  </si>
  <si>
    <t>전체 판매이윤   (모든 세그먼트)</t>
    <phoneticPr fontId="3" type="noConversion"/>
  </si>
  <si>
    <t>세그별 11주 이윤 예측</t>
    <phoneticPr fontId="3" type="noConversion"/>
  </si>
  <si>
    <t>세그별 11주         판매량  예측</t>
    <phoneticPr fontId="3" type="noConversion"/>
  </si>
  <si>
    <t>1점</t>
    <phoneticPr fontId="3" type="noConversion"/>
  </si>
  <si>
    <t>part1의 파라미터 추정결과가 아래 표에 나타나 있다</t>
    <phoneticPr fontId="3" type="noConversion"/>
  </si>
  <si>
    <t>문4</t>
    <phoneticPr fontId="3" type="noConversion"/>
  </si>
  <si>
    <r>
      <rPr>
        <sz val="14"/>
        <color rgb="FFFF0000"/>
        <rFont val="맑은 고딕"/>
        <family val="3"/>
        <charset val="129"/>
      </rPr>
      <t>▶</t>
    </r>
    <r>
      <rPr>
        <sz val="14"/>
        <color rgb="FFFF0000"/>
        <rFont val="HY견고딕"/>
        <family val="1"/>
        <charset val="129"/>
      </rPr>
      <t>part-2의 [문6]으로 진행하시오</t>
    </r>
    <phoneticPr fontId="3" type="noConversion"/>
  </si>
  <si>
    <t>초기값은 모두 $500이다</t>
    <phoneticPr fontId="3" type="noConversion"/>
  </si>
  <si>
    <t>수요함수와 가격을 이용하여, 식으로 계산하시오</t>
    <phoneticPr fontId="3" type="noConversion"/>
  </si>
  <si>
    <t>해법은 기본 GRG를 사용한다</t>
    <phoneticPr fontId="3" type="noConversion"/>
  </si>
  <si>
    <t>세그먼트별 11주 가격</t>
    <phoneticPr fontId="3" type="noConversion"/>
  </si>
  <si>
    <t>전체 판매량은 두 세그 판매량의 합으로 주어져 있다.</t>
    <phoneticPr fontId="3" type="noConversion"/>
  </si>
  <si>
    <r>
      <t xml:space="preserve">회귀분석을 이용하여 </t>
    </r>
    <r>
      <rPr>
        <sz val="11"/>
        <color rgb="FFFF0000"/>
        <rFont val="맑은 고딕"/>
        <family val="3"/>
        <charset val="129"/>
        <scheme val="minor"/>
      </rPr>
      <t>각 세그먼트별로</t>
    </r>
    <r>
      <rPr>
        <sz val="10"/>
        <color theme="1"/>
        <rFont val="맑은 고딕"/>
        <family val="3"/>
        <charset val="129"/>
        <scheme val="minor"/>
      </rPr>
      <t xml:space="preserve"> 수요함수 Q=a+b*P 를 추정하는 아래 표를 채워라 (세그별 판매량을 사용해야 한다)</t>
    </r>
    <phoneticPr fontId="3" type="noConversion"/>
  </si>
  <si>
    <r>
      <rPr>
        <sz val="11"/>
        <color rgb="FFFF0000"/>
        <rFont val="맑은 고딕"/>
        <family val="3"/>
        <charset val="129"/>
        <scheme val="minor"/>
      </rPr>
      <t>전체 판매량</t>
    </r>
    <r>
      <rPr>
        <sz val="10"/>
        <color theme="1"/>
        <rFont val="맑은 고딕"/>
        <family val="3"/>
        <charset val="129"/>
        <scheme val="minor"/>
      </rPr>
      <t xml:space="preserve">과 가격을 이용하여, 선형수요함수, </t>
    </r>
    <r>
      <rPr>
        <b/>
        <sz val="11"/>
        <color rgb="FFFF0000"/>
        <rFont val="맑은 고딕"/>
        <family val="3"/>
        <charset val="129"/>
        <scheme val="minor"/>
      </rPr>
      <t>Q=a+b*P</t>
    </r>
    <r>
      <rPr>
        <sz val="10"/>
        <color theme="1"/>
        <rFont val="맑은 고딕"/>
        <family val="3"/>
        <charset val="129"/>
        <scheme val="minor"/>
      </rPr>
      <t>를 추세선으로 그리고 수식과 R-제곱을 표시하라.</t>
    </r>
    <phoneticPr fontId="3" type="noConversion"/>
  </si>
  <si>
    <t>세그1 수요함수</t>
    <phoneticPr fontId="3" type="noConversion"/>
  </si>
  <si>
    <t>세그2 수요함수</t>
    <phoneticPr fontId="3" type="noConversion"/>
  </si>
  <si>
    <t>회귀분석의   R-제곱을 표시</t>
    <phoneticPr fontId="3" type="noConversion"/>
  </si>
  <si>
    <t>왼쪽 표에 10주 동안 2개의 소비자 세그먼트에 대해 판매량을 조사하였다.</t>
    <phoneticPr fontId="3" type="noConversion"/>
  </si>
  <si>
    <t>[part 1]의 파라미터 추정결과가 제대로 복사되어 있는지 확인하라</t>
    <phoneticPr fontId="3" type="noConversion"/>
  </si>
  <si>
    <r>
      <t xml:space="preserve">이제 세그먼트별로 11주의 가격을 </t>
    </r>
    <r>
      <rPr>
        <b/>
        <sz val="11"/>
        <color rgb="FFFF0000"/>
        <rFont val="맑은 고딕"/>
        <family val="3"/>
        <charset val="129"/>
        <scheme val="minor"/>
      </rPr>
      <t>차별화</t>
    </r>
    <r>
      <rPr>
        <sz val="11"/>
        <color theme="1"/>
        <rFont val="맑은 고딕"/>
        <family val="2"/>
        <charset val="129"/>
        <scheme val="minor"/>
      </rPr>
      <t>하려고 한다.</t>
    </r>
    <phoneticPr fontId="3" type="noConversion"/>
  </si>
  <si>
    <r>
      <t xml:space="preserve">이제 세그별 수요함수를 이용하여 </t>
    </r>
    <r>
      <rPr>
        <sz val="12"/>
        <color rgb="FFFF0000"/>
        <rFont val="맑은 고딕"/>
        <family val="3"/>
        <charset val="129"/>
        <scheme val="minor"/>
      </rPr>
      <t>11주의 최적가격</t>
    </r>
    <r>
      <rPr>
        <sz val="10"/>
        <color theme="1"/>
        <rFont val="맑은 고딕"/>
        <family val="2"/>
        <charset val="129"/>
        <scheme val="minor"/>
      </rPr>
      <t xml:space="preserve">을 정하려 한다. </t>
    </r>
    <r>
      <rPr>
        <sz val="11"/>
        <color rgb="FFFF0000"/>
        <rFont val="맑은 고딕"/>
        <family val="3"/>
        <charset val="129"/>
        <scheme val="minor"/>
      </rPr>
      <t>세그먼트별 가격은 동일하게</t>
    </r>
    <r>
      <rPr>
        <sz val="10"/>
        <color theme="1"/>
        <rFont val="맑은 고딕"/>
        <family val="2"/>
        <charset val="129"/>
        <scheme val="minor"/>
      </rPr>
      <t xml:space="preserve"> 책정한다.</t>
    </r>
    <phoneticPr fontId="3" type="noConversion"/>
  </si>
  <si>
    <t>week</t>
  </si>
  <si>
    <t>가격</t>
  </si>
  <si>
    <t>세그 1 판매량</t>
  </si>
  <si>
    <t>세그 2 판매량</t>
  </si>
  <si>
    <t>전체 판매량</t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</si>
  <si>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</si>
  <si>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</si>
  <si>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</si>
  <si>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</si>
  <si>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</si>
  <si>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</si>
  <si>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</si>
  <si>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</si>
  <si>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</si>
  <si>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</si>
  <si>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</si>
  <si>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</si>
  <si>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</si>
  <si>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</si>
  <si>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</si>
  <si>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</si>
  <si>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</si>
  <si>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</si>
  <si>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</si>
  <si>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</si>
  <si>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</si>
  <si>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</si>
  <si>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</si>
  <si>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</si>
  <si>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세그2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</si>
</sst>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\$#,##0"/>
    <numFmt numFmtId="177" formatCode="\$#,##0.0"/>
    <numFmt numFmtId="178" formatCode="0.0_ "/>
    <numFmt numFmtId="179" formatCode="#,##0.0_ "/>
    <numFmt numFmtId="180" formatCode="0.00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4"/>
      <color rgb="FFFF0000"/>
      <name val="HY견고딕"/>
      <family val="1"/>
      <charset val="129"/>
    </font>
    <font>
      <sz val="14"/>
      <color rgb="FFFF0000"/>
      <name val="맑은 고딕"/>
      <family val="3"/>
      <charset val="129"/>
    </font>
    <font>
      <sz val="14"/>
      <color rgb="FFFF0000"/>
      <name val="HY견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176" fontId="2" fillId="6" borderId="0" xfId="0" applyNumberFormat="1" applyFont="1" applyFill="1">
      <alignment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2" borderId="1" xfId="1" applyFo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178" fontId="5" fillId="0" borderId="0" xfId="0" applyNumberFormat="1" applyFont="1" applyFill="1" applyBorder="1">
      <alignment vertical="center"/>
    </xf>
    <xf numFmtId="178" fontId="0" fillId="3" borderId="2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176" fontId="2" fillId="6" borderId="2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8" fontId="5" fillId="0" borderId="0" xfId="0" applyNumberFormat="1" applyFont="1" applyBorder="1">
      <alignment vertical="center"/>
    </xf>
    <xf numFmtId="177" fontId="5" fillId="0" borderId="0" xfId="0" applyNumberFormat="1" applyFont="1" applyFill="1" applyBorder="1">
      <alignment vertical="center"/>
    </xf>
    <xf numFmtId="177" fontId="0" fillId="4" borderId="2" xfId="0" applyNumberFormat="1" applyFill="1" applyBorder="1">
      <alignment vertical="center"/>
    </xf>
    <xf numFmtId="0" fontId="15" fillId="0" borderId="0" xfId="0" applyFont="1">
      <alignment vertical="center"/>
    </xf>
    <xf numFmtId="0" fontId="10" fillId="0" borderId="0" xfId="0" applyFont="1">
      <alignment vertical="center"/>
    </xf>
    <xf numFmtId="0" fontId="16" fillId="0" borderId="0" xfId="0" applyFont="1">
      <alignment vertical="center"/>
    </xf>
    <xf numFmtId="177" fontId="11" fillId="7" borderId="2" xfId="2" applyNumberFormat="1" applyBorder="1" applyAlignment="1">
      <alignment horizontal="center" vertical="center"/>
    </xf>
    <xf numFmtId="178" fontId="11" fillId="7" borderId="2" xfId="2" applyNumberForma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" fillId="2" borderId="1" xfId="1" applyFont="1" applyAlignment="1">
      <alignment horizontal="center" vertical="center"/>
    </xf>
    <xf numFmtId="0" fontId="10" fillId="2" borderId="1" xfId="1" applyFont="1" applyAlignment="1">
      <alignment horizontal="center" vertical="center"/>
    </xf>
    <xf numFmtId="0" fontId="11" fillId="7" borderId="1" xfId="2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77" fontId="11" fillId="4" borderId="2" xfId="2" applyNumberFormat="1" applyFill="1" applyBorder="1">
      <alignment vertical="center"/>
    </xf>
    <xf numFmtId="0" fontId="20" fillId="0" borderId="0" xfId="0" applyFont="1">
      <alignment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179" fontId="10" fillId="3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Continuous" vertical="center"/>
    </xf>
    <xf numFmtId="180" fontId="11" fillId="7" borderId="2" xfId="2" applyNumberFormat="1" applyBorder="1" applyAlignment="1">
      <alignment vertical="center"/>
    </xf>
    <xf numFmtId="180" fontId="5" fillId="0" borderId="2" xfId="0" applyNumberFormat="1" applyFont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6" xfId="0" applyFill="1" applyBorder="1" applyAlignment="1">
      <alignment vertical="center"/>
    </xf>
  </cellXfs>
  <cellStyles count="3">
    <cellStyle name="메모" xfId="1" builtinId="10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선형수요함수</a:t>
            </a:r>
          </a:p>
        </c:rich>
      </c:tx>
      <c:layout>
        <c:manualLayout>
          <c:xMode val="edge"/>
          <c:yMode val="edge"/>
          <c:x val="0.40393744531933506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54619422572178"/>
                  <c:y val="-2.509988334791484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1" i="0" u="none" strike="noStrike" kern="1200" baseline="0">
                        <a:solidFill>
                          <a:srgbClr val="FF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ko-KR" sz="1100" b="1" baseline="0">
                        <a:solidFill>
                          <a:srgbClr val="FF0000"/>
                        </a:solidFill>
                      </a:rPr>
                      <a:t>y = -1.9441x + 3074.8</a:t>
                    </a:r>
                    <a:br>
                      <a:rPr lang="en-US" altLang="ko-KR" sz="1100" b="1" baseline="0">
                        <a:solidFill>
                          <a:srgbClr val="FF0000"/>
                        </a:solidFill>
                      </a:rPr>
                    </a:br>
                    <a:r>
                      <a:rPr lang="en-US" altLang="ko-KR" sz="1100" b="1" baseline="0">
                        <a:solidFill>
                          <a:srgbClr val="FF0000"/>
                        </a:solidFill>
                      </a:rPr>
                      <a:t>R² = 0.9191</a:t>
                    </a:r>
                    <a:endParaRPr lang="en-US" altLang="ko-KR" sz="1100" b="1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'part 1 (12점)'!$B$2:$B$11</c:f>
              <c:numCache>
                <c:formatCode>\$#,##0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950</c:v>
                </c:pt>
                <c:pt idx="3">
                  <c:v>850</c:v>
                </c:pt>
                <c:pt idx="4">
                  <c:v>1100</c:v>
                </c:pt>
                <c:pt idx="5">
                  <c:v>1200</c:v>
                </c:pt>
                <c:pt idx="6">
                  <c:v>1000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</c:numCache>
            </c:numRef>
          </c:xVal>
          <c:yVal>
            <c:numRef>
              <c:f>'part 1 (12점)'!$E$2:$E$11</c:f>
              <c:numCache>
                <c:formatCode>General</c:formatCode>
                <c:ptCount val="10"/>
                <c:pt idx="0">
                  <c:v>1020</c:v>
                </c:pt>
                <c:pt idx="1">
                  <c:v>1280</c:v>
                </c:pt>
                <c:pt idx="2">
                  <c:v>1180</c:v>
                </c:pt>
                <c:pt idx="3">
                  <c:v>1440</c:v>
                </c:pt>
                <c:pt idx="4">
                  <c:v>900</c:v>
                </c:pt>
                <c:pt idx="5">
                  <c:v>800</c:v>
                </c:pt>
                <c:pt idx="6">
                  <c:v>1200</c:v>
                </c:pt>
                <c:pt idx="7">
                  <c:v>1450</c:v>
                </c:pt>
                <c:pt idx="8">
                  <c:v>1420</c:v>
                </c:pt>
                <c:pt idx="9">
                  <c:v>1200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A9-43A2-9A84-F9414A019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815935"/>
        <c:axId val="1151814271"/>
      </c:scatterChart>
      <c:valAx>
        <c:axId val="115181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가격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\$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1814271"/>
        <c:crosses val="autoZero"/>
        <c:crossBetween val="midCat"/>
      </c:valAx>
      <c:valAx>
        <c:axId val="115181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전체 판매량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181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20357</xdr:colOff>
      <xdr:row>0</xdr:row>
      <xdr:rowOff>0</xdr:rowOff>
    </xdr:from>
    <xdr:to>
      <xdr:col>24</xdr:col>
      <xdr:colOff>635933</xdr:colOff>
      <xdr:row>10</xdr:row>
      <xdr:rowOff>14194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D8B5DB8-8C1C-4AFB-A10A-971DCE07E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0D2A-A725-4973-ADCE-AF1C9DE087BD}">
  <dimension ref="A1:I18"/>
  <sheetViews>
    <sheetView workbookViewId="0">
      <selection activeCell="B17" sqref="B17:B18"/>
    </sheetView>
  </sheetViews>
  <sheetFormatPr defaultRowHeight="17" x14ac:dyDescent="0.45"/>
  <sheetData>
    <row r="1" spans="1:9" x14ac:dyDescent="0.45">
      <c r="A1" t="s">
        <v>59</v>
      </c>
    </row>
    <row r="2" spans="1:9" ht="17.5" thickBot="1" x14ac:dyDescent="0.5"/>
    <row r="3" spans="1:9" x14ac:dyDescent="0.45">
      <c r="A3" s="65" t="s">
        <v>60</v>
      </c>
      <c r="B3" s="65"/>
    </row>
    <row r="4" spans="1:9" x14ac:dyDescent="0.45">
      <c r="A4" s="62" t="s">
        <v>61</v>
      </c>
      <c r="B4" s="62">
        <v>0.855766813125026</v>
      </c>
    </row>
    <row r="5" spans="1:9" x14ac:dyDescent="0.45">
      <c r="A5" s="62" t="s">
        <v>62</v>
      </c>
      <c r="B5" s="68">
        <v>0.73233683844616315</v>
      </c>
    </row>
    <row r="6" spans="1:9" x14ac:dyDescent="0.45">
      <c r="A6" s="62" t="s">
        <v>63</v>
      </c>
      <c r="B6" s="62">
        <v>0.69887894325193356</v>
      </c>
    </row>
    <row r="7" spans="1:9" x14ac:dyDescent="0.45">
      <c r="A7" s="62" t="s">
        <v>64</v>
      </c>
      <c r="B7" s="62">
        <v>40.802755603817559</v>
      </c>
    </row>
    <row r="8" spans="1:9" ht="17.5" thickBot="1" x14ac:dyDescent="0.5">
      <c r="A8" s="63" t="s">
        <v>65</v>
      </c>
      <c r="B8" s="63">
        <v>10</v>
      </c>
    </row>
    <row r="10" spans="1:9" ht="17.5" thickBot="1" x14ac:dyDescent="0.5">
      <c r="A10" t="s">
        <v>66</v>
      </c>
    </row>
    <row r="11" spans="1:9" x14ac:dyDescent="0.45">
      <c r="A11" s="64"/>
      <c r="B11" s="64" t="s">
        <v>71</v>
      </c>
      <c r="C11" s="64" t="s">
        <v>72</v>
      </c>
      <c r="D11" s="64" t="s">
        <v>73</v>
      </c>
      <c r="E11" s="64" t="s">
        <v>74</v>
      </c>
      <c r="F11" s="64" t="s">
        <v>75</v>
      </c>
    </row>
    <row r="12" spans="1:9" x14ac:dyDescent="0.45">
      <c r="A12" s="62" t="s">
        <v>67</v>
      </c>
      <c r="B12" s="62">
        <v>1</v>
      </c>
      <c r="C12" s="62">
        <v>36441.08108108108</v>
      </c>
      <c r="D12" s="62">
        <v>36441.08108108108</v>
      </c>
      <c r="E12" s="62">
        <v>21.888311688311685</v>
      </c>
      <c r="F12" s="62">
        <v>1.5849664265385165E-3</v>
      </c>
    </row>
    <row r="13" spans="1:9" x14ac:dyDescent="0.45">
      <c r="A13" s="62" t="s">
        <v>68</v>
      </c>
      <c r="B13" s="62">
        <v>8</v>
      </c>
      <c r="C13" s="62">
        <v>13318.91891891892</v>
      </c>
      <c r="D13" s="62">
        <v>1664.864864864865</v>
      </c>
      <c r="E13" s="62"/>
      <c r="F13" s="62"/>
    </row>
    <row r="14" spans="1:9" ht="17.5" thickBot="1" x14ac:dyDescent="0.5">
      <c r="A14" s="63" t="s">
        <v>69</v>
      </c>
      <c r="B14" s="63">
        <v>9</v>
      </c>
      <c r="C14" s="63">
        <v>49760</v>
      </c>
      <c r="D14" s="63"/>
      <c r="E14" s="63"/>
      <c r="F14" s="63"/>
    </row>
    <row r="15" spans="1:9" ht="17.5" thickBot="1" x14ac:dyDescent="0.5"/>
    <row r="16" spans="1:9" x14ac:dyDescent="0.45">
      <c r="A16" s="64"/>
      <c r="B16" s="64" t="s">
        <v>76</v>
      </c>
      <c r="C16" s="64" t="s">
        <v>64</v>
      </c>
      <c r="D16" s="64" t="s">
        <v>77</v>
      </c>
      <c r="E16" s="64" t="s">
        <v>78</v>
      </c>
      <c r="F16" s="64" t="s">
        <v>79</v>
      </c>
      <c r="G16" s="64" t="s">
        <v>80</v>
      </c>
      <c r="H16" s="64" t="s">
        <v>81</v>
      </c>
      <c r="I16" s="64" t="s">
        <v>82</v>
      </c>
    </row>
    <row r="17" spans="1:9" x14ac:dyDescent="0.45">
      <c r="A17" s="62" t="s">
        <v>70</v>
      </c>
      <c r="B17" s="68">
        <v>1123.783783783784</v>
      </c>
      <c r="C17" s="62">
        <v>119.49410447032659</v>
      </c>
      <c r="D17" s="62">
        <v>9.4045123712596883</v>
      </c>
      <c r="E17" s="62">
        <v>1.3398178076721506E-5</v>
      </c>
      <c r="F17" s="62">
        <v>848.22988474269209</v>
      </c>
      <c r="G17" s="62">
        <v>1399.3376828248759</v>
      </c>
      <c r="H17" s="62">
        <v>848.22988474269209</v>
      </c>
      <c r="I17" s="62">
        <v>1399.3376828248759</v>
      </c>
    </row>
    <row r="18" spans="1:9" ht="17.5" thickBot="1" x14ac:dyDescent="0.5">
      <c r="A18" s="63" t="s">
        <v>55</v>
      </c>
      <c r="B18" s="69">
        <v>-0.57297297297297312</v>
      </c>
      <c r="C18" s="63">
        <v>0.12246951688624451</v>
      </c>
      <c r="D18" s="63">
        <v>-4.6784945963751747</v>
      </c>
      <c r="E18" s="63">
        <v>1.5849664265385108E-3</v>
      </c>
      <c r="F18" s="63">
        <v>-0.85538818534910954</v>
      </c>
      <c r="G18" s="63">
        <v>-0.29055776059683669</v>
      </c>
      <c r="H18" s="63">
        <v>-0.85538818534910954</v>
      </c>
      <c r="I18" s="63">
        <v>-0.29055776059683669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0F89-2135-4C52-819D-1D5389D42C60}">
  <dimension ref="A1:I18"/>
  <sheetViews>
    <sheetView workbookViewId="0">
      <selection activeCell="B17" sqref="B17:B18"/>
    </sheetView>
  </sheetViews>
  <sheetFormatPr defaultRowHeight="17" x14ac:dyDescent="0.45"/>
  <sheetData>
    <row r="1" spans="1:9" x14ac:dyDescent="0.45">
      <c r="A1" t="s">
        <v>59</v>
      </c>
    </row>
    <row r="2" spans="1:9" ht="17.5" thickBot="1" x14ac:dyDescent="0.5"/>
    <row r="3" spans="1:9" x14ac:dyDescent="0.45">
      <c r="A3" s="65" t="s">
        <v>60</v>
      </c>
      <c r="B3" s="65"/>
    </row>
    <row r="4" spans="1:9" x14ac:dyDescent="0.45">
      <c r="A4" s="62" t="s">
        <v>61</v>
      </c>
      <c r="B4" s="62">
        <v>0.97509245004157419</v>
      </c>
    </row>
    <row r="5" spans="1:9" x14ac:dyDescent="0.45">
      <c r="A5" s="62" t="s">
        <v>62</v>
      </c>
      <c r="B5" s="68">
        <v>0.95080528612807991</v>
      </c>
    </row>
    <row r="6" spans="1:9" x14ac:dyDescent="0.45">
      <c r="A6" s="62" t="s">
        <v>63</v>
      </c>
      <c r="B6" s="62">
        <v>0.94465594689408983</v>
      </c>
    </row>
    <row r="7" spans="1:9" x14ac:dyDescent="0.45">
      <c r="A7" s="62" t="s">
        <v>64</v>
      </c>
      <c r="B7" s="62">
        <v>36.738514783105607</v>
      </c>
    </row>
    <row r="8" spans="1:9" ht="17.5" thickBot="1" x14ac:dyDescent="0.5">
      <c r="A8" s="63" t="s">
        <v>65</v>
      </c>
      <c r="B8" s="63">
        <v>10</v>
      </c>
    </row>
    <row r="10" spans="1:9" ht="17.5" thickBot="1" x14ac:dyDescent="0.5">
      <c r="A10" t="s">
        <v>66</v>
      </c>
    </row>
    <row r="11" spans="1:9" x14ac:dyDescent="0.45">
      <c r="A11" s="64"/>
      <c r="B11" s="64" t="s">
        <v>71</v>
      </c>
      <c r="C11" s="64" t="s">
        <v>72</v>
      </c>
      <c r="D11" s="64" t="s">
        <v>73</v>
      </c>
      <c r="E11" s="64" t="s">
        <v>74</v>
      </c>
      <c r="F11" s="64" t="s">
        <v>75</v>
      </c>
    </row>
    <row r="12" spans="1:9" x14ac:dyDescent="0.45">
      <c r="A12" s="62" t="s">
        <v>67</v>
      </c>
      <c r="B12" s="62">
        <v>1</v>
      </c>
      <c r="C12" s="62">
        <v>208692.25225225225</v>
      </c>
      <c r="D12" s="62">
        <v>208692.25225225225</v>
      </c>
      <c r="E12" s="62">
        <v>154.61909807684273</v>
      </c>
      <c r="F12" s="62">
        <v>1.6340368616656619E-6</v>
      </c>
    </row>
    <row r="13" spans="1:9" x14ac:dyDescent="0.45">
      <c r="A13" s="62" t="s">
        <v>68</v>
      </c>
      <c r="B13" s="62">
        <v>8</v>
      </c>
      <c r="C13" s="62">
        <v>10797.747747747755</v>
      </c>
      <c r="D13" s="62">
        <v>1349.7184684684694</v>
      </c>
      <c r="E13" s="62"/>
      <c r="F13" s="62"/>
    </row>
    <row r="14" spans="1:9" ht="17.5" thickBot="1" x14ac:dyDescent="0.5">
      <c r="A14" s="63" t="s">
        <v>69</v>
      </c>
      <c r="B14" s="63">
        <v>9</v>
      </c>
      <c r="C14" s="63">
        <v>219490</v>
      </c>
      <c r="D14" s="63"/>
      <c r="E14" s="63"/>
      <c r="F14" s="63"/>
    </row>
    <row r="15" spans="1:9" ht="17.5" thickBot="1" x14ac:dyDescent="0.5"/>
    <row r="16" spans="1:9" x14ac:dyDescent="0.45">
      <c r="A16" s="64"/>
      <c r="B16" s="64" t="s">
        <v>76</v>
      </c>
      <c r="C16" s="64" t="s">
        <v>64</v>
      </c>
      <c r="D16" s="64" t="s">
        <v>77</v>
      </c>
      <c r="E16" s="64" t="s">
        <v>78</v>
      </c>
      <c r="F16" s="64" t="s">
        <v>79</v>
      </c>
      <c r="G16" s="64" t="s">
        <v>80</v>
      </c>
      <c r="H16" s="64" t="s">
        <v>81</v>
      </c>
      <c r="I16" s="64" t="s">
        <v>82</v>
      </c>
    </row>
    <row r="17" spans="1:9" x14ac:dyDescent="0.45">
      <c r="A17" s="62" t="s">
        <v>70</v>
      </c>
      <c r="B17" s="68">
        <v>1951.0360360360355</v>
      </c>
      <c r="C17" s="62">
        <v>107.59165302958907</v>
      </c>
      <c r="D17" s="62">
        <v>18.1337118735361</v>
      </c>
      <c r="E17" s="62">
        <v>8.7848703905355496E-8</v>
      </c>
      <c r="F17" s="62">
        <v>1702.9292392363511</v>
      </c>
      <c r="G17" s="62">
        <v>2199.1428328357197</v>
      </c>
      <c r="H17" s="62">
        <v>1702.9292392363511</v>
      </c>
      <c r="I17" s="62">
        <v>2199.1428328357197</v>
      </c>
    </row>
    <row r="18" spans="1:9" ht="17.5" thickBot="1" x14ac:dyDescent="0.5">
      <c r="A18" s="63" t="s">
        <v>55</v>
      </c>
      <c r="B18" s="69">
        <v>-1.3711711711711707</v>
      </c>
      <c r="C18" s="63">
        <v>0.11027069348679312</v>
      </c>
      <c r="D18" s="63">
        <v>-12.434592798995981</v>
      </c>
      <c r="E18" s="63">
        <v>1.6340368616656649E-6</v>
      </c>
      <c r="F18" s="63">
        <v>-1.6254558463435469</v>
      </c>
      <c r="G18" s="63">
        <v>-1.1168864959987945</v>
      </c>
      <c r="H18" s="63">
        <v>-1.6254558463435469</v>
      </c>
      <c r="I18" s="63">
        <v>-1.1168864959987945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zoomScale="85" zoomScaleNormal="85" workbookViewId="0">
      <selection activeCell="C13" sqref="C13"/>
    </sheetView>
  </sheetViews>
  <sheetFormatPr defaultRowHeight="17" x14ac:dyDescent="0.45"/>
  <cols>
    <col min="1" max="1" width="7" customWidth="1"/>
    <col min="2" max="2" width="7.83203125" customWidth="1"/>
    <col min="3" max="3" width="13.58203125" customWidth="1"/>
    <col min="4" max="4" width="13.33203125" customWidth="1"/>
    <col min="5" max="5" width="10.08203125" customWidth="1"/>
    <col min="6" max="6" width="6.33203125" customWidth="1"/>
    <col min="9" max="9" width="11.58203125" customWidth="1"/>
    <col min="10" max="10" width="12.08203125" customWidth="1"/>
    <col min="11" max="11" width="13.33203125" customWidth="1"/>
    <col min="12" max="12" width="10.33203125" customWidth="1"/>
  </cols>
  <sheetData>
    <row r="1" spans="1:16" ht="34.5" customHeight="1" x14ac:dyDescent="0.45">
      <c r="A1" s="22" t="s">
        <v>3</v>
      </c>
      <c r="B1" s="26" t="s">
        <v>0</v>
      </c>
      <c r="C1" s="26" t="s">
        <v>4</v>
      </c>
      <c r="D1" s="26" t="s">
        <v>5</v>
      </c>
      <c r="E1" s="26" t="s">
        <v>29</v>
      </c>
      <c r="F1" s="43"/>
      <c r="G1" s="44" t="s">
        <v>20</v>
      </c>
      <c r="H1" s="15" t="s">
        <v>50</v>
      </c>
      <c r="I1" s="4"/>
      <c r="J1" s="4"/>
      <c r="K1" s="4"/>
      <c r="L1" s="4"/>
      <c r="M1" s="4"/>
      <c r="N1" s="4"/>
      <c r="O1" s="4"/>
      <c r="P1" s="4"/>
    </row>
    <row r="2" spans="1:16" ht="20.149999999999999" customHeight="1" x14ac:dyDescent="0.45">
      <c r="A2" s="27">
        <v>1</v>
      </c>
      <c r="B2" s="28">
        <v>1000</v>
      </c>
      <c r="C2" s="29">
        <v>500</v>
      </c>
      <c r="D2" s="27">
        <v>520</v>
      </c>
      <c r="E2" s="27">
        <f>C2+D2</f>
        <v>1020</v>
      </c>
      <c r="F2" s="32"/>
      <c r="G2" s="30" t="s">
        <v>2</v>
      </c>
      <c r="H2" s="45" t="s">
        <v>8</v>
      </c>
      <c r="I2" s="11" t="s">
        <v>46</v>
      </c>
    </row>
    <row r="3" spans="1:16" ht="20.149999999999999" customHeight="1" x14ac:dyDescent="0.45">
      <c r="A3" s="27">
        <v>2</v>
      </c>
      <c r="B3" s="28">
        <v>900</v>
      </c>
      <c r="C3" s="29">
        <v>600</v>
      </c>
      <c r="D3" s="27">
        <v>680</v>
      </c>
      <c r="E3" s="27">
        <f t="shared" ref="E3:E11" si="0">C3+D3</f>
        <v>1280</v>
      </c>
      <c r="F3" s="32"/>
      <c r="H3" s="37"/>
      <c r="I3" s="1" t="s">
        <v>44</v>
      </c>
      <c r="J3" s="11"/>
    </row>
    <row r="4" spans="1:16" ht="20.149999999999999" customHeight="1" x14ac:dyDescent="0.45">
      <c r="A4" s="27">
        <v>3</v>
      </c>
      <c r="B4" s="28">
        <v>950</v>
      </c>
      <c r="C4" s="29">
        <v>530</v>
      </c>
      <c r="D4" s="27">
        <v>650</v>
      </c>
      <c r="E4" s="27">
        <f t="shared" si="0"/>
        <v>1180</v>
      </c>
      <c r="F4" s="32"/>
      <c r="H4" s="37"/>
    </row>
    <row r="5" spans="1:16" ht="20.149999999999999" customHeight="1" x14ac:dyDescent="0.45">
      <c r="A5" s="27">
        <v>4</v>
      </c>
      <c r="B5" s="28">
        <v>850</v>
      </c>
      <c r="C5" s="29">
        <v>640</v>
      </c>
      <c r="D5" s="27">
        <v>800</v>
      </c>
      <c r="E5" s="27">
        <f t="shared" si="0"/>
        <v>1440</v>
      </c>
      <c r="F5" s="32"/>
      <c r="H5" s="37"/>
    </row>
    <row r="6" spans="1:16" ht="20.149999999999999" customHeight="1" x14ac:dyDescent="0.45">
      <c r="A6" s="27">
        <v>5</v>
      </c>
      <c r="B6" s="28">
        <v>1100</v>
      </c>
      <c r="C6" s="29">
        <v>500</v>
      </c>
      <c r="D6" s="27">
        <v>400</v>
      </c>
      <c r="E6" s="27">
        <f t="shared" si="0"/>
        <v>900</v>
      </c>
      <c r="F6" s="32"/>
      <c r="H6" s="37"/>
    </row>
    <row r="7" spans="1:16" ht="20.149999999999999" customHeight="1" x14ac:dyDescent="0.45">
      <c r="A7" s="27">
        <v>6</v>
      </c>
      <c r="B7" s="28">
        <v>1200</v>
      </c>
      <c r="C7" s="29">
        <v>450</v>
      </c>
      <c r="D7" s="27">
        <v>350</v>
      </c>
      <c r="E7" s="27">
        <f t="shared" si="0"/>
        <v>800</v>
      </c>
      <c r="F7" s="32"/>
      <c r="H7" s="37"/>
    </row>
    <row r="8" spans="1:16" ht="20.149999999999999" customHeight="1" x14ac:dyDescent="0.45">
      <c r="A8" s="27">
        <v>7</v>
      </c>
      <c r="B8" s="28">
        <v>1000</v>
      </c>
      <c r="C8" s="29">
        <v>600</v>
      </c>
      <c r="D8" s="27">
        <v>600</v>
      </c>
      <c r="E8" s="27">
        <f t="shared" si="0"/>
        <v>1200</v>
      </c>
      <c r="F8" s="32"/>
      <c r="G8" s="30" t="s">
        <v>2</v>
      </c>
      <c r="H8" s="46" t="s">
        <v>13</v>
      </c>
      <c r="I8" s="11" t="s">
        <v>45</v>
      </c>
      <c r="J8" s="11"/>
      <c r="K8" s="11"/>
    </row>
    <row r="9" spans="1:16" ht="20.149999999999999" customHeight="1" x14ac:dyDescent="0.45">
      <c r="A9" s="27">
        <v>8</v>
      </c>
      <c r="B9" s="28">
        <v>850</v>
      </c>
      <c r="C9" s="29">
        <v>650</v>
      </c>
      <c r="D9" s="27">
        <v>800</v>
      </c>
      <c r="E9" s="27">
        <f t="shared" si="0"/>
        <v>1450</v>
      </c>
      <c r="F9" s="32"/>
      <c r="H9" s="38" t="s">
        <v>25</v>
      </c>
      <c r="I9" s="12" t="s">
        <v>31</v>
      </c>
      <c r="L9" s="12" t="s">
        <v>30</v>
      </c>
    </row>
    <row r="10" spans="1:16" ht="20.149999999999999" customHeight="1" x14ac:dyDescent="0.45">
      <c r="A10" s="27">
        <v>9</v>
      </c>
      <c r="B10" s="28">
        <v>900</v>
      </c>
      <c r="C10" s="29">
        <v>670</v>
      </c>
      <c r="D10" s="27">
        <v>750</v>
      </c>
      <c r="E10" s="27">
        <f t="shared" si="0"/>
        <v>1420</v>
      </c>
      <c r="F10" s="32"/>
      <c r="H10" s="37"/>
      <c r="I10" s="2"/>
      <c r="J10" s="13" t="s">
        <v>47</v>
      </c>
      <c r="K10" s="14" t="s">
        <v>48</v>
      </c>
      <c r="L10" s="25"/>
    </row>
    <row r="11" spans="1:16" ht="20.149999999999999" customHeight="1" x14ac:dyDescent="0.45">
      <c r="A11" s="27">
        <v>10</v>
      </c>
      <c r="B11" s="28">
        <v>950</v>
      </c>
      <c r="C11" s="29">
        <v>540</v>
      </c>
      <c r="D11" s="27">
        <v>660</v>
      </c>
      <c r="E11" s="27">
        <f t="shared" si="0"/>
        <v>1200</v>
      </c>
      <c r="F11" s="32"/>
      <c r="H11" s="37"/>
      <c r="I11" s="3" t="s">
        <v>11</v>
      </c>
      <c r="J11" s="66">
        <v>1123.783783783784</v>
      </c>
      <c r="K11" s="66">
        <v>1951.0360360360355</v>
      </c>
      <c r="L11" s="21"/>
    </row>
    <row r="12" spans="1:16" ht="20.149999999999999" customHeight="1" x14ac:dyDescent="0.45">
      <c r="A12" s="9"/>
      <c r="B12" s="10"/>
      <c r="C12" s="9"/>
      <c r="D12" s="9"/>
      <c r="E12" s="9"/>
      <c r="F12" s="9"/>
      <c r="H12" s="37"/>
      <c r="I12" s="3" t="s">
        <v>12</v>
      </c>
      <c r="J12" s="66">
        <v>-0.57297297297297312</v>
      </c>
      <c r="K12" s="66">
        <v>-1.3711711711711707</v>
      </c>
      <c r="L12" s="21"/>
    </row>
    <row r="13" spans="1:16" ht="37.5" customHeight="1" x14ac:dyDescent="0.45">
      <c r="A13" s="56" t="s">
        <v>35</v>
      </c>
      <c r="B13" s="56"/>
      <c r="C13" s="40">
        <f>J11+J12*$J$22</f>
        <v>584.73649274854097</v>
      </c>
      <c r="D13" s="40">
        <f>K11+K12*$J$22</f>
        <v>661.05179553974722</v>
      </c>
      <c r="E13" s="23"/>
      <c r="F13" s="33"/>
      <c r="H13" s="37"/>
      <c r="I13" s="42" t="s">
        <v>49</v>
      </c>
      <c r="J13" s="66">
        <v>0.73233683844616315</v>
      </c>
      <c r="K13" s="66">
        <v>0.95080528612807991</v>
      </c>
      <c r="L13" s="25"/>
    </row>
    <row r="14" spans="1:16" ht="23.25" customHeight="1" x14ac:dyDescent="0.45">
      <c r="A14" s="60" t="s">
        <v>41</v>
      </c>
      <c r="B14" s="61"/>
      <c r="C14" s="61"/>
      <c r="D14" s="61"/>
      <c r="E14" s="18"/>
      <c r="F14" s="8"/>
      <c r="H14" s="37"/>
    </row>
    <row r="15" spans="1:16" ht="33" customHeight="1" x14ac:dyDescent="0.45">
      <c r="A15" s="58" t="s">
        <v>34</v>
      </c>
      <c r="B15" s="59"/>
      <c r="C15" s="39">
        <f>($J$22-$O$19)*C13</f>
        <v>374693.34596153902</v>
      </c>
      <c r="D15" s="39">
        <f>($J$22-$O$19)*D13</f>
        <v>423595.4352026186</v>
      </c>
      <c r="E15" s="34"/>
      <c r="F15" s="34"/>
      <c r="G15" s="20" t="s">
        <v>36</v>
      </c>
      <c r="H15" s="46" t="s">
        <v>14</v>
      </c>
      <c r="I15" s="11" t="s">
        <v>16</v>
      </c>
      <c r="J15" s="11"/>
      <c r="K15" s="11"/>
      <c r="M15" s="47" t="s">
        <v>83</v>
      </c>
      <c r="N15" s="11" t="s">
        <v>1</v>
      </c>
    </row>
    <row r="16" spans="1:16" ht="25.5" customHeight="1" x14ac:dyDescent="0.45">
      <c r="G16" s="20" t="s">
        <v>36</v>
      </c>
      <c r="H16" s="46" t="s">
        <v>38</v>
      </c>
      <c r="I16" s="11" t="s">
        <v>15</v>
      </c>
      <c r="J16" s="11"/>
      <c r="K16" s="11"/>
      <c r="M16" s="47" t="s">
        <v>83</v>
      </c>
      <c r="N16" s="11" t="s">
        <v>1</v>
      </c>
    </row>
    <row r="17" spans="1:17" ht="36" customHeight="1" x14ac:dyDescent="0.45">
      <c r="A17" s="56" t="s">
        <v>33</v>
      </c>
      <c r="B17" s="57"/>
      <c r="C17" s="50">
        <f>C15+D15</f>
        <v>798288.78116415767</v>
      </c>
    </row>
    <row r="18" spans="1:17" ht="43.5" customHeight="1" x14ac:dyDescent="0.45">
      <c r="G18" s="20" t="s">
        <v>27</v>
      </c>
      <c r="H18" s="19" t="s">
        <v>21</v>
      </c>
      <c r="I18" s="1" t="s">
        <v>53</v>
      </c>
    </row>
    <row r="19" spans="1:17" ht="25.5" customHeight="1" x14ac:dyDescent="0.45">
      <c r="I19" s="1" t="s">
        <v>22</v>
      </c>
      <c r="O19" s="31">
        <v>300</v>
      </c>
      <c r="P19" s="1" t="s">
        <v>17</v>
      </c>
    </row>
    <row r="20" spans="1:17" ht="26.25" customHeight="1" x14ac:dyDescent="0.45">
      <c r="I20" s="1" t="s">
        <v>18</v>
      </c>
      <c r="Q20" s="5"/>
    </row>
    <row r="21" spans="1:17" x14ac:dyDescent="0.45">
      <c r="J21" s="17" t="s">
        <v>19</v>
      </c>
      <c r="K21" s="12" t="s">
        <v>42</v>
      </c>
      <c r="Q21" s="5"/>
    </row>
    <row r="22" spans="1:17" ht="32" x14ac:dyDescent="0.45">
      <c r="I22" s="7" t="s">
        <v>28</v>
      </c>
      <c r="J22" s="24">
        <v>940.79008341056533</v>
      </c>
      <c r="K22" s="15" t="s">
        <v>32</v>
      </c>
    </row>
    <row r="24" spans="1:17" ht="21" x14ac:dyDescent="0.45">
      <c r="I24" s="36" t="s">
        <v>39</v>
      </c>
    </row>
  </sheetData>
  <mergeCells count="4">
    <mergeCell ref="A13:B13"/>
    <mergeCell ref="A17:B17"/>
    <mergeCell ref="A15:B15"/>
    <mergeCell ref="A14:D14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workbookViewId="0">
      <selection activeCell="I18" sqref="I18"/>
    </sheetView>
  </sheetViews>
  <sheetFormatPr defaultRowHeight="17" x14ac:dyDescent="0.45"/>
  <cols>
    <col min="1" max="1" width="7" customWidth="1"/>
    <col min="2" max="2" width="7.83203125" customWidth="1"/>
    <col min="3" max="3" width="13.58203125" customWidth="1"/>
    <col min="4" max="4" width="13.33203125" customWidth="1"/>
    <col min="5" max="5" width="10.08203125" customWidth="1"/>
    <col min="10" max="10" width="11.5" customWidth="1"/>
    <col min="11" max="11" width="10.33203125" customWidth="1"/>
    <col min="13" max="13" width="12.58203125" customWidth="1"/>
  </cols>
  <sheetData>
    <row r="1" spans="1:15" ht="34.5" customHeight="1" x14ac:dyDescent="0.45">
      <c r="A1" s="52" t="s">
        <v>54</v>
      </c>
      <c r="B1" s="52" t="s">
        <v>55</v>
      </c>
      <c r="C1" s="52" t="s">
        <v>56</v>
      </c>
      <c r="D1" s="52" t="s">
        <v>57</v>
      </c>
      <c r="E1" s="52" t="s">
        <v>58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20.149999999999999" customHeight="1" x14ac:dyDescent="0.45">
      <c r="A2" s="53">
        <v>1</v>
      </c>
      <c r="B2" s="54">
        <v>1000</v>
      </c>
      <c r="C2" s="53">
        <v>500</v>
      </c>
      <c r="D2" s="53">
        <v>520</v>
      </c>
      <c r="E2" s="53">
        <v>1020</v>
      </c>
      <c r="G2" s="1"/>
    </row>
    <row r="3" spans="1:15" ht="20.149999999999999" customHeight="1" x14ac:dyDescent="0.45">
      <c r="A3" s="53">
        <v>2</v>
      </c>
      <c r="B3" s="54">
        <v>900</v>
      </c>
      <c r="C3" s="53">
        <v>600</v>
      </c>
      <c r="D3" s="53">
        <v>680</v>
      </c>
      <c r="E3" s="53">
        <v>1280</v>
      </c>
    </row>
    <row r="4" spans="1:15" ht="20.149999999999999" customHeight="1" x14ac:dyDescent="0.45">
      <c r="A4" s="53">
        <v>3</v>
      </c>
      <c r="B4" s="54">
        <v>950</v>
      </c>
      <c r="C4" s="53">
        <v>530</v>
      </c>
      <c r="D4" s="53">
        <v>650</v>
      </c>
      <c r="E4" s="53">
        <v>1180</v>
      </c>
      <c r="G4" s="1"/>
      <c r="H4" s="51" t="s">
        <v>37</v>
      </c>
      <c r="I4" s="11"/>
      <c r="J4" s="11"/>
    </row>
    <row r="5" spans="1:15" ht="20.149999999999999" customHeight="1" x14ac:dyDescent="0.45">
      <c r="A5" s="53">
        <v>4</v>
      </c>
      <c r="B5" s="54">
        <v>850</v>
      </c>
      <c r="C5" s="53">
        <v>640</v>
      </c>
      <c r="D5" s="53">
        <v>800</v>
      </c>
      <c r="E5" s="53">
        <v>1440</v>
      </c>
      <c r="H5" s="12"/>
      <c r="K5" s="12"/>
    </row>
    <row r="6" spans="1:15" ht="20.149999999999999" customHeight="1" x14ac:dyDescent="0.45">
      <c r="A6" s="53">
        <v>5</v>
      </c>
      <c r="B6" s="54">
        <v>1100</v>
      </c>
      <c r="C6" s="53">
        <v>500</v>
      </c>
      <c r="D6" s="53">
        <v>400</v>
      </c>
      <c r="E6" s="53">
        <v>900</v>
      </c>
      <c r="H6" s="2"/>
      <c r="I6" s="13" t="s">
        <v>9</v>
      </c>
      <c r="J6" s="14" t="s">
        <v>10</v>
      </c>
      <c r="K6" s="25"/>
    </row>
    <row r="7" spans="1:15" ht="20.149999999999999" customHeight="1" x14ac:dyDescent="0.45">
      <c r="A7" s="53">
        <v>6</v>
      </c>
      <c r="B7" s="54">
        <v>1200</v>
      </c>
      <c r="C7" s="53">
        <v>450</v>
      </c>
      <c r="D7" s="53">
        <v>350</v>
      </c>
      <c r="E7" s="53">
        <v>800</v>
      </c>
      <c r="H7" s="3" t="s">
        <v>11</v>
      </c>
      <c r="I7" s="67">
        <f>'part 1 (12점)'!J11</f>
        <v>1123.783783783784</v>
      </c>
      <c r="J7" s="67">
        <f>'part 1 (12점)'!K11</f>
        <v>1951.0360360360355</v>
      </c>
      <c r="K7" s="48" t="s">
        <v>20</v>
      </c>
      <c r="L7" s="15" t="s">
        <v>51</v>
      </c>
    </row>
    <row r="8" spans="1:15" ht="20.149999999999999" customHeight="1" x14ac:dyDescent="0.45">
      <c r="A8" s="53">
        <v>7</v>
      </c>
      <c r="B8" s="54">
        <v>1000</v>
      </c>
      <c r="C8" s="53">
        <v>600</v>
      </c>
      <c r="D8" s="53">
        <v>600</v>
      </c>
      <c r="E8" s="53">
        <v>1200</v>
      </c>
      <c r="H8" s="3" t="s">
        <v>12</v>
      </c>
      <c r="I8" s="67">
        <f>'part 1 (12점)'!J12</f>
        <v>-0.57297297297297312</v>
      </c>
      <c r="J8" s="67">
        <f>'part 1 (12점)'!K12</f>
        <v>-1.3711711711711707</v>
      </c>
      <c r="K8" s="21"/>
    </row>
    <row r="9" spans="1:15" ht="20.149999999999999" customHeight="1" x14ac:dyDescent="0.45">
      <c r="A9" s="53">
        <v>8</v>
      </c>
      <c r="B9" s="54">
        <v>850</v>
      </c>
      <c r="C9" s="53">
        <v>650</v>
      </c>
      <c r="D9" s="53">
        <v>800</v>
      </c>
      <c r="E9" s="53">
        <v>1450</v>
      </c>
      <c r="H9" s="21"/>
      <c r="I9" s="21"/>
      <c r="J9" s="21"/>
      <c r="K9" s="21"/>
    </row>
    <row r="10" spans="1:15" ht="20.149999999999999" customHeight="1" x14ac:dyDescent="0.45">
      <c r="A10" s="53">
        <v>9</v>
      </c>
      <c r="B10" s="54">
        <v>900</v>
      </c>
      <c r="C10" s="53">
        <v>670</v>
      </c>
      <c r="D10" s="53">
        <v>750</v>
      </c>
      <c r="E10" s="53">
        <v>1420</v>
      </c>
    </row>
    <row r="11" spans="1:15" ht="20.149999999999999" customHeight="1" x14ac:dyDescent="0.45">
      <c r="A11" s="53">
        <v>10</v>
      </c>
      <c r="B11" s="54">
        <v>950</v>
      </c>
      <c r="C11" s="53">
        <v>540</v>
      </c>
      <c r="D11" s="53">
        <v>660</v>
      </c>
      <c r="E11" s="53">
        <v>1200</v>
      </c>
      <c r="G11" s="1"/>
      <c r="H11" s="11"/>
      <c r="I11" s="11"/>
      <c r="J11" s="11"/>
      <c r="L11" s="18"/>
      <c r="M11" s="18"/>
    </row>
    <row r="12" spans="1:15" ht="20.149999999999999" customHeight="1" x14ac:dyDescent="0.45">
      <c r="A12" s="9"/>
      <c r="B12" s="10"/>
      <c r="C12" s="9"/>
      <c r="D12" s="9"/>
      <c r="E12" s="9"/>
      <c r="G12" s="1"/>
      <c r="H12" s="11"/>
      <c r="I12" s="11"/>
      <c r="J12" s="11"/>
      <c r="L12" s="18"/>
      <c r="M12" s="18"/>
    </row>
    <row r="13" spans="1:15" ht="37.5" customHeight="1" x14ac:dyDescent="0.45">
      <c r="A13" s="56" t="s">
        <v>6</v>
      </c>
      <c r="B13" s="56"/>
      <c r="C13" s="40">
        <f>I7+(I8*I18)</f>
        <v>475.94656044156147</v>
      </c>
      <c r="D13" s="40">
        <f>J7+(J8*J18)</f>
        <v>769.84282548730675</v>
      </c>
      <c r="E13" s="23"/>
    </row>
    <row r="14" spans="1:15" ht="23.25" customHeight="1" x14ac:dyDescent="0.45">
      <c r="A14" s="60" t="s">
        <v>41</v>
      </c>
      <c r="B14" s="61"/>
      <c r="C14" s="61"/>
      <c r="D14" s="61"/>
      <c r="E14" s="18"/>
      <c r="F14" s="20" t="s">
        <v>27</v>
      </c>
      <c r="G14" s="19" t="s">
        <v>26</v>
      </c>
      <c r="H14" s="49" t="s">
        <v>52</v>
      </c>
    </row>
    <row r="15" spans="1:15" ht="33" customHeight="1" x14ac:dyDescent="0.45">
      <c r="A15" s="6" t="s">
        <v>7</v>
      </c>
      <c r="B15" s="6"/>
      <c r="C15" s="39">
        <f>(I18-$N$15)*C13</f>
        <v>395349.43906104425</v>
      </c>
      <c r="D15" s="39">
        <f>(J18-$N$15)*D13</f>
        <v>432227.02206953405</v>
      </c>
      <c r="E15" s="34"/>
      <c r="H15" s="1" t="s">
        <v>22</v>
      </c>
      <c r="N15" s="16">
        <v>300</v>
      </c>
      <c r="O15" s="1" t="s">
        <v>17</v>
      </c>
    </row>
    <row r="16" spans="1:15" ht="25.5" customHeight="1" x14ac:dyDescent="0.45">
      <c r="H16" s="1" t="s">
        <v>18</v>
      </c>
    </row>
    <row r="17" spans="1:16" ht="34.5" customHeight="1" x14ac:dyDescent="0.45">
      <c r="A17" s="56" t="s">
        <v>33</v>
      </c>
      <c r="B17" s="57"/>
      <c r="C17" s="35">
        <f>C15+D15</f>
        <v>827576.4611305783</v>
      </c>
      <c r="I17" s="2" t="s">
        <v>24</v>
      </c>
      <c r="J17" s="3" t="s">
        <v>23</v>
      </c>
      <c r="K17" s="12" t="s">
        <v>42</v>
      </c>
    </row>
    <row r="18" spans="1:16" ht="33" customHeight="1" x14ac:dyDescent="0.45">
      <c r="H18" s="41" t="s">
        <v>43</v>
      </c>
      <c r="I18" s="55">
        <v>1130.6593048897278</v>
      </c>
      <c r="J18" s="55">
        <v>861.4483992832387</v>
      </c>
      <c r="K18" s="15" t="s">
        <v>40</v>
      </c>
    </row>
    <row r="19" spans="1:16" x14ac:dyDescent="0.45">
      <c r="H19" s="1"/>
    </row>
    <row r="20" spans="1:16" x14ac:dyDescent="0.45">
      <c r="H20" s="1"/>
      <c r="K20" s="1"/>
      <c r="P20" s="5"/>
    </row>
    <row r="21" spans="1:16" x14ac:dyDescent="0.45">
      <c r="P21" s="5"/>
    </row>
  </sheetData>
  <mergeCells count="3">
    <mergeCell ref="A13:B13"/>
    <mergeCell ref="A17:B17"/>
    <mergeCell ref="A14:D1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세그1 회귀분석</vt:lpstr>
      <vt:lpstr>세그2 회귀분석</vt:lpstr>
      <vt:lpstr>part 1 (12점)</vt:lpstr>
      <vt:lpstr>part 2 (4점)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Hongjai Rhee</dc:creator>
  <cp:lastModifiedBy>jiheon788@outlook.com</cp:lastModifiedBy>
  <dcterms:created xsi:type="dcterms:W3CDTF">2021-04-26T20:35:40Z</dcterms:created>
  <dcterms:modified xsi:type="dcterms:W3CDTF">2021-10-18T05:29:01Z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1677d5ce-a7ce-4030-983c-abfe41c4b682</vt:lpwstr>
  </property>
</Properties>
</file>