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ho/Work/collaborations/Jean-Pierre Gattuso/tosi/"/>
    </mc:Choice>
  </mc:AlternateContent>
  <bookViews>
    <workbookView xWindow="26080" yWindow="440" windowWidth="25120" windowHeight="28360" tabRatio="500" activeTab="1"/>
  </bookViews>
  <sheets>
    <sheet name="Feuil1" sheetId="1" r:id="rId1"/>
    <sheet name="curves" sheetId="2" r:id="rId2"/>
    <sheet name="event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F79" i="1"/>
  <c r="F80" i="1"/>
  <c r="F91" i="1"/>
  <c r="F86" i="1"/>
  <c r="F87" i="1"/>
  <c r="F88" i="1"/>
  <c r="G66" i="1"/>
  <c r="G83" i="1"/>
  <c r="F83" i="1"/>
  <c r="F75" i="1"/>
  <c r="F76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5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0" i="1"/>
  <c r="Q10" i="1"/>
  <c r="Q17" i="1"/>
  <c r="Q16" i="1"/>
  <c r="Q15" i="1"/>
  <c r="Q14" i="1"/>
  <c r="Q13" i="1"/>
  <c r="Q12" i="1"/>
  <c r="Q11" i="1"/>
  <c r="Q9" i="1"/>
  <c r="Q8" i="1"/>
  <c r="Q7" i="1"/>
  <c r="Q6" i="1"/>
</calcChain>
</file>

<file path=xl/sharedStrings.xml><?xml version="1.0" encoding="utf-8"?>
<sst xmlns="http://schemas.openxmlformats.org/spreadsheetml/2006/main" count="64" uniqueCount="55">
  <si>
    <t>Year</t>
  </si>
  <si>
    <t>Offshore Wind Capacity (MW)</t>
  </si>
  <si>
    <t>Rebuilding Fish Stocks (%)</t>
  </si>
  <si>
    <t>MPA Area (% of World Ocean)</t>
  </si>
  <si>
    <t>OIF</t>
  </si>
  <si>
    <t>Cumutative Patch Size (km2)</t>
  </si>
  <si>
    <t>Patch Size (km2)</t>
  </si>
  <si>
    <t>Avoided Loss of Mangroves (km2)</t>
  </si>
  <si>
    <t>Iron Fertilized Patches Cumulative (km2)</t>
  </si>
  <si>
    <t xml:space="preserve">  Rebuilding Fish Stocks (%)</t>
  </si>
  <si>
    <t xml:space="preserve">  Offshore Wind Capacity (MW)</t>
  </si>
  <si>
    <t xml:space="preserve">  Marine Protected Areas (km2)</t>
  </si>
  <si>
    <t xml:space="preserve">  Iron Fertilization Exp. (km2)</t>
  </si>
  <si>
    <t xml:space="preserve">  Avoided Loss of Mangroves (km2)</t>
  </si>
  <si>
    <t>Target :</t>
  </si>
  <si>
    <t xml:space="preserve">Fish Stocks : </t>
  </si>
  <si>
    <t xml:space="preserve">Overexploited / </t>
  </si>
  <si>
    <t xml:space="preserve"> and Collpased</t>
  </si>
  <si>
    <t xml:space="preserve">Target : </t>
  </si>
  <si>
    <t>Offshore Wind</t>
  </si>
  <si>
    <t>MPA area</t>
  </si>
  <si>
    <t xml:space="preserve">Target Multiplicator: </t>
  </si>
  <si>
    <t>Target Multiplicator</t>
  </si>
  <si>
    <t>Iron Exp.Fert.</t>
  </si>
  <si>
    <t>Target (20% of the ocean = all HNLC regions)</t>
  </si>
  <si>
    <t>Target multiplicator</t>
  </si>
  <si>
    <t>Note that we don't consider time here : we may want to pmultiply by 12 months * 80 years</t>
  </si>
  <si>
    <t>Mangrove ?</t>
  </si>
  <si>
    <t xml:space="preserve">Target </t>
  </si>
  <si>
    <t xml:space="preserve">(Note from Duarte : For mangroves, the aspiration would be to rebuild the lost area, assuming that the pre-disturbance extent of mangroves (i.e. the year 2,000 are of 136,760 Km2 represents 65 % of the “pre disturbed” areas, Valiela et al. 2011),  is the realized niche of mangroves (i.e. maximum extent).  The figure will then be 211,938 km2, minus the 2014 area of 131,931 = 80,000 Km2 (the target to calculate the multiplier).
</t>
  </si>
  <si>
    <t xml:space="preserve">Target multiplicator : </t>
  </si>
  <si>
    <t>Target with time</t>
  </si>
  <si>
    <t xml:space="preserve">Target for Offshore Wind : </t>
  </si>
  <si>
    <t>300 EJ/y</t>
  </si>
  <si>
    <t>(eq. 16 PgC/yr)</t>
  </si>
  <si>
    <t>Target multiplicator:</t>
  </si>
  <si>
    <t>(W)</t>
  </si>
  <si>
    <t>Target for Fish Stocks : rebuilding overexploited and collapsed stocks.</t>
  </si>
  <si>
    <t>Target for MPA : 10 or 30% of the global ocean</t>
  </si>
  <si>
    <t>Event</t>
  </si>
  <si>
    <t>London Convention</t>
  </si>
  <si>
    <t>RAMSAR Convention</t>
  </si>
  <si>
    <t>UN Convention on the Law of the Sea (UNCLOS) Convention</t>
  </si>
  <si>
    <t>UNCLOS ratification</t>
  </si>
  <si>
    <t>Convention on International Trade in Endangered Species of Wild Fauna and Flora (CITES)</t>
  </si>
  <si>
    <t>Madrid Protocol</t>
  </si>
  <si>
    <t>UN Convention on Biological Diversity (CBD)</t>
  </si>
  <si>
    <t>UN Framework Convention on Climate Change (UNFCCC)</t>
  </si>
  <si>
    <t>London Protocol</t>
  </si>
  <si>
    <t>Aichi Targets (CBD)</t>
  </si>
  <si>
    <t>UN Sustainable Development Goals (SDGs, with SDG14 on the Ocean)</t>
  </si>
  <si>
    <t>Paris Agreement (UNFCCC)</t>
  </si>
  <si>
    <t xml:space="preserve"> </t>
  </si>
  <si>
    <t>Marine Protected Areas (%)</t>
  </si>
  <si>
    <t>Iron Fertilized Exp.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</si>
</sst>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Font="1" applyFill="1"/>
    <xf numFmtId="0" fontId="2" fillId="0" borderId="1" xfId="1" applyFont="1" applyFill="1" applyBorder="1"/>
    <xf numFmtId="11" fontId="0" fillId="0" borderId="0" xfId="0" applyNumberFormat="1"/>
    <xf numFmtId="0" fontId="0" fillId="0" borderId="0" xfId="0" applyAlignment="1">
      <alignment horizontal="center" wrapText="1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5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697259097541"/>
          <c:y val="0.0352290484038332"/>
          <c:w val="0.79182550932776"/>
          <c:h val="0.904369163156931"/>
        </c:manualLayout>
      </c:layout>
      <c:lineChart>
        <c:grouping val="standard"/>
        <c:varyColors val="0"/>
        <c:ser>
          <c:idx val="4"/>
          <c:order val="1"/>
          <c:tx>
            <c:strRef>
              <c:f>Feuil1!$E$1</c:f>
              <c:strCache>
                <c:ptCount val="1"/>
                <c:pt idx="0">
                  <c:v>  Offshore Wind Capacity (MW)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Feuil1!$A$2:$A$70</c:f>
              <c:numCache>
                <c:formatCode>General</c:formatCode>
                <c:ptCount val="69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Feuil1!$E$2:$E$68</c:f>
              <c:numCache>
                <c:formatCode>General</c:formatCode>
                <c:ptCount val="67"/>
                <c:pt idx="48">
                  <c:v>0.0</c:v>
                </c:pt>
                <c:pt idx="49">
                  <c:v>0.0</c:v>
                </c:pt>
                <c:pt idx="50">
                  <c:v>222.0</c:v>
                </c:pt>
                <c:pt idx="51">
                  <c:v>222.0</c:v>
                </c:pt>
                <c:pt idx="52">
                  <c:v>616.0</c:v>
                </c:pt>
                <c:pt idx="53">
                  <c:v>1196.0</c:v>
                </c:pt>
                <c:pt idx="54">
                  <c:v>1258.0</c:v>
                </c:pt>
                <c:pt idx="55">
                  <c:v>1394.0</c:v>
                </c:pt>
                <c:pt idx="56">
                  <c:v>1676.0</c:v>
                </c:pt>
                <c:pt idx="57">
                  <c:v>2146.0</c:v>
                </c:pt>
                <c:pt idx="58">
                  <c:v>2948.0</c:v>
                </c:pt>
                <c:pt idx="59">
                  <c:v>4048.0</c:v>
                </c:pt>
                <c:pt idx="60">
                  <c:v>6036.0</c:v>
                </c:pt>
                <c:pt idx="61">
                  <c:v>8234.0</c:v>
                </c:pt>
                <c:pt idx="62">
                  <c:v>10830.0</c:v>
                </c:pt>
                <c:pt idx="63">
                  <c:v>14092.0</c:v>
                </c:pt>
                <c:pt idx="64">
                  <c:v>17448.0</c:v>
                </c:pt>
                <c:pt idx="65">
                  <c:v>24334.0</c:v>
                </c:pt>
                <c:pt idx="66">
                  <c:v>28768.0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Feuil1!$I$1</c:f>
              <c:strCache>
                <c:ptCount val="1"/>
                <c:pt idx="0">
                  <c:v>  Iron Fertilization Exp. (km2)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Feuil1!$A$2:$A$70</c:f>
              <c:numCache>
                <c:formatCode>General</c:formatCode>
                <c:ptCount val="69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Feuil1!$I$2:$I$68</c:f>
              <c:numCache>
                <c:formatCode>General</c:formatCode>
                <c:ptCount val="67"/>
                <c:pt idx="43">
                  <c:v>1280.0</c:v>
                </c:pt>
                <c:pt idx="44">
                  <c:v>1280.0</c:v>
                </c:pt>
                <c:pt idx="45">
                  <c:v>2720.0</c:v>
                </c:pt>
                <c:pt idx="46">
                  <c:v>2720.0</c:v>
                </c:pt>
                <c:pt idx="47">
                  <c:v>2720.0</c:v>
                </c:pt>
                <c:pt idx="48">
                  <c:v>2720.0</c:v>
                </c:pt>
                <c:pt idx="49">
                  <c:v>3720.0</c:v>
                </c:pt>
                <c:pt idx="50">
                  <c:v>4720.0</c:v>
                </c:pt>
                <c:pt idx="51">
                  <c:v>6320.0</c:v>
                </c:pt>
                <c:pt idx="52">
                  <c:v>16860.0</c:v>
                </c:pt>
                <c:pt idx="53">
                  <c:v>16860.0</c:v>
                </c:pt>
                <c:pt idx="54">
                  <c:v>18880.0</c:v>
                </c:pt>
                <c:pt idx="55">
                  <c:v>18880.0</c:v>
                </c:pt>
                <c:pt idx="56">
                  <c:v>18880.0</c:v>
                </c:pt>
                <c:pt idx="57">
                  <c:v>18880.0</c:v>
                </c:pt>
                <c:pt idx="58">
                  <c:v>18880.0</c:v>
                </c:pt>
                <c:pt idx="59">
                  <c:v>19680.0</c:v>
                </c:pt>
                <c:pt idx="60">
                  <c:v>19680.0</c:v>
                </c:pt>
                <c:pt idx="61">
                  <c:v>19680.0</c:v>
                </c:pt>
                <c:pt idx="62">
                  <c:v>19680.0</c:v>
                </c:pt>
                <c:pt idx="63">
                  <c:v>19680.0</c:v>
                </c:pt>
                <c:pt idx="64">
                  <c:v>19680.0</c:v>
                </c:pt>
                <c:pt idx="65">
                  <c:v>19680.0</c:v>
                </c:pt>
                <c:pt idx="66">
                  <c:v>19680.0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Feuil1!$K$1</c:f>
              <c:strCache>
                <c:ptCount val="1"/>
                <c:pt idx="0">
                  <c:v>  Avoided Loss of Mangroves (km2)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Feuil1!$A$2:$A$70</c:f>
              <c:numCache>
                <c:formatCode>General</c:formatCode>
                <c:ptCount val="69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Feuil1!$K$2:$K$68</c:f>
              <c:numCache>
                <c:formatCode>General</c:formatCode>
                <c:ptCount val="67"/>
                <c:pt idx="50">
                  <c:v>0.0</c:v>
                </c:pt>
                <c:pt idx="51">
                  <c:v>2631.216000000015</c:v>
                </c:pt>
                <c:pt idx="52">
                  <c:v>5203.755883200007</c:v>
                </c:pt>
                <c:pt idx="53">
                  <c:v>7718.840981130721</c:v>
                </c:pt>
                <c:pt idx="54">
                  <c:v>10177.66733298272</c:v>
                </c:pt>
                <c:pt idx="55">
                  <c:v>12581.40620917513</c:v>
                </c:pt>
                <c:pt idx="56">
                  <c:v>14931.2046240864</c:v>
                </c:pt>
                <c:pt idx="57">
                  <c:v>17228.18583817148</c:v>
                </c:pt>
                <c:pt idx="58">
                  <c:v>19473.44984968532</c:v>
                </c:pt>
                <c:pt idx="59">
                  <c:v>21668.07387622743</c:v>
                </c:pt>
                <c:pt idx="60">
                  <c:v>23813.11282631864</c:v>
                </c:pt>
                <c:pt idx="61">
                  <c:v>25909.59976121603</c:v>
                </c:pt>
                <c:pt idx="62">
                  <c:v>27958.54634716841</c:v>
                </c:pt>
                <c:pt idx="63">
                  <c:v>29960.94329830994</c:v>
                </c:pt>
                <c:pt idx="64">
                  <c:v>31917.760810386</c:v>
                </c:pt>
                <c:pt idx="65">
                  <c:v>33829.94898550073</c:v>
                </c:pt>
                <c:pt idx="66">
                  <c:v>35698.43824807237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06720"/>
        <c:axId val="2128473840"/>
      </c:lineChart>
      <c:lineChart>
        <c:grouping val="standard"/>
        <c:varyColors val="0"/>
        <c:ser>
          <c:idx val="2"/>
          <c:order val="0"/>
          <c:tx>
            <c:strRef>
              <c:f>Feuil1!$C$1</c:f>
              <c:strCache>
                <c:ptCount val="1"/>
                <c:pt idx="0">
                  <c:v>  Rebuilding Fish Stocks (%)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Feuil1!$A$2:$A$68</c:f>
              <c:numCache>
                <c:formatCode>General</c:formatCode>
                <c:ptCount val="67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Feuil1!$C$2:$C$68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0.14</c:v>
                </c:pt>
                <c:pt idx="18">
                  <c:v>0.14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0.14</c:v>
                </c:pt>
                <c:pt idx="24">
                  <c:v>0.21</c:v>
                </c:pt>
                <c:pt idx="25">
                  <c:v>0.07</c:v>
                </c:pt>
                <c:pt idx="26">
                  <c:v>0.27</c:v>
                </c:pt>
                <c:pt idx="27">
                  <c:v>0.55</c:v>
                </c:pt>
                <c:pt idx="28">
                  <c:v>0.47</c:v>
                </c:pt>
                <c:pt idx="29">
                  <c:v>0.61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0.67</c:v>
                </c:pt>
                <c:pt idx="34">
                  <c:v>0.87</c:v>
                </c:pt>
                <c:pt idx="35">
                  <c:v>0.74</c:v>
                </c:pt>
                <c:pt idx="36">
                  <c:v>0.93</c:v>
                </c:pt>
                <c:pt idx="37">
                  <c:v>1.06</c:v>
                </c:pt>
                <c:pt idx="38">
                  <c:v>1.26</c:v>
                </c:pt>
                <c:pt idx="39">
                  <c:v>1.33</c:v>
                </c:pt>
                <c:pt idx="40">
                  <c:v>1.45</c:v>
                </c:pt>
                <c:pt idx="41">
                  <c:v>1.38</c:v>
                </c:pt>
                <c:pt idx="42">
                  <c:v>1.59</c:v>
                </c:pt>
                <c:pt idx="43">
                  <c:v>1.65</c:v>
                </c:pt>
                <c:pt idx="44">
                  <c:v>1.84</c:v>
                </c:pt>
                <c:pt idx="45">
                  <c:v>1.71</c:v>
                </c:pt>
                <c:pt idx="46">
                  <c:v>1.77</c:v>
                </c:pt>
                <c:pt idx="47">
                  <c:v>1.97</c:v>
                </c:pt>
                <c:pt idx="48">
                  <c:v>2.29</c:v>
                </c:pt>
                <c:pt idx="49">
                  <c:v>2.35</c:v>
                </c:pt>
                <c:pt idx="50">
                  <c:v>2.53</c:v>
                </c:pt>
                <c:pt idx="51">
                  <c:v>3.11</c:v>
                </c:pt>
                <c:pt idx="52">
                  <c:v>3.03</c:v>
                </c:pt>
                <c:pt idx="53">
                  <c:v>3.09</c:v>
                </c:pt>
                <c:pt idx="54">
                  <c:v>3.16</c:v>
                </c:pt>
                <c:pt idx="55">
                  <c:v>3.14</c:v>
                </c:pt>
                <c:pt idx="56">
                  <c:v>3.93</c:v>
                </c:pt>
                <c:pt idx="57">
                  <c:v>4.24</c:v>
                </c:pt>
                <c:pt idx="58">
                  <c:v>4.19</c:v>
                </c:pt>
                <c:pt idx="59">
                  <c:v>5.03</c:v>
                </c:pt>
                <c:pt idx="60">
                  <c:v>5.42</c:v>
                </c:pt>
                <c:pt idx="61">
                  <c:v>5.97</c:v>
                </c:pt>
                <c:pt idx="62">
                  <c:v>6.89</c:v>
                </c:pt>
                <c:pt idx="63">
                  <c:v>6.43</c:v>
                </c:pt>
                <c:pt idx="64">
                  <c:v>7.33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Feuil1!$G$1</c:f>
              <c:strCache>
                <c:ptCount val="1"/>
                <c:pt idx="0">
                  <c:v>  Marine Protected Areas (km2)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Feuil1!$A$2:$A$68</c:f>
              <c:numCache>
                <c:formatCode>General</c:formatCode>
                <c:ptCount val="67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  <c:pt idx="66">
                  <c:v>2016.0</c:v>
                </c:pt>
              </c:numCache>
            </c:numRef>
          </c:cat>
          <c:val>
            <c:numRef>
              <c:f>Feuil1!$G$2:$G$68</c:f>
              <c:numCache>
                <c:formatCode>General</c:formatCode>
                <c:ptCount val="67"/>
                <c:pt idx="10">
                  <c:v>0.0846681312997239</c:v>
                </c:pt>
                <c:pt idx="11">
                  <c:v>0.0898561612687229</c:v>
                </c:pt>
                <c:pt idx="12">
                  <c:v>0.091154515507896</c:v>
                </c:pt>
                <c:pt idx="13">
                  <c:v>0.0926475877083046</c:v>
                </c:pt>
                <c:pt idx="14">
                  <c:v>0.0933613588568931</c:v>
                </c:pt>
                <c:pt idx="15">
                  <c:v>0.0946129228603568</c:v>
                </c:pt>
                <c:pt idx="16">
                  <c:v>0.0968715863575099</c:v>
                </c:pt>
                <c:pt idx="17">
                  <c:v>0.0969885633156441</c:v>
                </c:pt>
                <c:pt idx="18">
                  <c:v>0.0995949583589317</c:v>
                </c:pt>
                <c:pt idx="19">
                  <c:v>0.101300827049124</c:v>
                </c:pt>
                <c:pt idx="20">
                  <c:v>0.102599849037701</c:v>
                </c:pt>
                <c:pt idx="21">
                  <c:v>0.107206527345918</c:v>
                </c:pt>
                <c:pt idx="22">
                  <c:v>0.112629230785288</c:v>
                </c:pt>
                <c:pt idx="23">
                  <c:v>0.15340629238468</c:v>
                </c:pt>
                <c:pt idx="24">
                  <c:v>0.222045150457901</c:v>
                </c:pt>
                <c:pt idx="25">
                  <c:v>0.226679018077353</c:v>
                </c:pt>
                <c:pt idx="26">
                  <c:v>0.244216715287345</c:v>
                </c:pt>
                <c:pt idx="27">
                  <c:v>0.25070348240892</c:v>
                </c:pt>
                <c:pt idx="28">
                  <c:v>0.262874859074439</c:v>
                </c:pt>
                <c:pt idx="29">
                  <c:v>0.2751810874387</c:v>
                </c:pt>
                <c:pt idx="30">
                  <c:v>0.366187518511064</c:v>
                </c:pt>
                <c:pt idx="31">
                  <c:v>0.373772007238902</c:v>
                </c:pt>
                <c:pt idx="32">
                  <c:v>0.37663952333265</c:v>
                </c:pt>
                <c:pt idx="33">
                  <c:v>0.386015187962176</c:v>
                </c:pt>
                <c:pt idx="34">
                  <c:v>0.393190983208479</c:v>
                </c:pt>
                <c:pt idx="35">
                  <c:v>0.409684159311853</c:v>
                </c:pt>
                <c:pt idx="36">
                  <c:v>0.541467268832685</c:v>
                </c:pt>
                <c:pt idx="37">
                  <c:v>0.547700605870571</c:v>
                </c:pt>
                <c:pt idx="38">
                  <c:v>0.565533411055058</c:v>
                </c:pt>
                <c:pt idx="39">
                  <c:v>0.571912869499236</c:v>
                </c:pt>
                <c:pt idx="40">
                  <c:v>0.867660898439492</c:v>
                </c:pt>
                <c:pt idx="41">
                  <c:v>0.881305746518516</c:v>
                </c:pt>
                <c:pt idx="42">
                  <c:v>0.935766494533653</c:v>
                </c:pt>
                <c:pt idx="43">
                  <c:v>0.980010225180409</c:v>
                </c:pt>
                <c:pt idx="44">
                  <c:v>1.016770866037886</c:v>
                </c:pt>
                <c:pt idx="45">
                  <c:v>1.027373935139015</c:v>
                </c:pt>
                <c:pt idx="46">
                  <c:v>1.05529411554548</c:v>
                </c:pt>
                <c:pt idx="47">
                  <c:v>1.317817099232887</c:v>
                </c:pt>
                <c:pt idx="48">
                  <c:v>1.34813929332309</c:v>
                </c:pt>
                <c:pt idx="49">
                  <c:v>1.450524814665884</c:v>
                </c:pt>
                <c:pt idx="50">
                  <c:v>1.517983166208553</c:v>
                </c:pt>
                <c:pt idx="51">
                  <c:v>1.533431517612267</c:v>
                </c:pt>
                <c:pt idx="52">
                  <c:v>2.067003954713039</c:v>
                </c:pt>
                <c:pt idx="53">
                  <c:v>2.078963921030279</c:v>
                </c:pt>
                <c:pt idx="54">
                  <c:v>2.28681586708614</c:v>
                </c:pt>
                <c:pt idx="55">
                  <c:v>2.311857911661962</c:v>
                </c:pt>
                <c:pt idx="56">
                  <c:v>2.578248883854727</c:v>
                </c:pt>
                <c:pt idx="57">
                  <c:v>3.374093926019843</c:v>
                </c:pt>
                <c:pt idx="58">
                  <c:v>3.385170955410941</c:v>
                </c:pt>
                <c:pt idx="59">
                  <c:v>3.744572023560037</c:v>
                </c:pt>
                <c:pt idx="60">
                  <c:v>4.369813603210428</c:v>
                </c:pt>
                <c:pt idx="61">
                  <c:v>4.385976293372659</c:v>
                </c:pt>
                <c:pt idx="62">
                  <c:v>6.326479177731603</c:v>
                </c:pt>
                <c:pt idx="63">
                  <c:v>6.535337037163755</c:v>
                </c:pt>
                <c:pt idx="64">
                  <c:v>7.823517137576509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79696"/>
        <c:axId val="2128476704"/>
      </c:lineChart>
      <c:catAx>
        <c:axId val="20639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84738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21284738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3906720"/>
        <c:crosses val="autoZero"/>
        <c:crossBetween val="between"/>
      </c:valAx>
      <c:valAx>
        <c:axId val="2128476704"/>
        <c:scaling>
          <c:orientation val="minMax"/>
          <c:max val="8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8479696"/>
        <c:crosses val="max"/>
        <c:crossBetween val="between"/>
        <c:minorUnit val="0.5"/>
      </c:valAx>
      <c:catAx>
        <c:axId val="212847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4767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64705681500719"/>
          <c:y val="0.224404413111152"/>
          <c:w val="0.302686891471023"/>
          <c:h val="0.2414164072514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18</xdr:row>
      <xdr:rowOff>190500</xdr:rowOff>
    </xdr:from>
    <xdr:to>
      <xdr:col>22</xdr:col>
      <xdr:colOff>787400</xdr:colOff>
      <xdr:row>53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workbookViewId="0">
      <selection activeCell="H1" sqref="H1:H68"/>
    </sheetView>
  </sheetViews>
  <sheetFormatPr baseColWidth="10" defaultRowHeight="16" x14ac:dyDescent="0.2"/>
  <cols>
    <col min="6" max="6" width="12.1640625" bestFit="1" customWidth="1"/>
    <col min="25" max="25" width="28.5" bestFit="1" customWidth="1"/>
    <col min="26" max="26" width="22" bestFit="1" customWidth="1"/>
    <col min="27" max="28" width="25.5" bestFit="1" customWidth="1"/>
  </cols>
  <sheetData>
    <row r="1" spans="1:17" x14ac:dyDescent="0.2">
      <c r="A1" t="s">
        <v>0</v>
      </c>
      <c r="B1" t="s">
        <v>2</v>
      </c>
      <c r="C1" t="s">
        <v>9</v>
      </c>
      <c r="D1" t="s">
        <v>1</v>
      </c>
      <c r="E1" t="s">
        <v>10</v>
      </c>
      <c r="F1" t="s">
        <v>3</v>
      </c>
      <c r="G1" t="s">
        <v>11</v>
      </c>
      <c r="H1" t="s">
        <v>8</v>
      </c>
      <c r="I1" t="s">
        <v>12</v>
      </c>
      <c r="J1" t="s">
        <v>7</v>
      </c>
      <c r="K1" t="s">
        <v>13</v>
      </c>
    </row>
    <row r="2" spans="1:17" x14ac:dyDescent="0.2">
      <c r="A2">
        <v>1950</v>
      </c>
      <c r="B2">
        <v>0</v>
      </c>
      <c r="C2">
        <f>B2</f>
        <v>0</v>
      </c>
      <c r="O2" t="s">
        <v>4</v>
      </c>
    </row>
    <row r="3" spans="1:17" x14ac:dyDescent="0.2">
      <c r="A3">
        <v>1951</v>
      </c>
      <c r="B3">
        <v>0</v>
      </c>
      <c r="C3">
        <f t="shared" ref="C3:C66" si="0">B3</f>
        <v>0</v>
      </c>
    </row>
    <row r="4" spans="1:17" x14ac:dyDescent="0.2">
      <c r="A4">
        <v>1952</v>
      </c>
      <c r="B4">
        <v>0</v>
      </c>
      <c r="C4">
        <f t="shared" si="0"/>
        <v>0</v>
      </c>
      <c r="O4" t="s">
        <v>0</v>
      </c>
      <c r="P4" t="s">
        <v>6</v>
      </c>
      <c r="Q4" t="s">
        <v>5</v>
      </c>
    </row>
    <row r="5" spans="1:17" x14ac:dyDescent="0.2">
      <c r="A5">
        <v>1953</v>
      </c>
      <c r="B5">
        <v>0</v>
      </c>
      <c r="C5">
        <f t="shared" si="0"/>
        <v>0</v>
      </c>
      <c r="O5">
        <v>1993</v>
      </c>
      <c r="P5">
        <v>64</v>
      </c>
      <c r="Q5">
        <v>64</v>
      </c>
    </row>
    <row r="6" spans="1:17" x14ac:dyDescent="0.2">
      <c r="A6">
        <v>1954</v>
      </c>
      <c r="B6">
        <v>0</v>
      </c>
      <c r="C6">
        <f t="shared" si="0"/>
        <v>0</v>
      </c>
      <c r="O6">
        <v>1995</v>
      </c>
      <c r="P6">
        <v>72</v>
      </c>
      <c r="Q6">
        <f>SUM(P5:P6)</f>
        <v>136</v>
      </c>
    </row>
    <row r="7" spans="1:17" x14ac:dyDescent="0.2">
      <c r="A7">
        <v>1955</v>
      </c>
      <c r="B7">
        <v>0</v>
      </c>
      <c r="C7">
        <f t="shared" si="0"/>
        <v>0</v>
      </c>
      <c r="O7">
        <v>1999</v>
      </c>
      <c r="P7">
        <v>50</v>
      </c>
      <c r="Q7">
        <f>SUM(P5:P7)</f>
        <v>186</v>
      </c>
    </row>
    <row r="8" spans="1:17" x14ac:dyDescent="0.2">
      <c r="A8">
        <v>1956</v>
      </c>
      <c r="B8">
        <v>0</v>
      </c>
      <c r="C8">
        <f t="shared" si="0"/>
        <v>0</v>
      </c>
      <c r="O8">
        <v>2000</v>
      </c>
      <c r="P8">
        <v>50</v>
      </c>
      <c r="Q8">
        <f>SUM(P5:P8)</f>
        <v>236</v>
      </c>
    </row>
    <row r="9" spans="1:17" x14ac:dyDescent="0.2">
      <c r="A9">
        <v>1957</v>
      </c>
      <c r="B9">
        <v>7.0000000000000007E-2</v>
      </c>
      <c r="C9">
        <f t="shared" si="0"/>
        <v>7.0000000000000007E-2</v>
      </c>
      <c r="O9">
        <v>2001</v>
      </c>
      <c r="P9">
        <v>80</v>
      </c>
      <c r="Q9">
        <f>SUM(P5:P9)</f>
        <v>316</v>
      </c>
    </row>
    <row r="10" spans="1:17" x14ac:dyDescent="0.2">
      <c r="A10">
        <v>1958</v>
      </c>
      <c r="B10">
        <v>0</v>
      </c>
      <c r="C10">
        <f t="shared" si="0"/>
        <v>0</v>
      </c>
      <c r="O10">
        <v>2002</v>
      </c>
      <c r="P10">
        <v>225</v>
      </c>
      <c r="Q10">
        <f>SUM(P5:P10)</f>
        <v>541</v>
      </c>
    </row>
    <row r="11" spans="1:17" x14ac:dyDescent="0.2">
      <c r="A11">
        <v>1959</v>
      </c>
      <c r="B11">
        <v>0</v>
      </c>
      <c r="C11">
        <f t="shared" si="0"/>
        <v>0</v>
      </c>
      <c r="O11">
        <v>2002</v>
      </c>
      <c r="P11">
        <v>225</v>
      </c>
      <c r="Q11">
        <f>SUM(P5:P11)</f>
        <v>766</v>
      </c>
    </row>
    <row r="12" spans="1:17" x14ac:dyDescent="0.2">
      <c r="A12">
        <v>1960</v>
      </c>
      <c r="B12">
        <v>0</v>
      </c>
      <c r="C12">
        <f t="shared" si="0"/>
        <v>0</v>
      </c>
      <c r="F12" s="1">
        <v>4.2334065649861946E-2</v>
      </c>
      <c r="G12" s="1">
        <f>F12*2</f>
        <v>8.4668131299723892E-2</v>
      </c>
      <c r="O12">
        <v>2002</v>
      </c>
      <c r="P12">
        <v>77</v>
      </c>
      <c r="Q12">
        <f>SUM(P5:P12)</f>
        <v>843</v>
      </c>
    </row>
    <row r="13" spans="1:17" x14ac:dyDescent="0.2">
      <c r="A13">
        <v>1961</v>
      </c>
      <c r="B13">
        <v>0</v>
      </c>
      <c r="C13">
        <f t="shared" si="0"/>
        <v>0</v>
      </c>
      <c r="F13" s="1">
        <v>4.4928080634361482E-2</v>
      </c>
      <c r="G13" s="1">
        <f t="shared" ref="G13:G66" si="1">F13*2</f>
        <v>8.9856161268722964E-2</v>
      </c>
      <c r="O13">
        <v>2004</v>
      </c>
      <c r="P13">
        <v>39</v>
      </c>
      <c r="Q13">
        <f>SUM(P5:P13)</f>
        <v>882</v>
      </c>
    </row>
    <row r="14" spans="1:17" x14ac:dyDescent="0.2">
      <c r="A14">
        <v>1962</v>
      </c>
      <c r="B14">
        <v>0</v>
      </c>
      <c r="C14">
        <f t="shared" si="0"/>
        <v>0</v>
      </c>
      <c r="F14" s="1">
        <v>4.5577257753948025E-2</v>
      </c>
      <c r="G14" s="1">
        <f t="shared" si="1"/>
        <v>9.115451550789605E-2</v>
      </c>
      <c r="O14">
        <v>2004</v>
      </c>
      <c r="P14">
        <v>21</v>
      </c>
      <c r="Q14">
        <f>SUM(P5:P14)</f>
        <v>903</v>
      </c>
    </row>
    <row r="15" spans="1:17" x14ac:dyDescent="0.2">
      <c r="A15">
        <v>1963</v>
      </c>
      <c r="B15">
        <v>0</v>
      </c>
      <c r="C15">
        <f t="shared" si="0"/>
        <v>0</v>
      </c>
      <c r="F15" s="1">
        <v>4.6323793854152313E-2</v>
      </c>
      <c r="G15" s="1">
        <f t="shared" si="1"/>
        <v>9.2647587708304627E-2</v>
      </c>
      <c r="O15">
        <v>2004</v>
      </c>
      <c r="P15">
        <v>15</v>
      </c>
      <c r="Q15">
        <f>SUM(P5:P15)</f>
        <v>918</v>
      </c>
    </row>
    <row r="16" spans="1:17" x14ac:dyDescent="0.2">
      <c r="A16">
        <v>1964</v>
      </c>
      <c r="B16">
        <v>7.0000000000000007E-2</v>
      </c>
      <c r="C16">
        <f t="shared" si="0"/>
        <v>7.0000000000000007E-2</v>
      </c>
      <c r="F16" s="1">
        <v>4.6680679428446559E-2</v>
      </c>
      <c r="G16" s="1">
        <f t="shared" si="1"/>
        <v>9.3361358856893117E-2</v>
      </c>
      <c r="O16">
        <v>2004</v>
      </c>
      <c r="P16">
        <v>26</v>
      </c>
      <c r="Q16">
        <f>SUM(P5:P16)</f>
        <v>944</v>
      </c>
    </row>
    <row r="17" spans="1:17" x14ac:dyDescent="0.2">
      <c r="A17">
        <v>1965</v>
      </c>
      <c r="B17">
        <v>7.0000000000000007E-2</v>
      </c>
      <c r="C17">
        <f t="shared" si="0"/>
        <v>7.0000000000000007E-2</v>
      </c>
      <c r="F17" s="1">
        <v>4.7306461430178415E-2</v>
      </c>
      <c r="G17" s="1">
        <f t="shared" si="1"/>
        <v>9.461292286035683E-2</v>
      </c>
      <c r="O17">
        <v>2009</v>
      </c>
      <c r="P17">
        <v>40</v>
      </c>
      <c r="Q17">
        <f>SUM(P5:P17)</f>
        <v>984</v>
      </c>
    </row>
    <row r="18" spans="1:17" x14ac:dyDescent="0.2">
      <c r="A18">
        <v>1966</v>
      </c>
      <c r="B18">
        <v>7.0000000000000007E-2</v>
      </c>
      <c r="C18">
        <f t="shared" si="0"/>
        <v>7.0000000000000007E-2</v>
      </c>
      <c r="F18" s="1">
        <v>4.8435793178754953E-2</v>
      </c>
      <c r="G18" s="1">
        <f t="shared" si="1"/>
        <v>9.6871586357509906E-2</v>
      </c>
    </row>
    <row r="19" spans="1:17" x14ac:dyDescent="0.2">
      <c r="A19">
        <v>1967</v>
      </c>
      <c r="B19">
        <v>0.14000000000000001</v>
      </c>
      <c r="C19">
        <f t="shared" si="0"/>
        <v>0.14000000000000001</v>
      </c>
      <c r="F19" s="1">
        <v>4.8494281657822068E-2</v>
      </c>
      <c r="G19" s="1">
        <f t="shared" si="1"/>
        <v>9.6988563315644136E-2</v>
      </c>
    </row>
    <row r="20" spans="1:17" x14ac:dyDescent="0.2">
      <c r="A20">
        <v>1968</v>
      </c>
      <c r="B20">
        <v>0.14000000000000001</v>
      </c>
      <c r="C20">
        <f t="shared" si="0"/>
        <v>0.14000000000000001</v>
      </c>
      <c r="F20" s="1">
        <v>4.9797479179465878E-2</v>
      </c>
      <c r="G20" s="1">
        <f t="shared" si="1"/>
        <v>9.9594958358931757E-2</v>
      </c>
    </row>
    <row r="21" spans="1:17" x14ac:dyDescent="0.2">
      <c r="A21">
        <v>1969</v>
      </c>
      <c r="B21">
        <v>7.0000000000000007E-2</v>
      </c>
      <c r="C21">
        <f t="shared" si="0"/>
        <v>7.0000000000000007E-2</v>
      </c>
      <c r="F21" s="1">
        <v>5.0650413524562163E-2</v>
      </c>
      <c r="G21" s="1">
        <f t="shared" si="1"/>
        <v>0.10130082704912433</v>
      </c>
    </row>
    <row r="22" spans="1:17" x14ac:dyDescent="0.2">
      <c r="A22">
        <v>1970</v>
      </c>
      <c r="B22">
        <v>7.0000000000000007E-2</v>
      </c>
      <c r="C22">
        <f t="shared" si="0"/>
        <v>7.0000000000000007E-2</v>
      </c>
      <c r="F22" s="1">
        <v>5.1299924518850272E-2</v>
      </c>
      <c r="G22" s="1">
        <f t="shared" si="1"/>
        <v>0.10259984903770054</v>
      </c>
    </row>
    <row r="23" spans="1:17" x14ac:dyDescent="0.2">
      <c r="A23">
        <v>1971</v>
      </c>
      <c r="B23">
        <v>7.0000000000000007E-2</v>
      </c>
      <c r="C23">
        <f t="shared" si="0"/>
        <v>7.0000000000000007E-2</v>
      </c>
      <c r="F23" s="1">
        <v>5.360326367295886E-2</v>
      </c>
      <c r="G23" s="1">
        <f t="shared" si="1"/>
        <v>0.10720652734591772</v>
      </c>
    </row>
    <row r="24" spans="1:17" x14ac:dyDescent="0.2">
      <c r="A24">
        <v>1972</v>
      </c>
      <c r="B24">
        <v>7.0000000000000007E-2</v>
      </c>
      <c r="C24">
        <f t="shared" si="0"/>
        <v>7.0000000000000007E-2</v>
      </c>
      <c r="F24" s="1">
        <v>5.6314615392644138E-2</v>
      </c>
      <c r="G24" s="1">
        <f t="shared" si="1"/>
        <v>0.11262923078528828</v>
      </c>
    </row>
    <row r="25" spans="1:17" x14ac:dyDescent="0.2">
      <c r="A25">
        <v>1973</v>
      </c>
      <c r="B25">
        <v>0.14000000000000001</v>
      </c>
      <c r="C25">
        <f t="shared" si="0"/>
        <v>0.14000000000000001</v>
      </c>
      <c r="F25" s="1">
        <v>7.6703146192339894E-2</v>
      </c>
      <c r="G25" s="1">
        <f t="shared" si="1"/>
        <v>0.15340629238467979</v>
      </c>
    </row>
    <row r="26" spans="1:17" x14ac:dyDescent="0.2">
      <c r="A26">
        <v>1974</v>
      </c>
      <c r="B26">
        <v>0.21</v>
      </c>
      <c r="C26">
        <f t="shared" si="0"/>
        <v>0.21</v>
      </c>
      <c r="F26" s="1">
        <v>0.11102257522895041</v>
      </c>
      <c r="G26" s="1">
        <f t="shared" si="1"/>
        <v>0.22204515045790083</v>
      </c>
    </row>
    <row r="27" spans="1:17" x14ac:dyDescent="0.2">
      <c r="A27">
        <v>1975</v>
      </c>
      <c r="B27">
        <v>7.0000000000000007E-2</v>
      </c>
      <c r="C27">
        <f t="shared" si="0"/>
        <v>7.0000000000000007E-2</v>
      </c>
      <c r="F27" s="1">
        <v>0.11333950903867648</v>
      </c>
      <c r="G27" s="1">
        <f t="shared" si="1"/>
        <v>0.22667901807735297</v>
      </c>
    </row>
    <row r="28" spans="1:17" x14ac:dyDescent="0.2">
      <c r="A28">
        <v>1976</v>
      </c>
      <c r="B28">
        <v>0.27</v>
      </c>
      <c r="C28">
        <f t="shared" si="0"/>
        <v>0.27</v>
      </c>
      <c r="F28" s="1">
        <v>0.12210835764367241</v>
      </c>
      <c r="G28" s="1">
        <f t="shared" si="1"/>
        <v>0.24421671528734482</v>
      </c>
    </row>
    <row r="29" spans="1:17" x14ac:dyDescent="0.2">
      <c r="A29">
        <v>1977</v>
      </c>
      <c r="B29">
        <v>0.55000000000000004</v>
      </c>
      <c r="C29">
        <f t="shared" si="0"/>
        <v>0.55000000000000004</v>
      </c>
      <c r="F29" s="1">
        <v>0.12535174120445983</v>
      </c>
      <c r="G29" s="1">
        <f t="shared" si="1"/>
        <v>0.25070348240891965</v>
      </c>
    </row>
    <row r="30" spans="1:17" x14ac:dyDescent="0.2">
      <c r="A30">
        <v>1978</v>
      </c>
      <c r="B30">
        <v>0.47</v>
      </c>
      <c r="C30">
        <f t="shared" si="0"/>
        <v>0.47</v>
      </c>
      <c r="F30" s="1">
        <v>0.13143742953721974</v>
      </c>
      <c r="G30" s="1">
        <f t="shared" si="1"/>
        <v>0.26287485907443947</v>
      </c>
    </row>
    <row r="31" spans="1:17" x14ac:dyDescent="0.2">
      <c r="A31">
        <v>1979</v>
      </c>
      <c r="B31">
        <v>0.61</v>
      </c>
      <c r="C31">
        <f t="shared" si="0"/>
        <v>0.61</v>
      </c>
      <c r="F31" s="1">
        <v>0.13759054371934981</v>
      </c>
      <c r="G31" s="1">
        <f t="shared" si="1"/>
        <v>0.27518108743869962</v>
      </c>
    </row>
    <row r="32" spans="1:17" x14ac:dyDescent="0.2">
      <c r="A32">
        <v>1980</v>
      </c>
      <c r="B32">
        <v>0.54</v>
      </c>
      <c r="C32">
        <f t="shared" si="0"/>
        <v>0.54</v>
      </c>
      <c r="F32" s="1">
        <v>0.1830937592555319</v>
      </c>
      <c r="G32" s="1">
        <f t="shared" si="1"/>
        <v>0.36618751851106379</v>
      </c>
    </row>
    <row r="33" spans="1:9" x14ac:dyDescent="0.2">
      <c r="A33">
        <v>1981</v>
      </c>
      <c r="B33">
        <v>0.54</v>
      </c>
      <c r="C33">
        <f t="shared" si="0"/>
        <v>0.54</v>
      </c>
      <c r="F33" s="1">
        <v>0.18688600361945087</v>
      </c>
      <c r="G33" s="1">
        <f t="shared" si="1"/>
        <v>0.37377200723890175</v>
      </c>
    </row>
    <row r="34" spans="1:9" x14ac:dyDescent="0.2">
      <c r="A34">
        <v>1982</v>
      </c>
      <c r="B34">
        <v>0.54</v>
      </c>
      <c r="C34">
        <f t="shared" si="0"/>
        <v>0.54</v>
      </c>
      <c r="F34" s="1">
        <v>0.18831976166632486</v>
      </c>
      <c r="G34" s="1">
        <f t="shared" si="1"/>
        <v>0.37663952333264972</v>
      </c>
    </row>
    <row r="35" spans="1:9" x14ac:dyDescent="0.2">
      <c r="A35">
        <v>1983</v>
      </c>
      <c r="B35">
        <v>0.67</v>
      </c>
      <c r="C35">
        <f t="shared" si="0"/>
        <v>0.67</v>
      </c>
      <c r="F35" s="1">
        <v>0.19300759398108808</v>
      </c>
      <c r="G35" s="1">
        <f t="shared" si="1"/>
        <v>0.38601518796217615</v>
      </c>
    </row>
    <row r="36" spans="1:9" x14ac:dyDescent="0.2">
      <c r="A36">
        <v>1984</v>
      </c>
      <c r="B36">
        <v>0.87</v>
      </c>
      <c r="C36">
        <f t="shared" si="0"/>
        <v>0.87</v>
      </c>
      <c r="F36" s="1">
        <v>0.19659549160423975</v>
      </c>
      <c r="G36" s="1">
        <f t="shared" si="1"/>
        <v>0.39319098320847951</v>
      </c>
    </row>
    <row r="37" spans="1:9" x14ac:dyDescent="0.2">
      <c r="A37">
        <v>1985</v>
      </c>
      <c r="B37">
        <v>0.74</v>
      </c>
      <c r="C37">
        <f t="shared" si="0"/>
        <v>0.74</v>
      </c>
      <c r="F37" s="1">
        <v>0.20484207965592666</v>
      </c>
      <c r="G37" s="1">
        <f t="shared" si="1"/>
        <v>0.40968415931185331</v>
      </c>
    </row>
    <row r="38" spans="1:9" x14ac:dyDescent="0.2">
      <c r="A38">
        <v>1986</v>
      </c>
      <c r="B38">
        <v>0.93</v>
      </c>
      <c r="C38">
        <f t="shared" si="0"/>
        <v>0.93</v>
      </c>
      <c r="F38" s="1">
        <v>0.27073363441634241</v>
      </c>
      <c r="G38" s="1">
        <f t="shared" si="1"/>
        <v>0.54146726883268481</v>
      </c>
    </row>
    <row r="39" spans="1:9" x14ac:dyDescent="0.2">
      <c r="A39">
        <v>1987</v>
      </c>
      <c r="B39">
        <v>1.06</v>
      </c>
      <c r="C39">
        <f t="shared" si="0"/>
        <v>1.06</v>
      </c>
      <c r="F39" s="1">
        <v>0.27385030293528539</v>
      </c>
      <c r="G39" s="1">
        <f t="shared" si="1"/>
        <v>0.54770060587057079</v>
      </c>
    </row>
    <row r="40" spans="1:9" x14ac:dyDescent="0.2">
      <c r="A40">
        <v>1988</v>
      </c>
      <c r="B40">
        <v>1.26</v>
      </c>
      <c r="C40">
        <f t="shared" si="0"/>
        <v>1.26</v>
      </c>
      <c r="F40" s="1">
        <v>0.28276670552752903</v>
      </c>
      <c r="G40" s="1">
        <f t="shared" si="1"/>
        <v>0.56553341105505806</v>
      </c>
    </row>
    <row r="41" spans="1:9" x14ac:dyDescent="0.2">
      <c r="A41">
        <v>1989</v>
      </c>
      <c r="B41">
        <v>1.33</v>
      </c>
      <c r="C41">
        <f t="shared" si="0"/>
        <v>1.33</v>
      </c>
      <c r="F41" s="1">
        <v>0.28595643474961779</v>
      </c>
      <c r="G41" s="1">
        <f t="shared" si="1"/>
        <v>0.57191286949923559</v>
      </c>
    </row>
    <row r="42" spans="1:9" x14ac:dyDescent="0.2">
      <c r="A42">
        <v>1990</v>
      </c>
      <c r="B42">
        <v>1.45</v>
      </c>
      <c r="C42">
        <f t="shared" si="0"/>
        <v>1.45</v>
      </c>
      <c r="F42" s="1">
        <v>0.43383044921974595</v>
      </c>
      <c r="G42" s="1">
        <f t="shared" si="1"/>
        <v>0.8676608984394919</v>
      </c>
    </row>
    <row r="43" spans="1:9" x14ac:dyDescent="0.2">
      <c r="A43">
        <v>1991</v>
      </c>
      <c r="B43">
        <v>1.38</v>
      </c>
      <c r="C43">
        <f t="shared" si="0"/>
        <v>1.38</v>
      </c>
      <c r="F43" s="1">
        <v>0.44065287325925812</v>
      </c>
      <c r="G43" s="1">
        <f t="shared" si="1"/>
        <v>0.88130574651851623</v>
      </c>
    </row>
    <row r="44" spans="1:9" x14ac:dyDescent="0.2">
      <c r="A44">
        <v>1992</v>
      </c>
      <c r="B44">
        <v>1.59</v>
      </c>
      <c r="C44">
        <f t="shared" si="0"/>
        <v>1.59</v>
      </c>
      <c r="F44" s="1">
        <v>0.4678832472668264</v>
      </c>
      <c r="G44" s="1">
        <f t="shared" si="1"/>
        <v>0.93576649453365279</v>
      </c>
    </row>
    <row r="45" spans="1:9" x14ac:dyDescent="0.2">
      <c r="A45">
        <v>1993</v>
      </c>
      <c r="B45">
        <v>1.65</v>
      </c>
      <c r="C45">
        <f t="shared" si="0"/>
        <v>1.65</v>
      </c>
      <c r="F45" s="1">
        <v>0.49000511259020429</v>
      </c>
      <c r="G45" s="1">
        <f t="shared" si="1"/>
        <v>0.98001022518040859</v>
      </c>
      <c r="H45">
        <v>64</v>
      </c>
      <c r="I45">
        <f>H45*20</f>
        <v>1280</v>
      </c>
    </row>
    <row r="46" spans="1:9" x14ac:dyDescent="0.2">
      <c r="A46">
        <v>1994</v>
      </c>
      <c r="B46">
        <v>1.84</v>
      </c>
      <c r="C46">
        <f t="shared" si="0"/>
        <v>1.84</v>
      </c>
      <c r="F46" s="1">
        <v>0.50838543301894323</v>
      </c>
      <c r="G46" s="1">
        <f t="shared" si="1"/>
        <v>1.0167708660378865</v>
      </c>
      <c r="H46">
        <v>64</v>
      </c>
      <c r="I46">
        <f t="shared" ref="I46:I68" si="2">H46*20</f>
        <v>1280</v>
      </c>
    </row>
    <row r="47" spans="1:9" x14ac:dyDescent="0.2">
      <c r="A47">
        <v>1995</v>
      </c>
      <c r="B47">
        <v>1.71</v>
      </c>
      <c r="C47">
        <f t="shared" si="0"/>
        <v>1.71</v>
      </c>
      <c r="F47" s="1">
        <v>0.5136869675695076</v>
      </c>
      <c r="G47" s="1">
        <f t="shared" si="1"/>
        <v>1.0273739351390152</v>
      </c>
      <c r="H47">
        <v>136</v>
      </c>
      <c r="I47">
        <f t="shared" si="2"/>
        <v>2720</v>
      </c>
    </row>
    <row r="48" spans="1:9" x14ac:dyDescent="0.2">
      <c r="A48">
        <v>1996</v>
      </c>
      <c r="B48">
        <v>1.77</v>
      </c>
      <c r="C48">
        <f t="shared" si="0"/>
        <v>1.77</v>
      </c>
      <c r="F48" s="1">
        <v>0.52764705777274001</v>
      </c>
      <c r="G48" s="1">
        <f t="shared" si="1"/>
        <v>1.05529411554548</v>
      </c>
      <c r="H48">
        <v>136</v>
      </c>
      <c r="I48">
        <f t="shared" si="2"/>
        <v>2720</v>
      </c>
    </row>
    <row r="49" spans="1:11" x14ac:dyDescent="0.2">
      <c r="A49">
        <v>1997</v>
      </c>
      <c r="B49">
        <v>1.97</v>
      </c>
      <c r="C49">
        <f t="shared" si="0"/>
        <v>1.97</v>
      </c>
      <c r="F49" s="1">
        <v>0.65890854961644341</v>
      </c>
      <c r="G49" s="1">
        <f t="shared" si="1"/>
        <v>1.3178170992328868</v>
      </c>
      <c r="H49">
        <v>136</v>
      </c>
      <c r="I49">
        <f t="shared" si="2"/>
        <v>2720</v>
      </c>
    </row>
    <row r="50" spans="1:11" x14ac:dyDescent="0.2">
      <c r="A50">
        <v>1998</v>
      </c>
      <c r="B50">
        <v>2.29</v>
      </c>
      <c r="C50">
        <f t="shared" si="0"/>
        <v>2.29</v>
      </c>
      <c r="D50">
        <v>0</v>
      </c>
      <c r="E50">
        <f>D50*2</f>
        <v>0</v>
      </c>
      <c r="F50" s="1">
        <v>0.6740696466615449</v>
      </c>
      <c r="G50" s="1">
        <f t="shared" si="1"/>
        <v>1.3481392933230898</v>
      </c>
      <c r="H50">
        <v>136</v>
      </c>
      <c r="I50">
        <f t="shared" si="2"/>
        <v>2720</v>
      </c>
    </row>
    <row r="51" spans="1:11" x14ac:dyDescent="0.2">
      <c r="A51">
        <v>1999</v>
      </c>
      <c r="B51">
        <v>2.35</v>
      </c>
      <c r="C51">
        <f t="shared" si="0"/>
        <v>2.35</v>
      </c>
      <c r="D51">
        <v>0</v>
      </c>
      <c r="E51">
        <f t="shared" ref="E51:E68" si="3">D51*2</f>
        <v>0</v>
      </c>
      <c r="F51" s="1">
        <v>0.72526240733294178</v>
      </c>
      <c r="G51" s="1">
        <f t="shared" si="1"/>
        <v>1.4505248146658836</v>
      </c>
      <c r="H51">
        <v>186</v>
      </c>
      <c r="I51">
        <f t="shared" si="2"/>
        <v>3720</v>
      </c>
    </row>
    <row r="52" spans="1:11" x14ac:dyDescent="0.2">
      <c r="A52">
        <v>2000</v>
      </c>
      <c r="B52">
        <v>2.5299999999999998</v>
      </c>
      <c r="C52">
        <f t="shared" si="0"/>
        <v>2.5299999999999998</v>
      </c>
      <c r="D52">
        <v>111</v>
      </c>
      <c r="E52">
        <f t="shared" si="3"/>
        <v>222</v>
      </c>
      <c r="F52" s="1">
        <v>0.75899158310427628</v>
      </c>
      <c r="G52" s="1">
        <f t="shared" si="1"/>
        <v>1.5179831662085526</v>
      </c>
      <c r="H52">
        <v>236</v>
      </c>
      <c r="I52">
        <f t="shared" si="2"/>
        <v>4720</v>
      </c>
      <c r="J52">
        <v>0</v>
      </c>
      <c r="K52">
        <f>J52</f>
        <v>0</v>
      </c>
    </row>
    <row r="53" spans="1:11" x14ac:dyDescent="0.2">
      <c r="A53">
        <v>2001</v>
      </c>
      <c r="B53">
        <v>3.11</v>
      </c>
      <c r="C53">
        <f t="shared" si="0"/>
        <v>3.11</v>
      </c>
      <c r="D53">
        <v>111</v>
      </c>
      <c r="E53">
        <f t="shared" si="3"/>
        <v>222</v>
      </c>
      <c r="F53" s="1">
        <v>0.76671575880613363</v>
      </c>
      <c r="G53" s="1">
        <f t="shared" si="1"/>
        <v>1.5334315176122673</v>
      </c>
      <c r="H53">
        <v>316</v>
      </c>
      <c r="I53">
        <f t="shared" si="2"/>
        <v>6320</v>
      </c>
      <c r="J53">
        <v>2631.2160000000149</v>
      </c>
      <c r="K53">
        <f t="shared" ref="K53:K68" si="4">J53</f>
        <v>2631.2160000000149</v>
      </c>
    </row>
    <row r="54" spans="1:11" x14ac:dyDescent="0.2">
      <c r="A54">
        <v>2002</v>
      </c>
      <c r="B54">
        <v>3.03</v>
      </c>
      <c r="C54">
        <f t="shared" si="0"/>
        <v>3.03</v>
      </c>
      <c r="D54">
        <v>308</v>
      </c>
      <c r="E54">
        <f t="shared" si="3"/>
        <v>616</v>
      </c>
      <c r="F54" s="1">
        <v>1.0335019773565197</v>
      </c>
      <c r="G54" s="1">
        <f t="shared" si="1"/>
        <v>2.0670039547130394</v>
      </c>
      <c r="H54">
        <v>843</v>
      </c>
      <c r="I54">
        <f t="shared" si="2"/>
        <v>16860</v>
      </c>
      <c r="J54">
        <v>5203.7558832000068</v>
      </c>
      <c r="K54">
        <f t="shared" si="4"/>
        <v>5203.7558832000068</v>
      </c>
    </row>
    <row r="55" spans="1:11" x14ac:dyDescent="0.2">
      <c r="A55">
        <v>2003</v>
      </c>
      <c r="B55">
        <v>3.09</v>
      </c>
      <c r="C55">
        <f t="shared" si="0"/>
        <v>3.09</v>
      </c>
      <c r="D55">
        <v>598</v>
      </c>
      <c r="E55">
        <f t="shared" si="3"/>
        <v>1196</v>
      </c>
      <c r="F55" s="1">
        <v>1.0394819605151397</v>
      </c>
      <c r="G55" s="1">
        <f t="shared" si="1"/>
        <v>2.0789639210302795</v>
      </c>
      <c r="H55">
        <v>843</v>
      </c>
      <c r="I55">
        <f t="shared" si="2"/>
        <v>16860</v>
      </c>
      <c r="J55">
        <v>7718.840981130721</v>
      </c>
      <c r="K55">
        <f t="shared" si="4"/>
        <v>7718.840981130721</v>
      </c>
    </row>
    <row r="56" spans="1:11" x14ac:dyDescent="0.2">
      <c r="A56">
        <v>2004</v>
      </c>
      <c r="B56">
        <v>3.16</v>
      </c>
      <c r="C56">
        <f t="shared" si="0"/>
        <v>3.16</v>
      </c>
      <c r="D56">
        <v>629</v>
      </c>
      <c r="E56">
        <f t="shared" si="3"/>
        <v>1258</v>
      </c>
      <c r="F56" s="1">
        <v>1.1434079335430698</v>
      </c>
      <c r="G56" s="1">
        <f t="shared" si="1"/>
        <v>2.2868158670861396</v>
      </c>
      <c r="H56">
        <v>944</v>
      </c>
      <c r="I56">
        <f t="shared" si="2"/>
        <v>18880</v>
      </c>
      <c r="J56">
        <v>10177.667332982717</v>
      </c>
      <c r="K56">
        <f t="shared" si="4"/>
        <v>10177.667332982717</v>
      </c>
    </row>
    <row r="57" spans="1:11" x14ac:dyDescent="0.2">
      <c r="A57">
        <v>2005</v>
      </c>
      <c r="B57">
        <v>3.14</v>
      </c>
      <c r="C57">
        <f t="shared" si="0"/>
        <v>3.14</v>
      </c>
      <c r="D57">
        <v>697</v>
      </c>
      <c r="E57">
        <f t="shared" si="3"/>
        <v>1394</v>
      </c>
      <c r="F57" s="1">
        <v>1.1559289558309809</v>
      </c>
      <c r="G57" s="1">
        <f t="shared" si="1"/>
        <v>2.3118579116619618</v>
      </c>
      <c r="H57">
        <v>944</v>
      </c>
      <c r="I57">
        <f t="shared" si="2"/>
        <v>18880</v>
      </c>
      <c r="J57">
        <v>12581.406209175126</v>
      </c>
      <c r="K57">
        <f t="shared" si="4"/>
        <v>12581.406209175126</v>
      </c>
    </row>
    <row r="58" spans="1:11" x14ac:dyDescent="0.2">
      <c r="A58">
        <v>2006</v>
      </c>
      <c r="B58">
        <v>3.93</v>
      </c>
      <c r="C58">
        <f t="shared" si="0"/>
        <v>3.93</v>
      </c>
      <c r="D58">
        <v>838</v>
      </c>
      <c r="E58">
        <f t="shared" si="3"/>
        <v>1676</v>
      </c>
      <c r="F58" s="1">
        <v>1.2891244419273638</v>
      </c>
      <c r="G58" s="1">
        <f t="shared" si="1"/>
        <v>2.5782488838547275</v>
      </c>
      <c r="H58">
        <v>944</v>
      </c>
      <c r="I58">
        <f t="shared" si="2"/>
        <v>18880</v>
      </c>
      <c r="J58">
        <v>14931.2046240864</v>
      </c>
      <c r="K58">
        <f t="shared" si="4"/>
        <v>14931.2046240864</v>
      </c>
    </row>
    <row r="59" spans="1:11" x14ac:dyDescent="0.2">
      <c r="A59">
        <v>2007</v>
      </c>
      <c r="B59">
        <v>4.24</v>
      </c>
      <c r="C59">
        <f t="shared" si="0"/>
        <v>4.24</v>
      </c>
      <c r="D59">
        <v>1073</v>
      </c>
      <c r="E59">
        <f t="shared" si="3"/>
        <v>2146</v>
      </c>
      <c r="F59" s="1">
        <v>1.6870469630099214</v>
      </c>
      <c r="G59" s="1">
        <f t="shared" si="1"/>
        <v>3.3740939260198428</v>
      </c>
      <c r="H59">
        <v>944</v>
      </c>
      <c r="I59">
        <f t="shared" si="2"/>
        <v>18880</v>
      </c>
      <c r="J59">
        <v>17228.185838171485</v>
      </c>
      <c r="K59">
        <f t="shared" si="4"/>
        <v>17228.185838171485</v>
      </c>
    </row>
    <row r="60" spans="1:11" x14ac:dyDescent="0.2">
      <c r="A60">
        <v>2008</v>
      </c>
      <c r="B60">
        <v>4.1900000000000004</v>
      </c>
      <c r="C60">
        <f t="shared" si="0"/>
        <v>4.1900000000000004</v>
      </c>
      <c r="D60">
        <v>1474</v>
      </c>
      <c r="E60">
        <f t="shared" si="3"/>
        <v>2948</v>
      </c>
      <c r="F60" s="1">
        <v>1.6925854777054705</v>
      </c>
      <c r="G60" s="1">
        <f t="shared" si="1"/>
        <v>3.385170955410941</v>
      </c>
      <c r="H60">
        <v>944</v>
      </c>
      <c r="I60">
        <f t="shared" si="2"/>
        <v>18880</v>
      </c>
      <c r="J60">
        <v>19473.449849685319</v>
      </c>
      <c r="K60">
        <f t="shared" si="4"/>
        <v>19473.449849685319</v>
      </c>
    </row>
    <row r="61" spans="1:11" x14ac:dyDescent="0.2">
      <c r="A61">
        <v>2009</v>
      </c>
      <c r="B61">
        <v>5.03</v>
      </c>
      <c r="C61">
        <f t="shared" si="0"/>
        <v>5.03</v>
      </c>
      <c r="D61">
        <v>2024</v>
      </c>
      <c r="E61">
        <f t="shared" si="3"/>
        <v>4048</v>
      </c>
      <c r="F61" s="1">
        <v>1.8722860117800186</v>
      </c>
      <c r="G61" s="1">
        <f t="shared" si="1"/>
        <v>3.7445720235600373</v>
      </c>
      <c r="H61">
        <v>984</v>
      </c>
      <c r="I61">
        <f t="shared" si="2"/>
        <v>19680</v>
      </c>
      <c r="J61">
        <v>21668.073876227427</v>
      </c>
      <c r="K61">
        <f t="shared" si="4"/>
        <v>21668.073876227427</v>
      </c>
    </row>
    <row r="62" spans="1:11" x14ac:dyDescent="0.2">
      <c r="A62">
        <v>2010</v>
      </c>
      <c r="B62">
        <v>5.42</v>
      </c>
      <c r="C62">
        <f t="shared" si="0"/>
        <v>5.42</v>
      </c>
      <c r="D62">
        <v>3018</v>
      </c>
      <c r="E62">
        <f t="shared" si="3"/>
        <v>6036</v>
      </c>
      <c r="F62" s="1">
        <v>2.184906801605214</v>
      </c>
      <c r="G62" s="1">
        <f t="shared" si="1"/>
        <v>4.369813603210428</v>
      </c>
      <c r="H62">
        <v>984</v>
      </c>
      <c r="I62">
        <f t="shared" si="2"/>
        <v>19680</v>
      </c>
      <c r="J62">
        <v>23813.11282631864</v>
      </c>
      <c r="K62">
        <f t="shared" si="4"/>
        <v>23813.11282631864</v>
      </c>
    </row>
    <row r="63" spans="1:11" x14ac:dyDescent="0.2">
      <c r="A63">
        <v>2011</v>
      </c>
      <c r="B63">
        <v>5.97</v>
      </c>
      <c r="C63">
        <f t="shared" si="0"/>
        <v>5.97</v>
      </c>
      <c r="D63">
        <v>4117</v>
      </c>
      <c r="E63">
        <f t="shared" si="3"/>
        <v>8234</v>
      </c>
      <c r="F63" s="1">
        <v>2.1929881466863295</v>
      </c>
      <c r="G63" s="1">
        <f t="shared" si="1"/>
        <v>4.3859762933726589</v>
      </c>
      <c r="H63">
        <v>984</v>
      </c>
      <c r="I63">
        <f t="shared" si="2"/>
        <v>19680</v>
      </c>
      <c r="J63">
        <v>25909.599761216028</v>
      </c>
      <c r="K63">
        <f t="shared" si="4"/>
        <v>25909.599761216028</v>
      </c>
    </row>
    <row r="64" spans="1:11" x14ac:dyDescent="0.2">
      <c r="A64">
        <v>2012</v>
      </c>
      <c r="B64">
        <v>6.89</v>
      </c>
      <c r="C64">
        <f t="shared" si="0"/>
        <v>6.89</v>
      </c>
      <c r="D64">
        <v>5415</v>
      </c>
      <c r="E64">
        <f t="shared" si="3"/>
        <v>10830</v>
      </c>
      <c r="F64" s="1">
        <v>3.1632395888658014</v>
      </c>
      <c r="G64" s="1">
        <f t="shared" si="1"/>
        <v>6.3264791777316027</v>
      </c>
      <c r="H64">
        <v>984</v>
      </c>
      <c r="I64">
        <f t="shared" si="2"/>
        <v>19680</v>
      </c>
      <c r="J64">
        <v>27958.546347168405</v>
      </c>
      <c r="K64">
        <f t="shared" si="4"/>
        <v>27958.546347168405</v>
      </c>
    </row>
    <row r="65" spans="1:15" x14ac:dyDescent="0.2">
      <c r="A65">
        <v>2013</v>
      </c>
      <c r="B65">
        <v>6.43</v>
      </c>
      <c r="C65">
        <f t="shared" si="0"/>
        <v>6.43</v>
      </c>
      <c r="D65">
        <v>7046</v>
      </c>
      <c r="E65">
        <f t="shared" si="3"/>
        <v>14092</v>
      </c>
      <c r="F65" s="1">
        <v>3.2676685185818775</v>
      </c>
      <c r="G65" s="1">
        <f t="shared" si="1"/>
        <v>6.5353370371637549</v>
      </c>
      <c r="H65">
        <v>984</v>
      </c>
      <c r="I65">
        <f t="shared" si="2"/>
        <v>19680</v>
      </c>
      <c r="J65">
        <v>29960.94329830994</v>
      </c>
      <c r="K65">
        <f t="shared" si="4"/>
        <v>29960.94329830994</v>
      </c>
    </row>
    <row r="66" spans="1:15" x14ac:dyDescent="0.2">
      <c r="A66">
        <v>2014</v>
      </c>
      <c r="B66">
        <v>7.33</v>
      </c>
      <c r="C66">
        <f t="shared" si="0"/>
        <v>7.33</v>
      </c>
      <c r="D66">
        <v>8724</v>
      </c>
      <c r="E66">
        <f t="shared" si="3"/>
        <v>17448</v>
      </c>
      <c r="F66" s="2">
        <v>3.9117585687882546</v>
      </c>
      <c r="G66" s="1">
        <f t="shared" si="1"/>
        <v>7.8235171375765091</v>
      </c>
      <c r="H66">
        <v>984</v>
      </c>
      <c r="I66">
        <f t="shared" si="2"/>
        <v>19680</v>
      </c>
      <c r="J66">
        <v>31917.760810385997</v>
      </c>
      <c r="K66">
        <f t="shared" si="4"/>
        <v>31917.760810385997</v>
      </c>
    </row>
    <row r="67" spans="1:15" x14ac:dyDescent="0.2">
      <c r="A67">
        <v>2015</v>
      </c>
      <c r="D67">
        <v>12167</v>
      </c>
      <c r="E67">
        <f t="shared" si="3"/>
        <v>24334</v>
      </c>
      <c r="H67">
        <v>984</v>
      </c>
      <c r="I67">
        <f t="shared" si="2"/>
        <v>19680</v>
      </c>
      <c r="J67">
        <v>33829.948985500727</v>
      </c>
      <c r="K67">
        <f t="shared" si="4"/>
        <v>33829.948985500727</v>
      </c>
    </row>
    <row r="68" spans="1:15" x14ac:dyDescent="0.2">
      <c r="A68">
        <v>2016</v>
      </c>
      <c r="D68">
        <v>14384</v>
      </c>
      <c r="E68">
        <f t="shared" si="3"/>
        <v>28768</v>
      </c>
      <c r="H68">
        <v>984</v>
      </c>
      <c r="I68">
        <f t="shared" si="2"/>
        <v>19680</v>
      </c>
      <c r="J68">
        <v>35698.438248072373</v>
      </c>
      <c r="K68">
        <f t="shared" si="4"/>
        <v>35698.438248072373</v>
      </c>
    </row>
    <row r="74" spans="1:15" x14ac:dyDescent="0.2">
      <c r="A74" t="s">
        <v>14</v>
      </c>
    </row>
    <row r="75" spans="1:15" x14ac:dyDescent="0.2">
      <c r="B75" t="s">
        <v>15</v>
      </c>
      <c r="C75" t="s">
        <v>16</v>
      </c>
      <c r="D75" t="s">
        <v>17</v>
      </c>
      <c r="F75">
        <f xml:space="preserve"> 16.41 + 29.77</f>
        <v>46.18</v>
      </c>
      <c r="K75" t="s">
        <v>37</v>
      </c>
    </row>
    <row r="76" spans="1:15" x14ac:dyDescent="0.2">
      <c r="C76" t="s">
        <v>21</v>
      </c>
      <c r="F76">
        <f>F75/B66</f>
        <v>6.3001364256480219</v>
      </c>
    </row>
    <row r="79" spans="1:15" x14ac:dyDescent="0.2">
      <c r="B79" t="s">
        <v>19</v>
      </c>
      <c r="D79" t="s">
        <v>28</v>
      </c>
      <c r="F79">
        <f>300*1000000000000000000/(365*3600*24)</f>
        <v>9512937595129.375</v>
      </c>
      <c r="G79" t="s">
        <v>36</v>
      </c>
      <c r="K79" t="s">
        <v>32</v>
      </c>
      <c r="N79" t="s">
        <v>33</v>
      </c>
      <c r="O79" t="s">
        <v>34</v>
      </c>
    </row>
    <row r="80" spans="1:15" x14ac:dyDescent="0.2">
      <c r="D80" t="s">
        <v>35</v>
      </c>
      <c r="F80">
        <f>F79/(D68*1000000)</f>
        <v>661.35550577929473</v>
      </c>
    </row>
    <row r="82" spans="2:18" x14ac:dyDescent="0.2">
      <c r="B82" t="s">
        <v>20</v>
      </c>
      <c r="C82" t="s">
        <v>18</v>
      </c>
      <c r="F82">
        <v>10</v>
      </c>
      <c r="G82">
        <v>30</v>
      </c>
    </row>
    <row r="83" spans="2:18" x14ac:dyDescent="0.2">
      <c r="C83" t="s">
        <v>22</v>
      </c>
      <c r="F83">
        <f>F82/F66</f>
        <v>2.5563949881236407</v>
      </c>
      <c r="G83">
        <f>G82/G66</f>
        <v>3.8345924821854611</v>
      </c>
      <c r="K83" t="s">
        <v>38</v>
      </c>
    </row>
    <row r="86" spans="2:18" x14ac:dyDescent="0.2">
      <c r="B86" t="s">
        <v>23</v>
      </c>
      <c r="C86" t="s">
        <v>24</v>
      </c>
      <c r="F86">
        <f>3.6*0.2*1000000000</f>
        <v>720000000.00000012</v>
      </c>
    </row>
    <row r="87" spans="2:18" x14ac:dyDescent="0.2">
      <c r="C87" t="s">
        <v>25</v>
      </c>
      <c r="F87">
        <f>F86/H68</f>
        <v>731707.31707317091</v>
      </c>
      <c r="H87" t="s">
        <v>26</v>
      </c>
    </row>
    <row r="88" spans="2:18" x14ac:dyDescent="0.2">
      <c r="C88" t="s">
        <v>31</v>
      </c>
      <c r="F88" s="3">
        <f>F87*12*80</f>
        <v>702439024.39024401</v>
      </c>
    </row>
    <row r="90" spans="2:18" ht="17" customHeight="1" x14ac:dyDescent="0.2">
      <c r="B90" t="s">
        <v>27</v>
      </c>
      <c r="C90" t="s">
        <v>28</v>
      </c>
      <c r="F90">
        <v>80000</v>
      </c>
      <c r="G90" s="4" t="s">
        <v>29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2:18" x14ac:dyDescent="0.2">
      <c r="C91" t="s">
        <v>30</v>
      </c>
      <c r="F91">
        <f>F90/J68</f>
        <v>2.240994394322553</v>
      </c>
    </row>
  </sheetData>
  <mergeCells count="1">
    <mergeCell ref="G90:R90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F1" sqref="F1"/>
    </sheetView>
  </sheetViews>
  <sheetFormatPr baseColWidth="10" defaultColWidth="11" defaultRowHeight="16" x14ac:dyDescent="0.2"/>
  <cols>
    <col min="1" max="1" width="5.1640625" bestFit="1" customWidth="1"/>
    <col min="2" max="2" width="28.5" bestFit="1" customWidth="1"/>
    <col min="3" max="3" width="22" bestFit="1" customWidth="1"/>
    <col min="4" max="5" width="25.5" bestFit="1" customWidth="1"/>
    <col min="6" max="6" width="34" bestFit="1" customWidth="1"/>
  </cols>
  <sheetData>
    <row r="1" spans="1:6" x14ac:dyDescent="0.2">
      <c r="A1" t="s">
        <v>0</v>
      </c>
      <c r="B1" t="s">
        <v>7</v>
      </c>
      <c r="C1" t="s">
        <v>2</v>
      </c>
      <c r="D1" t="s">
        <v>1</v>
      </c>
      <c r="E1" t="s">
        <v>53</v>
      </c>
      <c r="F1" t="s">
        <v>54</v>
      </c>
    </row>
    <row r="2" spans="1:6" x14ac:dyDescent="0.2">
      <c r="A2">
        <v>1950</v>
      </c>
      <c r="C2">
        <v>0</v>
      </c>
    </row>
    <row r="3" spans="1:6" x14ac:dyDescent="0.2">
      <c r="A3">
        <v>1951</v>
      </c>
      <c r="C3">
        <v>0</v>
      </c>
    </row>
    <row r="4" spans="1:6" x14ac:dyDescent="0.2">
      <c r="A4">
        <v>1952</v>
      </c>
      <c r="C4">
        <v>0</v>
      </c>
    </row>
    <row r="5" spans="1:6" x14ac:dyDescent="0.2">
      <c r="A5">
        <v>1953</v>
      </c>
      <c r="C5">
        <v>0</v>
      </c>
    </row>
    <row r="6" spans="1:6" x14ac:dyDescent="0.2">
      <c r="A6">
        <v>1954</v>
      </c>
      <c r="C6">
        <v>0</v>
      </c>
    </row>
    <row r="7" spans="1:6" x14ac:dyDescent="0.2">
      <c r="A7">
        <v>1955</v>
      </c>
      <c r="C7">
        <v>0</v>
      </c>
    </row>
    <row r="8" spans="1:6" x14ac:dyDescent="0.2">
      <c r="A8">
        <v>1956</v>
      </c>
      <c r="C8">
        <v>0</v>
      </c>
    </row>
    <row r="9" spans="1:6" x14ac:dyDescent="0.2">
      <c r="A9">
        <v>1957</v>
      </c>
      <c r="C9">
        <v>7.0000000000000007E-2</v>
      </c>
    </row>
    <row r="10" spans="1:6" x14ac:dyDescent="0.2">
      <c r="A10">
        <v>1958</v>
      </c>
      <c r="C10">
        <v>0</v>
      </c>
    </row>
    <row r="11" spans="1:6" x14ac:dyDescent="0.2">
      <c r="A11">
        <v>1959</v>
      </c>
      <c r="C11">
        <v>0</v>
      </c>
    </row>
    <row r="12" spans="1:6" x14ac:dyDescent="0.2">
      <c r="A12">
        <v>1960</v>
      </c>
      <c r="C12">
        <v>0</v>
      </c>
      <c r="E12" s="1">
        <v>4.2334065649861946E-2</v>
      </c>
    </row>
    <row r="13" spans="1:6" x14ac:dyDescent="0.2">
      <c r="A13">
        <v>1961</v>
      </c>
      <c r="C13">
        <v>0</v>
      </c>
      <c r="E13" s="1">
        <v>4.4928080634361482E-2</v>
      </c>
    </row>
    <row r="14" spans="1:6" x14ac:dyDescent="0.2">
      <c r="A14">
        <v>1962</v>
      </c>
      <c r="C14">
        <v>0</v>
      </c>
      <c r="E14" s="1">
        <v>4.5577257753948025E-2</v>
      </c>
    </row>
    <row r="15" spans="1:6" x14ac:dyDescent="0.2">
      <c r="A15">
        <v>1963</v>
      </c>
      <c r="C15">
        <v>0</v>
      </c>
      <c r="E15" s="1">
        <v>4.6323793854152313E-2</v>
      </c>
    </row>
    <row r="16" spans="1:6" x14ac:dyDescent="0.2">
      <c r="A16">
        <v>1964</v>
      </c>
      <c r="C16">
        <v>7.0000000000000007E-2</v>
      </c>
      <c r="E16" s="1">
        <v>4.6680679428446559E-2</v>
      </c>
    </row>
    <row r="17" spans="1:5" x14ac:dyDescent="0.2">
      <c r="A17">
        <v>1965</v>
      </c>
      <c r="C17">
        <v>7.0000000000000007E-2</v>
      </c>
      <c r="E17" s="1">
        <v>4.7306461430178415E-2</v>
      </c>
    </row>
    <row r="18" spans="1:5" x14ac:dyDescent="0.2">
      <c r="A18">
        <v>1966</v>
      </c>
      <c r="C18">
        <v>7.0000000000000007E-2</v>
      </c>
      <c r="E18" s="1">
        <v>4.8435793178754953E-2</v>
      </c>
    </row>
    <row r="19" spans="1:5" x14ac:dyDescent="0.2">
      <c r="A19">
        <v>1967</v>
      </c>
      <c r="C19">
        <v>0.14000000000000001</v>
      </c>
      <c r="E19" s="1">
        <v>4.8494281657822068E-2</v>
      </c>
    </row>
    <row r="20" spans="1:5" x14ac:dyDescent="0.2">
      <c r="A20">
        <v>1968</v>
      </c>
      <c r="C20">
        <v>0.14000000000000001</v>
      </c>
      <c r="E20" s="1">
        <v>4.9797479179465878E-2</v>
      </c>
    </row>
    <row r="21" spans="1:5" x14ac:dyDescent="0.2">
      <c r="A21">
        <v>1969</v>
      </c>
      <c r="C21">
        <v>7.0000000000000007E-2</v>
      </c>
      <c r="E21" s="1">
        <v>5.0650413524562163E-2</v>
      </c>
    </row>
    <row r="22" spans="1:5" x14ac:dyDescent="0.2">
      <c r="A22">
        <v>1970</v>
      </c>
      <c r="C22">
        <v>7.0000000000000007E-2</v>
      </c>
      <c r="E22" s="1">
        <v>5.1299924518850272E-2</v>
      </c>
    </row>
    <row r="23" spans="1:5" x14ac:dyDescent="0.2">
      <c r="A23">
        <v>1971</v>
      </c>
      <c r="C23">
        <v>7.0000000000000007E-2</v>
      </c>
      <c r="E23" s="1">
        <v>5.360326367295886E-2</v>
      </c>
    </row>
    <row r="24" spans="1:5" x14ac:dyDescent="0.2">
      <c r="A24">
        <v>1972</v>
      </c>
      <c r="C24">
        <v>7.0000000000000007E-2</v>
      </c>
      <c r="E24" s="1">
        <v>5.6314615392644138E-2</v>
      </c>
    </row>
    <row r="25" spans="1:5" x14ac:dyDescent="0.2">
      <c r="A25">
        <v>1973</v>
      </c>
      <c r="C25">
        <v>0.14000000000000001</v>
      </c>
      <c r="E25" s="1">
        <v>7.6703146192339894E-2</v>
      </c>
    </row>
    <row r="26" spans="1:5" x14ac:dyDescent="0.2">
      <c r="A26">
        <v>1974</v>
      </c>
      <c r="C26">
        <v>0.21</v>
      </c>
      <c r="E26" s="1">
        <v>0.11102257522895041</v>
      </c>
    </row>
    <row r="27" spans="1:5" x14ac:dyDescent="0.2">
      <c r="A27">
        <v>1975</v>
      </c>
      <c r="C27">
        <v>7.0000000000000007E-2</v>
      </c>
      <c r="E27" s="1">
        <v>0.11333950903867648</v>
      </c>
    </row>
    <row r="28" spans="1:5" x14ac:dyDescent="0.2">
      <c r="A28">
        <v>1976</v>
      </c>
      <c r="C28">
        <v>0.27</v>
      </c>
      <c r="E28" s="1">
        <v>0.12210835764367241</v>
      </c>
    </row>
    <row r="29" spans="1:5" x14ac:dyDescent="0.2">
      <c r="A29">
        <v>1977</v>
      </c>
      <c r="C29">
        <v>0.55000000000000004</v>
      </c>
      <c r="E29" s="1">
        <v>0.12535174120445983</v>
      </c>
    </row>
    <row r="30" spans="1:5" x14ac:dyDescent="0.2">
      <c r="A30">
        <v>1978</v>
      </c>
      <c r="C30">
        <v>0.47</v>
      </c>
      <c r="E30" s="1">
        <v>0.13143742953721974</v>
      </c>
    </row>
    <row r="31" spans="1:5" x14ac:dyDescent="0.2">
      <c r="A31">
        <v>1979</v>
      </c>
      <c r="C31">
        <v>0.61</v>
      </c>
      <c r="E31" s="1">
        <v>0.13759054371934981</v>
      </c>
    </row>
    <row r="32" spans="1:5" x14ac:dyDescent="0.2">
      <c r="A32">
        <v>1980</v>
      </c>
      <c r="C32">
        <v>0.54</v>
      </c>
      <c r="E32" s="1">
        <v>0.1830937592555319</v>
      </c>
    </row>
    <row r="33" spans="1:6" x14ac:dyDescent="0.2">
      <c r="A33">
        <v>1981</v>
      </c>
      <c r="C33">
        <v>0.54</v>
      </c>
      <c r="E33" s="1">
        <v>0.18688600361945087</v>
      </c>
    </row>
    <row r="34" spans="1:6" x14ac:dyDescent="0.2">
      <c r="A34">
        <v>1982</v>
      </c>
      <c r="C34">
        <v>0.54</v>
      </c>
      <c r="E34" s="1">
        <v>0.18831976166632486</v>
      </c>
    </row>
    <row r="35" spans="1:6" x14ac:dyDescent="0.2">
      <c r="A35">
        <v>1983</v>
      </c>
      <c r="C35">
        <v>0.67</v>
      </c>
      <c r="E35" s="1">
        <v>0.19300759398108808</v>
      </c>
    </row>
    <row r="36" spans="1:6" x14ac:dyDescent="0.2">
      <c r="A36">
        <v>1984</v>
      </c>
      <c r="C36">
        <v>0.87</v>
      </c>
      <c r="E36" s="1">
        <v>0.19659549160423975</v>
      </c>
    </row>
    <row r="37" spans="1:6" x14ac:dyDescent="0.2">
      <c r="A37">
        <v>1985</v>
      </c>
      <c r="C37">
        <v>0.74</v>
      </c>
      <c r="E37" s="1">
        <v>0.20484207965592666</v>
      </c>
    </row>
    <row r="38" spans="1:6" x14ac:dyDescent="0.2">
      <c r="A38">
        <v>1986</v>
      </c>
      <c r="C38">
        <v>0.93</v>
      </c>
      <c r="E38" s="1">
        <v>0.27073363441634241</v>
      </c>
    </row>
    <row r="39" spans="1:6" x14ac:dyDescent="0.2">
      <c r="A39">
        <v>1987</v>
      </c>
      <c r="C39">
        <v>1.06</v>
      </c>
      <c r="E39" s="1">
        <v>0.27385030293528539</v>
      </c>
    </row>
    <row r="40" spans="1:6" x14ac:dyDescent="0.2">
      <c r="A40">
        <v>1988</v>
      </c>
      <c r="C40">
        <v>1.26</v>
      </c>
      <c r="E40" s="1">
        <v>0.28276670552752903</v>
      </c>
    </row>
    <row r="41" spans="1:6" x14ac:dyDescent="0.2">
      <c r="A41">
        <v>1989</v>
      </c>
      <c r="C41">
        <v>1.33</v>
      </c>
      <c r="E41" s="1">
        <v>0.28595643474961779</v>
      </c>
    </row>
    <row r="42" spans="1:6" x14ac:dyDescent="0.2">
      <c r="A42">
        <v>1990</v>
      </c>
      <c r="C42">
        <v>1.45</v>
      </c>
      <c r="E42" s="1">
        <v>0.43383044921974595</v>
      </c>
    </row>
    <row r="43" spans="1:6" x14ac:dyDescent="0.2">
      <c r="A43">
        <v>1991</v>
      </c>
      <c r="C43">
        <v>1.38</v>
      </c>
      <c r="E43" s="1">
        <v>0.44065287325925812</v>
      </c>
    </row>
    <row r="44" spans="1:6" x14ac:dyDescent="0.2">
      <c r="A44">
        <v>1992</v>
      </c>
      <c r="C44">
        <v>1.59</v>
      </c>
      <c r="E44" s="1">
        <v>0.4678832472668264</v>
      </c>
    </row>
    <row r="45" spans="1:6" x14ac:dyDescent="0.2">
      <c r="A45">
        <v>1993</v>
      </c>
      <c r="C45">
        <v>1.65</v>
      </c>
      <c r="E45" s="1">
        <v>0.49000511259020429</v>
      </c>
      <c r="F45">
        <v>64</v>
      </c>
    </row>
    <row r="46" spans="1:6" x14ac:dyDescent="0.2">
      <c r="A46">
        <v>1994</v>
      </c>
      <c r="C46">
        <v>1.84</v>
      </c>
      <c r="E46" s="1">
        <v>0.50838543301894323</v>
      </c>
      <c r="F46">
        <v>64</v>
      </c>
    </row>
    <row r="47" spans="1:6" x14ac:dyDescent="0.2">
      <c r="A47">
        <v>1995</v>
      </c>
      <c r="C47">
        <v>1.71</v>
      </c>
      <c r="E47" s="1">
        <v>0.5136869675695076</v>
      </c>
      <c r="F47">
        <v>136</v>
      </c>
    </row>
    <row r="48" spans="1:6" x14ac:dyDescent="0.2">
      <c r="A48">
        <v>1996</v>
      </c>
      <c r="C48">
        <v>1.77</v>
      </c>
      <c r="E48" s="1">
        <v>0.52764705777274001</v>
      </c>
      <c r="F48">
        <v>136</v>
      </c>
    </row>
    <row r="49" spans="1:6" x14ac:dyDescent="0.2">
      <c r="A49">
        <v>1997</v>
      </c>
      <c r="C49">
        <v>1.97</v>
      </c>
      <c r="E49" s="1">
        <v>0.65890854961644341</v>
      </c>
      <c r="F49">
        <v>136</v>
      </c>
    </row>
    <row r="50" spans="1:6" x14ac:dyDescent="0.2">
      <c r="A50">
        <v>1998</v>
      </c>
      <c r="C50">
        <v>2.29</v>
      </c>
      <c r="D50">
        <v>0</v>
      </c>
      <c r="E50" s="1">
        <v>0.6740696466615449</v>
      </c>
      <c r="F50">
        <v>136</v>
      </c>
    </row>
    <row r="51" spans="1:6" x14ac:dyDescent="0.2">
      <c r="A51">
        <v>1999</v>
      </c>
      <c r="C51">
        <v>2.35</v>
      </c>
      <c r="D51">
        <v>0</v>
      </c>
      <c r="E51" s="1">
        <v>0.72526240733294178</v>
      </c>
      <c r="F51">
        <v>186</v>
      </c>
    </row>
    <row r="52" spans="1:6" x14ac:dyDescent="0.2">
      <c r="A52">
        <v>2000</v>
      </c>
      <c r="B52">
        <v>0</v>
      </c>
      <c r="C52">
        <v>2.5299999999999998</v>
      </c>
      <c r="D52">
        <v>111</v>
      </c>
      <c r="E52" s="1">
        <v>0.75899158310427628</v>
      </c>
      <c r="F52">
        <v>236</v>
      </c>
    </row>
    <row r="53" spans="1:6" x14ac:dyDescent="0.2">
      <c r="A53">
        <v>2001</v>
      </c>
      <c r="B53">
        <v>2631.2160000000149</v>
      </c>
      <c r="C53">
        <v>3.11</v>
      </c>
      <c r="D53">
        <v>111</v>
      </c>
      <c r="E53" s="1">
        <v>0.76671575880613363</v>
      </c>
      <c r="F53">
        <v>316</v>
      </c>
    </row>
    <row r="54" spans="1:6" x14ac:dyDescent="0.2">
      <c r="A54">
        <v>2002</v>
      </c>
      <c r="B54">
        <v>5203.7558832000068</v>
      </c>
      <c r="C54">
        <v>3.03</v>
      </c>
      <c r="D54">
        <v>308</v>
      </c>
      <c r="E54" s="1">
        <v>1.0335019773565197</v>
      </c>
      <c r="F54">
        <v>843</v>
      </c>
    </row>
    <row r="55" spans="1:6" x14ac:dyDescent="0.2">
      <c r="A55">
        <v>2003</v>
      </c>
      <c r="B55">
        <v>7718.840981130721</v>
      </c>
      <c r="C55">
        <v>3.09</v>
      </c>
      <c r="D55">
        <v>598</v>
      </c>
      <c r="E55" s="1">
        <v>1.0394819605151397</v>
      </c>
      <c r="F55">
        <v>843</v>
      </c>
    </row>
    <row r="56" spans="1:6" x14ac:dyDescent="0.2">
      <c r="A56">
        <v>2004</v>
      </c>
      <c r="B56">
        <v>10177.667332982717</v>
      </c>
      <c r="C56">
        <v>3.16</v>
      </c>
      <c r="D56">
        <v>629</v>
      </c>
      <c r="E56" s="1">
        <v>1.1434079335430698</v>
      </c>
      <c r="F56">
        <v>944</v>
      </c>
    </row>
    <row r="57" spans="1:6" x14ac:dyDescent="0.2">
      <c r="A57">
        <v>2005</v>
      </c>
      <c r="B57">
        <v>12581.406209175126</v>
      </c>
      <c r="C57">
        <v>3.14</v>
      </c>
      <c r="D57">
        <v>697</v>
      </c>
      <c r="E57" s="1">
        <v>1.1559289558309809</v>
      </c>
      <c r="F57">
        <v>944</v>
      </c>
    </row>
    <row r="58" spans="1:6" x14ac:dyDescent="0.2">
      <c r="A58">
        <v>2006</v>
      </c>
      <c r="B58">
        <v>14931.2046240864</v>
      </c>
      <c r="C58">
        <v>3.93</v>
      </c>
      <c r="D58">
        <v>838</v>
      </c>
      <c r="E58" s="1">
        <v>1.2891244419273638</v>
      </c>
      <c r="F58">
        <v>944</v>
      </c>
    </row>
    <row r="59" spans="1:6" x14ac:dyDescent="0.2">
      <c r="A59">
        <v>2007</v>
      </c>
      <c r="B59">
        <v>17228.185838171485</v>
      </c>
      <c r="C59">
        <v>4.24</v>
      </c>
      <c r="D59">
        <v>1073</v>
      </c>
      <c r="E59" s="1">
        <v>1.6870469630099214</v>
      </c>
      <c r="F59">
        <v>944</v>
      </c>
    </row>
    <row r="60" spans="1:6" x14ac:dyDescent="0.2">
      <c r="A60">
        <v>2008</v>
      </c>
      <c r="B60">
        <v>19473.449849685319</v>
      </c>
      <c r="C60">
        <v>4.1900000000000004</v>
      </c>
      <c r="D60">
        <v>1474</v>
      </c>
      <c r="E60" s="1">
        <v>1.6925854777054705</v>
      </c>
      <c r="F60">
        <v>944</v>
      </c>
    </row>
    <row r="61" spans="1:6" x14ac:dyDescent="0.2">
      <c r="A61">
        <v>2009</v>
      </c>
      <c r="B61">
        <v>21668.073876227427</v>
      </c>
      <c r="C61">
        <v>5.03</v>
      </c>
      <c r="D61">
        <v>2024</v>
      </c>
      <c r="E61" s="1">
        <v>1.8722860117800186</v>
      </c>
      <c r="F61">
        <v>984</v>
      </c>
    </row>
    <row r="62" spans="1:6" x14ac:dyDescent="0.2">
      <c r="A62">
        <v>2010</v>
      </c>
      <c r="B62">
        <v>23813.11282631864</v>
      </c>
      <c r="C62">
        <v>5.42</v>
      </c>
      <c r="D62">
        <v>3018</v>
      </c>
      <c r="E62" s="1">
        <v>2.184906801605214</v>
      </c>
      <c r="F62">
        <v>984</v>
      </c>
    </row>
    <row r="63" spans="1:6" x14ac:dyDescent="0.2">
      <c r="A63">
        <v>2011</v>
      </c>
      <c r="B63">
        <v>25909.599761216028</v>
      </c>
      <c r="C63">
        <v>5.97</v>
      </c>
      <c r="D63">
        <v>4117</v>
      </c>
      <c r="E63" s="1">
        <v>2.1929881466863295</v>
      </c>
      <c r="F63">
        <v>984</v>
      </c>
    </row>
    <row r="64" spans="1:6" x14ac:dyDescent="0.2">
      <c r="A64">
        <v>2012</v>
      </c>
      <c r="B64">
        <v>27958.546347168405</v>
      </c>
      <c r="C64">
        <v>6.89</v>
      </c>
      <c r="D64">
        <v>5415</v>
      </c>
      <c r="E64" s="1">
        <v>3.1632395888658014</v>
      </c>
      <c r="F64">
        <v>984</v>
      </c>
    </row>
    <row r="65" spans="1:6" x14ac:dyDescent="0.2">
      <c r="A65">
        <v>2013</v>
      </c>
      <c r="B65">
        <v>29960.94329830994</v>
      </c>
      <c r="C65">
        <v>6.43</v>
      </c>
      <c r="D65">
        <v>7046</v>
      </c>
      <c r="E65" s="1">
        <v>3.2676685185818775</v>
      </c>
      <c r="F65">
        <v>984</v>
      </c>
    </row>
    <row r="66" spans="1:6" x14ac:dyDescent="0.2">
      <c r="A66">
        <v>2014</v>
      </c>
      <c r="B66">
        <v>31917.760810385997</v>
      </c>
      <c r="C66">
        <v>7.33</v>
      </c>
      <c r="D66">
        <v>8724</v>
      </c>
      <c r="E66" s="2">
        <v>3.9117585687882546</v>
      </c>
      <c r="F66">
        <v>984</v>
      </c>
    </row>
    <row r="67" spans="1:6" x14ac:dyDescent="0.2">
      <c r="A67">
        <v>2015</v>
      </c>
      <c r="B67">
        <v>33829.948985500727</v>
      </c>
      <c r="D67">
        <v>12167</v>
      </c>
      <c r="F67">
        <v>984</v>
      </c>
    </row>
    <row r="68" spans="1:6" x14ac:dyDescent="0.2">
      <c r="A68">
        <v>2016</v>
      </c>
      <c r="B68">
        <v>35698.438248072373</v>
      </c>
      <c r="D68">
        <v>14384</v>
      </c>
      <c r="F68">
        <v>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6" x14ac:dyDescent="0.2"/>
  <cols>
    <col min="2" max="2" width="91" customWidth="1"/>
  </cols>
  <sheetData>
    <row r="1" spans="1:2" x14ac:dyDescent="0.2">
      <c r="A1" t="s">
        <v>0</v>
      </c>
      <c r="B1" t="s">
        <v>39</v>
      </c>
    </row>
    <row r="2" spans="1:2" x14ac:dyDescent="0.2">
      <c r="A2">
        <v>1950</v>
      </c>
      <c r="B2" t="s">
        <v>52</v>
      </c>
    </row>
    <row r="3" spans="1:2" x14ac:dyDescent="0.2">
      <c r="A3">
        <v>1960</v>
      </c>
      <c r="B3" t="s">
        <v>52</v>
      </c>
    </row>
    <row r="4" spans="1:2" x14ac:dyDescent="0.2">
      <c r="A4">
        <v>1972</v>
      </c>
      <c r="B4" t="s">
        <v>40</v>
      </c>
    </row>
    <row r="5" spans="1:2" x14ac:dyDescent="0.2">
      <c r="A5">
        <v>1972</v>
      </c>
      <c r="B5" t="s">
        <v>41</v>
      </c>
    </row>
    <row r="6" spans="1:2" x14ac:dyDescent="0.2">
      <c r="A6">
        <v>1973</v>
      </c>
      <c r="B6" t="s">
        <v>42</v>
      </c>
    </row>
    <row r="7" spans="1:2" x14ac:dyDescent="0.2">
      <c r="A7">
        <v>1975</v>
      </c>
      <c r="B7" t="s">
        <v>44</v>
      </c>
    </row>
    <row r="8" spans="1:2" x14ac:dyDescent="0.2">
      <c r="A8">
        <v>1982</v>
      </c>
      <c r="B8" t="s">
        <v>43</v>
      </c>
    </row>
    <row r="9" spans="1:2" x14ac:dyDescent="0.2">
      <c r="A9">
        <v>1991</v>
      </c>
      <c r="B9" t="s">
        <v>45</v>
      </c>
    </row>
    <row r="10" spans="1:2" x14ac:dyDescent="0.2">
      <c r="A10">
        <v>1992</v>
      </c>
      <c r="B10" t="s">
        <v>46</v>
      </c>
    </row>
    <row r="11" spans="1:2" x14ac:dyDescent="0.2">
      <c r="A11">
        <v>1992</v>
      </c>
      <c r="B11" t="s">
        <v>47</v>
      </c>
    </row>
    <row r="12" spans="1:2" x14ac:dyDescent="0.2">
      <c r="A12">
        <v>1996</v>
      </c>
      <c r="B12" t="s">
        <v>48</v>
      </c>
    </row>
    <row r="13" spans="1:2" x14ac:dyDescent="0.2">
      <c r="A13">
        <v>2000</v>
      </c>
      <c r="B13" t="s">
        <v>52</v>
      </c>
    </row>
    <row r="14" spans="1:2" x14ac:dyDescent="0.2">
      <c r="A14">
        <v>2010</v>
      </c>
      <c r="B14" t="s">
        <v>49</v>
      </c>
    </row>
    <row r="15" spans="1:2" x14ac:dyDescent="0.2">
      <c r="A15">
        <v>2015</v>
      </c>
      <c r="B15" t="s">
        <v>50</v>
      </c>
    </row>
    <row r="16" spans="1:2" x14ac:dyDescent="0.2">
      <c r="A16">
        <v>2015</v>
      </c>
      <c r="B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curves</vt:lpstr>
      <vt:lpstr>events</vt:lpstr>
    </vt:vector>
  </TitlesOfParts>
  <Company>cea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bopp</dc:creator>
  <cp:lastModifiedBy>JO Irisson</cp:lastModifiedBy>
  <dcterms:created xsi:type="dcterms:W3CDTF">2017-06-07T10:00:02Z</dcterms:created>
  <dcterms:modified xsi:type="dcterms:W3CDTF">2017-07-03T08:20:19Z</dcterms:modified>
</cp:coreProperties>
</file>