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T01_06\Desktop\새 폴더\"/>
    </mc:Choice>
  </mc:AlternateContent>
  <xr:revisionPtr revIDLastSave="0" documentId="8_{0C6FB73B-46C6-49E0-84ED-30CD7D9F0172}" xr6:coauthVersionLast="36" xr6:coauthVersionMax="36" xr10:uidLastSave="{00000000-0000-0000-0000-000000000000}"/>
  <bookViews>
    <workbookView xWindow="0" yWindow="0" windowWidth="26070" windowHeight="7935" activeTab="9" xr2:uid="{00000000-000D-0000-FFFF-FFFF00000000}"/>
  </bookViews>
  <sheets>
    <sheet name="표지" sheetId="8" r:id="rId1"/>
    <sheet name="1월" sheetId="10" r:id="rId2"/>
    <sheet name="2월" sheetId="11" r:id="rId3"/>
    <sheet name="3월" sheetId="12" r:id="rId4"/>
    <sheet name="4월" sheetId="13" r:id="rId5"/>
    <sheet name="5월" sheetId="14" r:id="rId6"/>
    <sheet name="6월" sheetId="15" r:id="rId7"/>
    <sheet name="7월" sheetId="16" r:id="rId8"/>
    <sheet name="8월" sheetId="17" r:id="rId9"/>
    <sheet name="9월" sheetId="18" r:id="rId10"/>
  </sheets>
  <calcPr calcId="191029"/>
</workbook>
</file>

<file path=xl/calcChain.xml><?xml version="1.0" encoding="utf-8"?>
<calcChain xmlns="http://schemas.openxmlformats.org/spreadsheetml/2006/main">
  <c r="K34" i="18" l="1"/>
  <c r="J34" i="18"/>
  <c r="L34" i="18" s="1"/>
  <c r="I34" i="18"/>
  <c r="F34" i="18"/>
  <c r="K33" i="18"/>
  <c r="J33" i="18"/>
  <c r="I33" i="18"/>
  <c r="F33" i="18"/>
  <c r="K32" i="18"/>
  <c r="J32" i="18"/>
  <c r="L32" i="18" s="1"/>
  <c r="I32" i="18"/>
  <c r="F32" i="18"/>
  <c r="K31" i="18"/>
  <c r="J31" i="18"/>
  <c r="I31" i="18"/>
  <c r="F31" i="18"/>
  <c r="H30" i="18"/>
  <c r="G30" i="18"/>
  <c r="I30" i="18" s="1"/>
  <c r="E30" i="18"/>
  <c r="K30" i="18" s="1"/>
  <c r="D30" i="18"/>
  <c r="H29" i="18"/>
  <c r="I29" i="18" s="1"/>
  <c r="G29" i="18"/>
  <c r="E29" i="18"/>
  <c r="D29" i="18"/>
  <c r="F29" i="18" s="1"/>
  <c r="K28" i="18"/>
  <c r="J28" i="18"/>
  <c r="L28" i="18" s="1"/>
  <c r="I28" i="18"/>
  <c r="F28" i="18"/>
  <c r="L27" i="18"/>
  <c r="K27" i="18"/>
  <c r="J27" i="18"/>
  <c r="I27" i="18"/>
  <c r="F27" i="18"/>
  <c r="K26" i="18"/>
  <c r="J26" i="18"/>
  <c r="L26" i="18" s="1"/>
  <c r="I26" i="18"/>
  <c r="F26" i="18"/>
  <c r="K25" i="18"/>
  <c r="J25" i="18"/>
  <c r="L25" i="18" s="1"/>
  <c r="I25" i="18"/>
  <c r="F25" i="18"/>
  <c r="K24" i="18"/>
  <c r="L24" i="18" s="1"/>
  <c r="J24" i="18"/>
  <c r="I24" i="18"/>
  <c r="F24" i="18"/>
  <c r="K23" i="18"/>
  <c r="J23" i="18"/>
  <c r="I23" i="18"/>
  <c r="F23" i="18"/>
  <c r="K22" i="18"/>
  <c r="L22" i="18" s="1"/>
  <c r="J22" i="18"/>
  <c r="I22" i="18"/>
  <c r="F22" i="18"/>
  <c r="K21" i="18"/>
  <c r="J21" i="18"/>
  <c r="I21" i="18"/>
  <c r="F21" i="18"/>
  <c r="K20" i="18"/>
  <c r="J20" i="18"/>
  <c r="I20" i="18"/>
  <c r="F20" i="18"/>
  <c r="K19" i="18"/>
  <c r="J19" i="18"/>
  <c r="I19" i="18"/>
  <c r="F19" i="18"/>
  <c r="L18" i="18"/>
  <c r="K18" i="18"/>
  <c r="J18" i="18"/>
  <c r="I18" i="18"/>
  <c r="F18" i="18"/>
  <c r="K17" i="18"/>
  <c r="J17" i="18"/>
  <c r="L17" i="18" s="1"/>
  <c r="I17" i="18"/>
  <c r="F17" i="18"/>
  <c r="K16" i="18"/>
  <c r="J16" i="18"/>
  <c r="I16" i="18"/>
  <c r="F16" i="18"/>
  <c r="K15" i="18"/>
  <c r="J15" i="18"/>
  <c r="I15" i="18"/>
  <c r="F15" i="18"/>
  <c r="K14" i="18"/>
  <c r="J14" i="18"/>
  <c r="I14" i="18"/>
  <c r="F14" i="18"/>
  <c r="K13" i="18"/>
  <c r="J13" i="18"/>
  <c r="L13" i="18" s="1"/>
  <c r="I13" i="18"/>
  <c r="F13" i="18"/>
  <c r="K12" i="18"/>
  <c r="J12" i="18"/>
  <c r="I12" i="18"/>
  <c r="F12" i="18"/>
  <c r="K11" i="18"/>
  <c r="J11" i="18"/>
  <c r="I11" i="18"/>
  <c r="F11" i="18"/>
  <c r="L10" i="18"/>
  <c r="K10" i="18"/>
  <c r="J10" i="18"/>
  <c r="I10" i="18"/>
  <c r="F10" i="18"/>
  <c r="K9" i="18"/>
  <c r="J9" i="18"/>
  <c r="I9" i="18"/>
  <c r="F9" i="18"/>
  <c r="H8" i="18"/>
  <c r="G8" i="18"/>
  <c r="I8" i="18" s="1"/>
  <c r="E8" i="18"/>
  <c r="K8" i="18" s="1"/>
  <c r="D8" i="18"/>
  <c r="H7" i="18"/>
  <c r="G7" i="18"/>
  <c r="F7" i="18"/>
  <c r="E7" i="18"/>
  <c r="D7" i="18"/>
  <c r="H6" i="18"/>
  <c r="K34" i="17"/>
  <c r="J34" i="17"/>
  <c r="L34" i="17" s="1"/>
  <c r="I34" i="17"/>
  <c r="F34" i="17"/>
  <c r="K33" i="17"/>
  <c r="J33" i="17"/>
  <c r="I33" i="17"/>
  <c r="F33" i="17"/>
  <c r="K32" i="17"/>
  <c r="J32" i="17"/>
  <c r="L32" i="17" s="1"/>
  <c r="I32" i="17"/>
  <c r="F32" i="17"/>
  <c r="K31" i="17"/>
  <c r="J31" i="17"/>
  <c r="I31" i="17"/>
  <c r="F31" i="17"/>
  <c r="H30" i="17"/>
  <c r="G30" i="17"/>
  <c r="I30" i="17" s="1"/>
  <c r="E30" i="17"/>
  <c r="D30" i="17"/>
  <c r="H29" i="17"/>
  <c r="G29" i="17"/>
  <c r="I29" i="17" s="1"/>
  <c r="E29" i="17"/>
  <c r="D29" i="17"/>
  <c r="D5" i="17" s="1"/>
  <c r="K28" i="17"/>
  <c r="J28" i="17"/>
  <c r="I28" i="17"/>
  <c r="F28" i="17"/>
  <c r="K27" i="17"/>
  <c r="J27" i="17"/>
  <c r="L27" i="17" s="1"/>
  <c r="I27" i="17"/>
  <c r="F27" i="17"/>
  <c r="K26" i="17"/>
  <c r="J26" i="17"/>
  <c r="I26" i="17"/>
  <c r="F26" i="17"/>
  <c r="K25" i="17"/>
  <c r="J25" i="17"/>
  <c r="I25" i="17"/>
  <c r="F25" i="17"/>
  <c r="K24" i="17"/>
  <c r="J24" i="17"/>
  <c r="I24" i="17"/>
  <c r="F24" i="17"/>
  <c r="K23" i="17"/>
  <c r="J23" i="17"/>
  <c r="I23" i="17"/>
  <c r="F23" i="17"/>
  <c r="K22" i="17"/>
  <c r="J22" i="17"/>
  <c r="I22" i="17"/>
  <c r="F22" i="17"/>
  <c r="K21" i="17"/>
  <c r="J21" i="17"/>
  <c r="I21" i="17"/>
  <c r="F21" i="17"/>
  <c r="K20" i="17"/>
  <c r="J20" i="17"/>
  <c r="I20" i="17"/>
  <c r="F20" i="17"/>
  <c r="K19" i="17"/>
  <c r="J19" i="17"/>
  <c r="I19" i="17"/>
  <c r="F19" i="17"/>
  <c r="K18" i="17"/>
  <c r="J18" i="17"/>
  <c r="I18" i="17"/>
  <c r="F18" i="17"/>
  <c r="K17" i="17"/>
  <c r="J17" i="17"/>
  <c r="I17" i="17"/>
  <c r="F17" i="17"/>
  <c r="K16" i="17"/>
  <c r="J16" i="17"/>
  <c r="I16" i="17"/>
  <c r="F16" i="17"/>
  <c r="K15" i="17"/>
  <c r="J15" i="17"/>
  <c r="I15" i="17"/>
  <c r="F15" i="17"/>
  <c r="K14" i="17"/>
  <c r="J14" i="17"/>
  <c r="I14" i="17"/>
  <c r="F14" i="17"/>
  <c r="K13" i="17"/>
  <c r="J13" i="17"/>
  <c r="I13" i="17"/>
  <c r="F13" i="17"/>
  <c r="K12" i="17"/>
  <c r="J12" i="17"/>
  <c r="I12" i="17"/>
  <c r="F12" i="17"/>
  <c r="K11" i="17"/>
  <c r="J11" i="17"/>
  <c r="I11" i="17"/>
  <c r="F11" i="17"/>
  <c r="K10" i="17"/>
  <c r="L10" i="17" s="1"/>
  <c r="J10" i="17"/>
  <c r="I10" i="17"/>
  <c r="F10" i="17"/>
  <c r="K9" i="17"/>
  <c r="J9" i="17"/>
  <c r="L9" i="17" s="1"/>
  <c r="I9" i="17"/>
  <c r="F9" i="17"/>
  <c r="I8" i="17"/>
  <c r="H8" i="17"/>
  <c r="G8" i="17"/>
  <c r="E8" i="17"/>
  <c r="D8" i="17"/>
  <c r="J8" i="17" s="1"/>
  <c r="H7" i="17"/>
  <c r="G7" i="17"/>
  <c r="F7" i="17"/>
  <c r="E7" i="17"/>
  <c r="D7" i="17"/>
  <c r="K34" i="16"/>
  <c r="J34" i="16"/>
  <c r="L34" i="16" s="1"/>
  <c r="I34" i="16"/>
  <c r="F34" i="16"/>
  <c r="K33" i="16"/>
  <c r="J33" i="16"/>
  <c r="I33" i="16"/>
  <c r="F33" i="16"/>
  <c r="K32" i="16"/>
  <c r="J32" i="16"/>
  <c r="I32" i="16"/>
  <c r="F32" i="16"/>
  <c r="K31" i="16"/>
  <c r="J31" i="16"/>
  <c r="I31" i="16"/>
  <c r="F31" i="16"/>
  <c r="H30" i="16"/>
  <c r="G30" i="16"/>
  <c r="I30" i="16" s="1"/>
  <c r="E30" i="16"/>
  <c r="F30" i="16" s="1"/>
  <c r="D30" i="16"/>
  <c r="H29" i="16"/>
  <c r="G29" i="16"/>
  <c r="E29" i="16"/>
  <c r="D29" i="16"/>
  <c r="K28" i="16"/>
  <c r="J28" i="16"/>
  <c r="I28" i="16"/>
  <c r="F28" i="16"/>
  <c r="K27" i="16"/>
  <c r="J27" i="16"/>
  <c r="I27" i="16"/>
  <c r="F27" i="16"/>
  <c r="K26" i="16"/>
  <c r="J26" i="16"/>
  <c r="I26" i="16"/>
  <c r="F26" i="16"/>
  <c r="K25" i="16"/>
  <c r="J25" i="16"/>
  <c r="I25" i="16"/>
  <c r="F25" i="16"/>
  <c r="K24" i="16"/>
  <c r="J24" i="16"/>
  <c r="I24" i="16"/>
  <c r="F24" i="16"/>
  <c r="K23" i="16"/>
  <c r="J23" i="16"/>
  <c r="I23" i="16"/>
  <c r="F23" i="16"/>
  <c r="K22" i="16"/>
  <c r="J22" i="16"/>
  <c r="I22" i="16"/>
  <c r="F22" i="16"/>
  <c r="K21" i="16"/>
  <c r="J21" i="16"/>
  <c r="I21" i="16"/>
  <c r="F21" i="16"/>
  <c r="K20" i="16"/>
  <c r="J20" i="16"/>
  <c r="I20" i="16"/>
  <c r="F20" i="16"/>
  <c r="K19" i="16"/>
  <c r="J19" i="16"/>
  <c r="I19" i="16"/>
  <c r="F19" i="16"/>
  <c r="K18" i="16"/>
  <c r="J18" i="16"/>
  <c r="I18" i="16"/>
  <c r="F18" i="16"/>
  <c r="K17" i="16"/>
  <c r="J17" i="16"/>
  <c r="I17" i="16"/>
  <c r="F17" i="16"/>
  <c r="K16" i="16"/>
  <c r="J16" i="16"/>
  <c r="I16" i="16"/>
  <c r="F16" i="16"/>
  <c r="K15" i="16"/>
  <c r="J15" i="16"/>
  <c r="I15" i="16"/>
  <c r="F15" i="16"/>
  <c r="K14" i="16"/>
  <c r="J14" i="16"/>
  <c r="I14" i="16"/>
  <c r="F14" i="16"/>
  <c r="K13" i="16"/>
  <c r="J13" i="16"/>
  <c r="I13" i="16"/>
  <c r="F13" i="16"/>
  <c r="K12" i="16"/>
  <c r="J12" i="16"/>
  <c r="I12" i="16"/>
  <c r="F12" i="16"/>
  <c r="K11" i="16"/>
  <c r="J11" i="16"/>
  <c r="I11" i="16"/>
  <c r="F11" i="16"/>
  <c r="K10" i="16"/>
  <c r="J10" i="16"/>
  <c r="I10" i="16"/>
  <c r="F10" i="16"/>
  <c r="K9" i="16"/>
  <c r="J9" i="16"/>
  <c r="I9" i="16"/>
  <c r="F9" i="16"/>
  <c r="H8" i="16"/>
  <c r="H6" i="16" s="1"/>
  <c r="G8" i="16"/>
  <c r="E8" i="16"/>
  <c r="K8" i="16" s="1"/>
  <c r="D8" i="16"/>
  <c r="H7" i="16"/>
  <c r="H5" i="16" s="1"/>
  <c r="G7" i="16"/>
  <c r="E7" i="16"/>
  <c r="D7" i="16"/>
  <c r="K34" i="15"/>
  <c r="J34" i="15"/>
  <c r="I34" i="15"/>
  <c r="F34" i="15"/>
  <c r="K33" i="15"/>
  <c r="J33" i="15"/>
  <c r="I33" i="15"/>
  <c r="F33" i="15"/>
  <c r="K32" i="15"/>
  <c r="J32" i="15"/>
  <c r="I32" i="15"/>
  <c r="F32" i="15"/>
  <c r="K31" i="15"/>
  <c r="J31" i="15"/>
  <c r="I31" i="15"/>
  <c r="F31" i="15"/>
  <c r="H30" i="15"/>
  <c r="G30" i="15"/>
  <c r="E30" i="15"/>
  <c r="D30" i="15"/>
  <c r="H29" i="15"/>
  <c r="H5" i="15" s="1"/>
  <c r="G29" i="15"/>
  <c r="I29" i="15" s="1"/>
  <c r="E29" i="15"/>
  <c r="D29" i="15"/>
  <c r="K28" i="15"/>
  <c r="J28" i="15"/>
  <c r="I28" i="15"/>
  <c r="F28" i="15"/>
  <c r="K27" i="15"/>
  <c r="J27" i="15"/>
  <c r="I27" i="15"/>
  <c r="F27" i="15"/>
  <c r="K26" i="15"/>
  <c r="J26" i="15"/>
  <c r="I26" i="15"/>
  <c r="F26" i="15"/>
  <c r="K25" i="15"/>
  <c r="J25" i="15"/>
  <c r="I25" i="15"/>
  <c r="F25" i="15"/>
  <c r="K24" i="15"/>
  <c r="J24" i="15"/>
  <c r="I24" i="15"/>
  <c r="F24" i="15"/>
  <c r="K23" i="15"/>
  <c r="J23" i="15"/>
  <c r="I23" i="15"/>
  <c r="F23" i="15"/>
  <c r="K22" i="15"/>
  <c r="J22" i="15"/>
  <c r="I22" i="15"/>
  <c r="F22" i="15"/>
  <c r="K21" i="15"/>
  <c r="J21" i="15"/>
  <c r="I21" i="15"/>
  <c r="F21" i="15"/>
  <c r="K20" i="15"/>
  <c r="J20" i="15"/>
  <c r="I20" i="15"/>
  <c r="F20" i="15"/>
  <c r="K19" i="15"/>
  <c r="L19" i="15" s="1"/>
  <c r="J19" i="15"/>
  <c r="I19" i="15"/>
  <c r="F19" i="15"/>
  <c r="K18" i="15"/>
  <c r="J18" i="15"/>
  <c r="I18" i="15"/>
  <c r="F18" i="15"/>
  <c r="K17" i="15"/>
  <c r="L17" i="15" s="1"/>
  <c r="J17" i="15"/>
  <c r="I17" i="15"/>
  <c r="F17" i="15"/>
  <c r="L16" i="15"/>
  <c r="K16" i="15"/>
  <c r="J16" i="15"/>
  <c r="I16" i="15"/>
  <c r="F16" i="15"/>
  <c r="K15" i="15"/>
  <c r="J15" i="15"/>
  <c r="I15" i="15"/>
  <c r="F15" i="15"/>
  <c r="K14" i="15"/>
  <c r="L14" i="15" s="1"/>
  <c r="J14" i="15"/>
  <c r="I14" i="15"/>
  <c r="F14" i="15"/>
  <c r="K13" i="15"/>
  <c r="J13" i="15"/>
  <c r="I13" i="15"/>
  <c r="F13" i="15"/>
  <c r="K12" i="15"/>
  <c r="J12" i="15"/>
  <c r="I12" i="15"/>
  <c r="F12" i="15"/>
  <c r="K11" i="15"/>
  <c r="J11" i="15"/>
  <c r="I11" i="15"/>
  <c r="F11" i="15"/>
  <c r="K10" i="15"/>
  <c r="J10" i="15"/>
  <c r="I10" i="15"/>
  <c r="F10" i="15"/>
  <c r="K9" i="15"/>
  <c r="J9" i="15"/>
  <c r="I9" i="15"/>
  <c r="F9" i="15"/>
  <c r="H8" i="15"/>
  <c r="G8" i="15"/>
  <c r="E8" i="15"/>
  <c r="D8" i="15"/>
  <c r="H7" i="15"/>
  <c r="G7" i="15"/>
  <c r="E7" i="15"/>
  <c r="F7" i="15" s="1"/>
  <c r="D7" i="15"/>
  <c r="E30" i="14"/>
  <c r="D30" i="14"/>
  <c r="E29" i="14"/>
  <c r="K29" i="14" s="1"/>
  <c r="D29" i="14"/>
  <c r="E8" i="14"/>
  <c r="D8" i="14"/>
  <c r="F8" i="14" s="1"/>
  <c r="E7" i="14"/>
  <c r="D7" i="14"/>
  <c r="J7" i="14" s="1"/>
  <c r="G8" i="14"/>
  <c r="G30" i="14"/>
  <c r="G6" i="14"/>
  <c r="I6" i="14" s="1"/>
  <c r="G7" i="14"/>
  <c r="G29" i="14"/>
  <c r="G5" i="14"/>
  <c r="I5" i="14" s="1"/>
  <c r="H6" i="14"/>
  <c r="H5" i="14"/>
  <c r="H30" i="14"/>
  <c r="H29" i="14"/>
  <c r="H8" i="14"/>
  <c r="H7" i="14"/>
  <c r="J34" i="14"/>
  <c r="K34" i="14"/>
  <c r="I34" i="14"/>
  <c r="F34" i="14"/>
  <c r="J33" i="14"/>
  <c r="L33" i="14" s="1"/>
  <c r="K33" i="14"/>
  <c r="I33" i="14"/>
  <c r="F33" i="14"/>
  <c r="J32" i="14"/>
  <c r="K32" i="14"/>
  <c r="I32" i="14"/>
  <c r="F32" i="14"/>
  <c r="J31" i="14"/>
  <c r="K31" i="14"/>
  <c r="I31" i="14"/>
  <c r="F31" i="14"/>
  <c r="I30" i="14"/>
  <c r="J29" i="14"/>
  <c r="I29" i="14"/>
  <c r="J28" i="14"/>
  <c r="L28" i="14" s="1"/>
  <c r="K28" i="14"/>
  <c r="I28" i="14"/>
  <c r="F28" i="14"/>
  <c r="J27" i="14"/>
  <c r="K27" i="14"/>
  <c r="I27" i="14"/>
  <c r="F27" i="14"/>
  <c r="J26" i="14"/>
  <c r="K26" i="14"/>
  <c r="L26" i="14"/>
  <c r="I26" i="14"/>
  <c r="F26" i="14"/>
  <c r="J25" i="14"/>
  <c r="K25" i="14"/>
  <c r="L25" i="14" s="1"/>
  <c r="I25" i="14"/>
  <c r="F25" i="14"/>
  <c r="J24" i="14"/>
  <c r="K24" i="14"/>
  <c r="I24" i="14"/>
  <c r="F24" i="14"/>
  <c r="J23" i="14"/>
  <c r="L23" i="14" s="1"/>
  <c r="K23" i="14"/>
  <c r="I23" i="14"/>
  <c r="F23" i="14"/>
  <c r="J22" i="14"/>
  <c r="K22" i="14"/>
  <c r="L22" i="14"/>
  <c r="I22" i="14"/>
  <c r="F22" i="14"/>
  <c r="J21" i="14"/>
  <c r="L21" i="14" s="1"/>
  <c r="K21" i="14"/>
  <c r="I21" i="14"/>
  <c r="F21" i="14"/>
  <c r="J20" i="14"/>
  <c r="K20" i="14"/>
  <c r="I20" i="14"/>
  <c r="F20" i="14"/>
  <c r="J19" i="14"/>
  <c r="K19" i="14"/>
  <c r="I19" i="14"/>
  <c r="F19" i="14"/>
  <c r="J18" i="14"/>
  <c r="K18" i="14"/>
  <c r="L18" i="14" s="1"/>
  <c r="I18" i="14"/>
  <c r="F18" i="14"/>
  <c r="J17" i="14"/>
  <c r="K17" i="14"/>
  <c r="I17" i="14"/>
  <c r="F17" i="14"/>
  <c r="J16" i="14"/>
  <c r="K16" i="14"/>
  <c r="I16" i="14"/>
  <c r="F16" i="14"/>
  <c r="J15" i="14"/>
  <c r="L15" i="14" s="1"/>
  <c r="K15" i="14"/>
  <c r="I15" i="14"/>
  <c r="F15" i="14"/>
  <c r="J14" i="14"/>
  <c r="K14" i="14"/>
  <c r="L14" i="14"/>
  <c r="I14" i="14"/>
  <c r="F14" i="14"/>
  <c r="J13" i="14"/>
  <c r="K13" i="14"/>
  <c r="I13" i="14"/>
  <c r="F13" i="14"/>
  <c r="J12" i="14"/>
  <c r="K12" i="14"/>
  <c r="I12" i="14"/>
  <c r="F12" i="14"/>
  <c r="J11" i="14"/>
  <c r="K11" i="14"/>
  <c r="L11" i="14" s="1"/>
  <c r="I11" i="14"/>
  <c r="F11" i="14"/>
  <c r="J10" i="14"/>
  <c r="K10" i="14"/>
  <c r="L10" i="14" s="1"/>
  <c r="I10" i="14"/>
  <c r="F10" i="14"/>
  <c r="J9" i="14"/>
  <c r="K9" i="14"/>
  <c r="L9" i="14" s="1"/>
  <c r="I9" i="14"/>
  <c r="F9" i="14"/>
  <c r="J8" i="14"/>
  <c r="K8" i="14"/>
  <c r="I8" i="14"/>
  <c r="I7" i="14"/>
  <c r="E6" i="13"/>
  <c r="K6" i="13"/>
  <c r="E30" i="13"/>
  <c r="K30" i="13" s="1"/>
  <c r="D30" i="13"/>
  <c r="D6" i="13" s="1"/>
  <c r="J30" i="13"/>
  <c r="L30" i="13" s="1"/>
  <c r="E29" i="13"/>
  <c r="K29" i="13" s="1"/>
  <c r="D29" i="13"/>
  <c r="D5" i="13" s="1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31" i="13"/>
  <c r="F32" i="13"/>
  <c r="F33" i="13"/>
  <c r="F34" i="13"/>
  <c r="J34" i="13"/>
  <c r="K34" i="13"/>
  <c r="L34" i="13" s="1"/>
  <c r="I34" i="13"/>
  <c r="J33" i="13"/>
  <c r="L33" i="13" s="1"/>
  <c r="K33" i="13"/>
  <c r="I33" i="13"/>
  <c r="J32" i="13"/>
  <c r="L32" i="13" s="1"/>
  <c r="K32" i="13"/>
  <c r="I32" i="13"/>
  <c r="J31" i="13"/>
  <c r="L31" i="13" s="1"/>
  <c r="K31" i="13"/>
  <c r="I31" i="13"/>
  <c r="I30" i="13"/>
  <c r="I29" i="13"/>
  <c r="J28" i="13"/>
  <c r="L28" i="13"/>
  <c r="K28" i="13"/>
  <c r="I28" i="13"/>
  <c r="J27" i="13"/>
  <c r="K27" i="13"/>
  <c r="I27" i="13"/>
  <c r="J26" i="13"/>
  <c r="K26" i="13"/>
  <c r="L26" i="13"/>
  <c r="I26" i="13"/>
  <c r="J25" i="13"/>
  <c r="L25" i="13" s="1"/>
  <c r="K25" i="13"/>
  <c r="I25" i="13"/>
  <c r="J24" i="13"/>
  <c r="K24" i="13"/>
  <c r="L24" i="13"/>
  <c r="I24" i="13"/>
  <c r="J23" i="13"/>
  <c r="L23" i="13" s="1"/>
  <c r="K23" i="13"/>
  <c r="I23" i="13"/>
  <c r="J22" i="13"/>
  <c r="K22" i="13"/>
  <c r="L22" i="13" s="1"/>
  <c r="I22" i="13"/>
  <c r="J21" i="13"/>
  <c r="L21" i="13" s="1"/>
  <c r="K21" i="13"/>
  <c r="I21" i="13"/>
  <c r="J20" i="13"/>
  <c r="K20" i="13"/>
  <c r="L20" i="13" s="1"/>
  <c r="I20" i="13"/>
  <c r="J19" i="13"/>
  <c r="L19" i="13" s="1"/>
  <c r="K19" i="13"/>
  <c r="I19" i="13"/>
  <c r="J18" i="13"/>
  <c r="K18" i="13"/>
  <c r="L18" i="13" s="1"/>
  <c r="I18" i="13"/>
  <c r="J17" i="13"/>
  <c r="K17" i="13"/>
  <c r="I17" i="13"/>
  <c r="J16" i="13"/>
  <c r="K16" i="13"/>
  <c r="L16" i="13" s="1"/>
  <c r="I16" i="13"/>
  <c r="J15" i="13"/>
  <c r="L15" i="13" s="1"/>
  <c r="K15" i="13"/>
  <c r="I15" i="13"/>
  <c r="J14" i="13"/>
  <c r="K14" i="13"/>
  <c r="L14" i="13" s="1"/>
  <c r="I14" i="13"/>
  <c r="J13" i="13"/>
  <c r="L13" i="13" s="1"/>
  <c r="K13" i="13"/>
  <c r="I13" i="13"/>
  <c r="J12" i="13"/>
  <c r="K12" i="13"/>
  <c r="L12" i="13" s="1"/>
  <c r="I12" i="13"/>
  <c r="J11" i="13"/>
  <c r="K11" i="13"/>
  <c r="I11" i="13"/>
  <c r="J10" i="13"/>
  <c r="K10" i="13"/>
  <c r="L10" i="13"/>
  <c r="I10" i="13"/>
  <c r="J9" i="13"/>
  <c r="L9" i="13" s="1"/>
  <c r="K9" i="13"/>
  <c r="I9" i="13"/>
  <c r="J8" i="13"/>
  <c r="L8" i="13" s="1"/>
  <c r="K8" i="13"/>
  <c r="I8" i="13"/>
  <c r="J7" i="13"/>
  <c r="L7" i="13" s="1"/>
  <c r="K7" i="13"/>
  <c r="I7" i="13"/>
  <c r="I6" i="13"/>
  <c r="I5" i="13"/>
  <c r="J34" i="12"/>
  <c r="K34" i="12"/>
  <c r="L34" i="12"/>
  <c r="J33" i="12"/>
  <c r="L33" i="12" s="1"/>
  <c r="K33" i="12"/>
  <c r="J32" i="12"/>
  <c r="K32" i="12"/>
  <c r="L32" i="12"/>
  <c r="J31" i="12"/>
  <c r="L31" i="12" s="1"/>
  <c r="K31" i="12"/>
  <c r="K29" i="12"/>
  <c r="J28" i="12"/>
  <c r="L28" i="12" s="1"/>
  <c r="K28" i="12"/>
  <c r="J27" i="12"/>
  <c r="K27" i="12"/>
  <c r="L27" i="12" s="1"/>
  <c r="J26" i="12"/>
  <c r="K26" i="12"/>
  <c r="L26" i="12"/>
  <c r="J25" i="12"/>
  <c r="L25" i="12" s="1"/>
  <c r="K25" i="12"/>
  <c r="J24" i="12"/>
  <c r="K24" i="12"/>
  <c r="L24" i="12"/>
  <c r="J23" i="12"/>
  <c r="L23" i="12" s="1"/>
  <c r="K23" i="12"/>
  <c r="J22" i="12"/>
  <c r="K22" i="12"/>
  <c r="L22" i="12"/>
  <c r="J21" i="12"/>
  <c r="K21" i="12"/>
  <c r="L21" i="12"/>
  <c r="J20" i="12"/>
  <c r="L20" i="12" s="1"/>
  <c r="K20" i="12"/>
  <c r="J19" i="12"/>
  <c r="K19" i="12"/>
  <c r="L19" i="12" s="1"/>
  <c r="J18" i="12"/>
  <c r="K18" i="12"/>
  <c r="L18" i="12"/>
  <c r="J17" i="12"/>
  <c r="L17" i="12" s="1"/>
  <c r="K17" i="12"/>
  <c r="J16" i="12"/>
  <c r="K16" i="12"/>
  <c r="L16" i="12"/>
  <c r="J15" i="12"/>
  <c r="L15" i="12" s="1"/>
  <c r="K15" i="12"/>
  <c r="J14" i="12"/>
  <c r="K14" i="12"/>
  <c r="L14" i="12"/>
  <c r="J13" i="12"/>
  <c r="K13" i="12"/>
  <c r="L13" i="12"/>
  <c r="J12" i="12"/>
  <c r="L12" i="12" s="1"/>
  <c r="K12" i="12"/>
  <c r="J11" i="12"/>
  <c r="K11" i="12"/>
  <c r="L11" i="12" s="1"/>
  <c r="J10" i="12"/>
  <c r="K10" i="12"/>
  <c r="L10" i="12"/>
  <c r="J9" i="12"/>
  <c r="L9" i="12" s="1"/>
  <c r="K9" i="12"/>
  <c r="J7" i="12"/>
  <c r="L7" i="12" s="1"/>
  <c r="K7" i="12"/>
  <c r="K5" i="12"/>
  <c r="J34" i="11"/>
  <c r="L34" i="11" s="1"/>
  <c r="K34" i="11"/>
  <c r="J33" i="11"/>
  <c r="K33" i="11"/>
  <c r="L33" i="11" s="1"/>
  <c r="J32" i="11"/>
  <c r="K32" i="11"/>
  <c r="L32" i="11"/>
  <c r="J31" i="11"/>
  <c r="L31" i="11" s="1"/>
  <c r="K31" i="11"/>
  <c r="K29" i="11"/>
  <c r="J28" i="11"/>
  <c r="K28" i="11"/>
  <c r="L28" i="11"/>
  <c r="J27" i="11"/>
  <c r="K27" i="11"/>
  <c r="L27" i="11"/>
  <c r="J26" i="11"/>
  <c r="L26" i="11" s="1"/>
  <c r="K26" i="11"/>
  <c r="J25" i="11"/>
  <c r="K25" i="11"/>
  <c r="L25" i="11" s="1"/>
  <c r="J24" i="11"/>
  <c r="K24" i="11"/>
  <c r="L24" i="11"/>
  <c r="J23" i="11"/>
  <c r="L23" i="11" s="1"/>
  <c r="K23" i="11"/>
  <c r="J22" i="11"/>
  <c r="K22" i="11"/>
  <c r="L22" i="11"/>
  <c r="J21" i="11"/>
  <c r="L21" i="11" s="1"/>
  <c r="K21" i="11"/>
  <c r="J20" i="11"/>
  <c r="K20" i="11"/>
  <c r="L20" i="11"/>
  <c r="J19" i="11"/>
  <c r="K19" i="11"/>
  <c r="L19" i="11"/>
  <c r="J18" i="11"/>
  <c r="L18" i="11" s="1"/>
  <c r="K18" i="11"/>
  <c r="J17" i="11"/>
  <c r="K17" i="11"/>
  <c r="L17" i="11" s="1"/>
  <c r="J16" i="11"/>
  <c r="K16" i="11"/>
  <c r="L16" i="11"/>
  <c r="J15" i="11"/>
  <c r="L15" i="11" s="1"/>
  <c r="K15" i="11"/>
  <c r="J14" i="11"/>
  <c r="K14" i="11"/>
  <c r="L14" i="11"/>
  <c r="J13" i="11"/>
  <c r="L13" i="11" s="1"/>
  <c r="K13" i="11"/>
  <c r="J12" i="11"/>
  <c r="K12" i="11"/>
  <c r="L12" i="11"/>
  <c r="J11" i="11"/>
  <c r="K11" i="11"/>
  <c r="L11" i="11"/>
  <c r="J10" i="11"/>
  <c r="L10" i="11" s="1"/>
  <c r="K10" i="11"/>
  <c r="J9" i="11"/>
  <c r="K9" i="11"/>
  <c r="L9" i="11" s="1"/>
  <c r="K8" i="11"/>
  <c r="J34" i="10"/>
  <c r="K34" i="10"/>
  <c r="L34" i="10"/>
  <c r="J33" i="10"/>
  <c r="K33" i="10"/>
  <c r="L33" i="10"/>
  <c r="J32" i="10"/>
  <c r="L32" i="10" s="1"/>
  <c r="K32" i="10"/>
  <c r="J31" i="10"/>
  <c r="K31" i="10"/>
  <c r="L31" i="10" s="1"/>
  <c r="J30" i="10"/>
  <c r="K30" i="10"/>
  <c r="L30" i="10"/>
  <c r="J28" i="10"/>
  <c r="K28" i="10"/>
  <c r="L28" i="10"/>
  <c r="J12" i="10"/>
  <c r="L12" i="10" s="1"/>
  <c r="K12" i="10"/>
  <c r="J13" i="10"/>
  <c r="K13" i="10"/>
  <c r="L13" i="10"/>
  <c r="J14" i="10"/>
  <c r="K14" i="10"/>
  <c r="L14" i="10"/>
  <c r="J15" i="10"/>
  <c r="L15" i="10" s="1"/>
  <c r="K15" i="10"/>
  <c r="J16" i="10"/>
  <c r="K16" i="10"/>
  <c r="L16" i="10" s="1"/>
  <c r="J17" i="10"/>
  <c r="K17" i="10"/>
  <c r="L17" i="10"/>
  <c r="J18" i="10"/>
  <c r="L18" i="10" s="1"/>
  <c r="K18" i="10"/>
  <c r="J19" i="10"/>
  <c r="K19" i="10"/>
  <c r="L19" i="10"/>
  <c r="J20" i="10"/>
  <c r="L20" i="10" s="1"/>
  <c r="K20" i="10"/>
  <c r="J21" i="10"/>
  <c r="K21" i="10"/>
  <c r="L21" i="10"/>
  <c r="J22" i="10"/>
  <c r="K22" i="10"/>
  <c r="L22" i="10"/>
  <c r="J23" i="10"/>
  <c r="L23" i="10" s="1"/>
  <c r="K23" i="10"/>
  <c r="J24" i="10"/>
  <c r="K24" i="10"/>
  <c r="L24" i="10" s="1"/>
  <c r="J25" i="10"/>
  <c r="K25" i="10"/>
  <c r="L25" i="10"/>
  <c r="J26" i="10"/>
  <c r="L26" i="10" s="1"/>
  <c r="K26" i="10"/>
  <c r="J27" i="10"/>
  <c r="K27" i="10"/>
  <c r="L27" i="10"/>
  <c r="K11" i="10"/>
  <c r="L11" i="10" s="1"/>
  <c r="J11" i="10"/>
  <c r="K10" i="10"/>
  <c r="J10" i="10"/>
  <c r="L10" i="10" s="1"/>
  <c r="J9" i="10"/>
  <c r="K9" i="10"/>
  <c r="L9" i="10"/>
  <c r="J8" i="10"/>
  <c r="L8" i="10" s="1"/>
  <c r="K6" i="10"/>
  <c r="I34" i="12"/>
  <c r="F34" i="12"/>
  <c r="I33" i="12"/>
  <c r="F33" i="12"/>
  <c r="I32" i="12"/>
  <c r="F32" i="12"/>
  <c r="I31" i="12"/>
  <c r="F31" i="12"/>
  <c r="I30" i="12"/>
  <c r="D30" i="12"/>
  <c r="J30" i="12" s="1"/>
  <c r="E30" i="12"/>
  <c r="K30" i="12" s="1"/>
  <c r="F30" i="12"/>
  <c r="I29" i="12"/>
  <c r="D29" i="12"/>
  <c r="F29" i="12" s="1"/>
  <c r="E29" i="12"/>
  <c r="I28" i="12"/>
  <c r="F28" i="12"/>
  <c r="I27" i="12"/>
  <c r="F27" i="12"/>
  <c r="I26" i="12"/>
  <c r="F26" i="12"/>
  <c r="I25" i="12"/>
  <c r="F25" i="12"/>
  <c r="I24" i="12"/>
  <c r="F24" i="12"/>
  <c r="I23" i="12"/>
  <c r="F23" i="12"/>
  <c r="I22" i="12"/>
  <c r="F22" i="12"/>
  <c r="I21" i="12"/>
  <c r="F21" i="12"/>
  <c r="I20" i="12"/>
  <c r="F20" i="12"/>
  <c r="I19" i="12"/>
  <c r="F19" i="12"/>
  <c r="I18" i="12"/>
  <c r="F18" i="12"/>
  <c r="I17" i="12"/>
  <c r="F17" i="12"/>
  <c r="I16" i="12"/>
  <c r="F16" i="12"/>
  <c r="I15" i="12"/>
  <c r="F15" i="12"/>
  <c r="I14" i="12"/>
  <c r="F14" i="12"/>
  <c r="I13" i="12"/>
  <c r="F13" i="12"/>
  <c r="I12" i="12"/>
  <c r="F12" i="12"/>
  <c r="I11" i="12"/>
  <c r="F11" i="12"/>
  <c r="I10" i="12"/>
  <c r="F10" i="12"/>
  <c r="I9" i="12"/>
  <c r="F9" i="12"/>
  <c r="I8" i="12"/>
  <c r="D8" i="12"/>
  <c r="J8" i="12" s="1"/>
  <c r="E8" i="12"/>
  <c r="E6" i="12" s="1"/>
  <c r="F8" i="12"/>
  <c r="I7" i="12"/>
  <c r="D7" i="12"/>
  <c r="F7" i="12" s="1"/>
  <c r="E7" i="12"/>
  <c r="I6" i="12"/>
  <c r="D6" i="12"/>
  <c r="J6" i="12" s="1"/>
  <c r="I5" i="12"/>
  <c r="D5" i="12"/>
  <c r="F5" i="12" s="1"/>
  <c r="E5" i="12"/>
  <c r="I34" i="11"/>
  <c r="I33" i="11"/>
  <c r="I32" i="11"/>
  <c r="I31" i="11"/>
  <c r="I30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H30" i="11"/>
  <c r="H29" i="11"/>
  <c r="I29" i="11" s="1"/>
  <c r="I8" i="11"/>
  <c r="H8" i="11"/>
  <c r="H6" i="11" s="1"/>
  <c r="I6" i="11" s="1"/>
  <c r="H7" i="11"/>
  <c r="I7" i="11" s="1"/>
  <c r="D29" i="11"/>
  <c r="F29" i="11" s="1"/>
  <c r="E29" i="11"/>
  <c r="D30" i="11"/>
  <c r="J30" i="11" s="1"/>
  <c r="F30" i="11"/>
  <c r="E30" i="11"/>
  <c r="K30" i="11" s="1"/>
  <c r="F34" i="11"/>
  <c r="F33" i="11"/>
  <c r="F32" i="11"/>
  <c r="F31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E8" i="11"/>
  <c r="E6" i="11"/>
  <c r="K6" i="11" s="1"/>
  <c r="D8" i="11"/>
  <c r="D6" i="11" s="1"/>
  <c r="E7" i="11"/>
  <c r="K7" i="11" s="1"/>
  <c r="D7" i="11"/>
  <c r="J7" i="11" s="1"/>
  <c r="L7" i="11" s="1"/>
  <c r="E8" i="10"/>
  <c r="K8" i="10" s="1"/>
  <c r="D8" i="10"/>
  <c r="D6" i="10" s="1"/>
  <c r="E7" i="10"/>
  <c r="K7" i="10" s="1"/>
  <c r="D7" i="10"/>
  <c r="F7" i="10" s="1"/>
  <c r="E5" i="10"/>
  <c r="K5" i="10" s="1"/>
  <c r="D5" i="10"/>
  <c r="F5" i="10" s="1"/>
  <c r="F34" i="10"/>
  <c r="F33" i="10"/>
  <c r="F32" i="10"/>
  <c r="F31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E30" i="10"/>
  <c r="E6" i="10"/>
  <c r="D30" i="10"/>
  <c r="E29" i="10"/>
  <c r="K29" i="10" s="1"/>
  <c r="D29" i="10"/>
  <c r="J29" i="10" s="1"/>
  <c r="L29" i="10" s="1"/>
  <c r="F30" i="10"/>
  <c r="L11" i="13"/>
  <c r="L27" i="13"/>
  <c r="L17" i="13"/>
  <c r="F30" i="13"/>
  <c r="L30" i="11" l="1"/>
  <c r="F6" i="10"/>
  <c r="J6" i="10"/>
  <c r="L6" i="10" s="1"/>
  <c r="J5" i="13"/>
  <c r="L5" i="13" s="1"/>
  <c r="F6" i="12"/>
  <c r="K6" i="12"/>
  <c r="L30" i="12"/>
  <c r="J6" i="11"/>
  <c r="L6" i="11" s="1"/>
  <c r="F6" i="11"/>
  <c r="L6" i="12"/>
  <c r="F6" i="13"/>
  <c r="J6" i="13"/>
  <c r="L6" i="13" s="1"/>
  <c r="E5" i="13"/>
  <c r="K5" i="13" s="1"/>
  <c r="H5" i="11"/>
  <c r="I5" i="11" s="1"/>
  <c r="J8" i="11"/>
  <c r="L8" i="11" s="1"/>
  <c r="L27" i="14"/>
  <c r="F7" i="11"/>
  <c r="F8" i="10"/>
  <c r="J5" i="12"/>
  <c r="L5" i="12" s="1"/>
  <c r="K8" i="12"/>
  <c r="L8" i="12" s="1"/>
  <c r="J29" i="12"/>
  <c r="L29" i="12" s="1"/>
  <c r="L16" i="14"/>
  <c r="L20" i="14"/>
  <c r="K30" i="16"/>
  <c r="F29" i="17"/>
  <c r="L11" i="18"/>
  <c r="F29" i="13"/>
  <c r="J29" i="11"/>
  <c r="L29" i="11" s="1"/>
  <c r="F8" i="11"/>
  <c r="F8" i="17"/>
  <c r="L12" i="14"/>
  <c r="D5" i="11"/>
  <c r="J5" i="10"/>
  <c r="L5" i="10" s="1"/>
  <c r="J7" i="10"/>
  <c r="L7" i="10" s="1"/>
  <c r="J29" i="13"/>
  <c r="L29" i="13" s="1"/>
  <c r="L13" i="14"/>
  <c r="L24" i="14"/>
  <c r="J30" i="14"/>
  <c r="L30" i="14" s="1"/>
  <c r="K8" i="15"/>
  <c r="K29" i="17"/>
  <c r="L8" i="14"/>
  <c r="L34" i="14"/>
  <c r="F29" i="10"/>
  <c r="E5" i="11"/>
  <c r="L17" i="14"/>
  <c r="L19" i="14"/>
  <c r="K30" i="14"/>
  <c r="L10" i="15"/>
  <c r="J30" i="15"/>
  <c r="L31" i="16"/>
  <c r="L33" i="16"/>
  <c r="K7" i="17"/>
  <c r="H6" i="17"/>
  <c r="L14" i="17"/>
  <c r="L16" i="17"/>
  <c r="L18" i="17"/>
  <c r="L24" i="17"/>
  <c r="L26" i="17"/>
  <c r="J7" i="18"/>
  <c r="L32" i="14"/>
  <c r="F29" i="14"/>
  <c r="K29" i="18"/>
  <c r="L33" i="18"/>
  <c r="L31" i="18"/>
  <c r="I7" i="18"/>
  <c r="L9" i="18"/>
  <c r="H5" i="18"/>
  <c r="K7" i="18"/>
  <c r="L12" i="18"/>
  <c r="L14" i="18"/>
  <c r="L16" i="18"/>
  <c r="L19" i="18"/>
  <c r="L21" i="18"/>
  <c r="L23" i="18"/>
  <c r="J29" i="18"/>
  <c r="J30" i="18"/>
  <c r="L30" i="18" s="1"/>
  <c r="J8" i="18"/>
  <c r="G6" i="18"/>
  <c r="I6" i="18" s="1"/>
  <c r="F30" i="18"/>
  <c r="L15" i="18"/>
  <c r="L20" i="18"/>
  <c r="F8" i="18"/>
  <c r="L7" i="18"/>
  <c r="L8" i="18"/>
  <c r="G5" i="18"/>
  <c r="E6" i="18"/>
  <c r="K6" i="18" s="1"/>
  <c r="E5" i="18"/>
  <c r="D6" i="18"/>
  <c r="D5" i="18"/>
  <c r="L31" i="17"/>
  <c r="H5" i="17"/>
  <c r="K30" i="17"/>
  <c r="K8" i="17"/>
  <c r="L8" i="17" s="1"/>
  <c r="L11" i="17"/>
  <c r="L13" i="17"/>
  <c r="L17" i="17"/>
  <c r="L19" i="17"/>
  <c r="L21" i="17"/>
  <c r="L25" i="17"/>
  <c r="I7" i="17"/>
  <c r="L28" i="17"/>
  <c r="J29" i="17"/>
  <c r="L29" i="17" s="1"/>
  <c r="L33" i="17"/>
  <c r="J7" i="17"/>
  <c r="L7" i="17" s="1"/>
  <c r="F30" i="17"/>
  <c r="L22" i="17"/>
  <c r="L12" i="17"/>
  <c r="L15" i="17"/>
  <c r="L20" i="17"/>
  <c r="L23" i="17"/>
  <c r="G6" i="17"/>
  <c r="E6" i="17"/>
  <c r="K6" i="17" s="1"/>
  <c r="E5" i="17"/>
  <c r="D6" i="17"/>
  <c r="G5" i="17"/>
  <c r="J30" i="17"/>
  <c r="L30" i="17" s="1"/>
  <c r="J29" i="16"/>
  <c r="J30" i="16"/>
  <c r="L30" i="16" s="1"/>
  <c r="K29" i="16"/>
  <c r="I29" i="16"/>
  <c r="K7" i="16"/>
  <c r="I7" i="16"/>
  <c r="L13" i="16"/>
  <c r="I8" i="16"/>
  <c r="L10" i="16"/>
  <c r="J7" i="16"/>
  <c r="G6" i="16"/>
  <c r="I6" i="16" s="1"/>
  <c r="J8" i="16"/>
  <c r="L8" i="16" s="1"/>
  <c r="L32" i="16"/>
  <c r="F7" i="16"/>
  <c r="L14" i="16"/>
  <c r="L16" i="16"/>
  <c r="L18" i="16"/>
  <c r="F8" i="16"/>
  <c r="L21" i="16"/>
  <c r="L23" i="16"/>
  <c r="D5" i="16"/>
  <c r="L22" i="16"/>
  <c r="L24" i="16"/>
  <c r="L11" i="16"/>
  <c r="L15" i="16"/>
  <c r="L19" i="16"/>
  <c r="L12" i="16"/>
  <c r="L17" i="16"/>
  <c r="L26" i="16"/>
  <c r="L28" i="16"/>
  <c r="L20" i="16"/>
  <c r="L9" i="16"/>
  <c r="L25" i="16"/>
  <c r="L27" i="16"/>
  <c r="G5" i="16"/>
  <c r="E6" i="16"/>
  <c r="K6" i="16" s="1"/>
  <c r="F29" i="16"/>
  <c r="D6" i="16"/>
  <c r="E5" i="16"/>
  <c r="K5" i="16" s="1"/>
  <c r="I30" i="15"/>
  <c r="L34" i="15"/>
  <c r="K29" i="15"/>
  <c r="L21" i="15"/>
  <c r="L15" i="15"/>
  <c r="I7" i="15"/>
  <c r="L13" i="15"/>
  <c r="H6" i="15"/>
  <c r="K7" i="15"/>
  <c r="L18" i="15"/>
  <c r="L20" i="15"/>
  <c r="L22" i="15"/>
  <c r="L24" i="15"/>
  <c r="L26" i="15"/>
  <c r="J29" i="15"/>
  <c r="J7" i="15"/>
  <c r="L7" i="15" s="1"/>
  <c r="I8" i="15"/>
  <c r="L25" i="15"/>
  <c r="J8" i="15"/>
  <c r="L8" i="15" s="1"/>
  <c r="L9" i="15"/>
  <c r="F30" i="15"/>
  <c r="L31" i="15"/>
  <c r="L33" i="15"/>
  <c r="L32" i="15"/>
  <c r="L12" i="15"/>
  <c r="L28" i="15"/>
  <c r="F8" i="15"/>
  <c r="L23" i="15"/>
  <c r="L11" i="15"/>
  <c r="L27" i="15"/>
  <c r="G5" i="15"/>
  <c r="I5" i="15" s="1"/>
  <c r="E6" i="15"/>
  <c r="K6" i="15" s="1"/>
  <c r="F29" i="15"/>
  <c r="E5" i="15"/>
  <c r="K5" i="15" s="1"/>
  <c r="D5" i="15"/>
  <c r="K30" i="15"/>
  <c r="L30" i="15" s="1"/>
  <c r="G6" i="15"/>
  <c r="D6" i="15"/>
  <c r="L29" i="14"/>
  <c r="L31" i="14"/>
  <c r="E6" i="14"/>
  <c r="K6" i="14" s="1"/>
  <c r="E5" i="14"/>
  <c r="K5" i="14" s="1"/>
  <c r="F30" i="14"/>
  <c r="D5" i="14"/>
  <c r="J5" i="14" s="1"/>
  <c r="D6" i="14"/>
  <c r="F6" i="14" s="1"/>
  <c r="K7" i="14"/>
  <c r="L7" i="14" s="1"/>
  <c r="F7" i="14"/>
  <c r="K5" i="11" l="1"/>
  <c r="F5" i="13"/>
  <c r="L5" i="14"/>
  <c r="F5" i="11"/>
  <c r="J5" i="11"/>
  <c r="L5" i="11" s="1"/>
  <c r="I6" i="15"/>
  <c r="I6" i="17"/>
  <c r="L29" i="18"/>
  <c r="I5" i="18"/>
  <c r="K5" i="18"/>
  <c r="J6" i="18"/>
  <c r="L6" i="18" s="1"/>
  <c r="F6" i="18"/>
  <c r="J5" i="18"/>
  <c r="F5" i="18"/>
  <c r="I5" i="17"/>
  <c r="K5" i="17"/>
  <c r="J6" i="17"/>
  <c r="L6" i="17" s="1"/>
  <c r="F6" i="17"/>
  <c r="J5" i="17"/>
  <c r="F5" i="17"/>
  <c r="L29" i="16"/>
  <c r="L7" i="16"/>
  <c r="J6" i="16"/>
  <c r="L6" i="16" s="1"/>
  <c r="F6" i="16"/>
  <c r="F5" i="16"/>
  <c r="J5" i="16"/>
  <c r="L5" i="16" s="1"/>
  <c r="I5" i="16"/>
  <c r="L29" i="15"/>
  <c r="J5" i="15"/>
  <c r="L5" i="15" s="1"/>
  <c r="F5" i="15"/>
  <c r="J6" i="15"/>
  <c r="L6" i="15" s="1"/>
  <c r="F6" i="15"/>
  <c r="F5" i="14"/>
  <c r="J6" i="14"/>
  <c r="L6" i="14" s="1"/>
  <c r="L5" i="18" l="1"/>
  <c r="L5" i="17"/>
</calcChain>
</file>

<file path=xl/sharedStrings.xml><?xml version="1.0" encoding="utf-8"?>
<sst xmlns="http://schemas.openxmlformats.org/spreadsheetml/2006/main" count="586" uniqueCount="84">
  <si>
    <t>월계</t>
  </si>
  <si>
    <t>누계</t>
  </si>
  <si>
    <t>소계</t>
  </si>
  <si>
    <t>일본</t>
  </si>
  <si>
    <t>중국</t>
  </si>
  <si>
    <t>홍콩</t>
  </si>
  <si>
    <t>대만</t>
  </si>
  <si>
    <t>싱가폴</t>
  </si>
  <si>
    <t>베트남</t>
  </si>
  <si>
    <t>태국</t>
  </si>
  <si>
    <t>기타</t>
  </si>
  <si>
    <t>미국</t>
  </si>
  <si>
    <t xml:space="preserve">제주관광공사 </t>
    <phoneticPr fontId="2" type="noConversion"/>
  </si>
  <si>
    <t>* 제주특별자치도관광협회 입도통계 및 한국관광공사 한국관광통계에서 발췌∙수정</t>
    <phoneticPr fontId="2" type="noConversion"/>
  </si>
  <si>
    <t>* 제주특별자치도 입도통계는 확정치가 발표되지 않은 경우 잠정치를 이용함</t>
    <phoneticPr fontId="2" type="noConversion"/>
  </si>
  <si>
    <t xml:space="preserve">제주 </t>
    <phoneticPr fontId="2" type="noConversion"/>
  </si>
  <si>
    <t>한국</t>
    <phoneticPr fontId="2" type="noConversion"/>
  </si>
  <si>
    <t>총계</t>
    <phoneticPr fontId="2" type="noConversion"/>
  </si>
  <si>
    <t>아시아</t>
    <phoneticPr fontId="2" type="noConversion"/>
  </si>
  <si>
    <t>말레이시아</t>
    <phoneticPr fontId="2" type="noConversion"/>
  </si>
  <si>
    <t>인도네시아</t>
    <phoneticPr fontId="2" type="noConversion"/>
  </si>
  <si>
    <t>서구 등</t>
    <phoneticPr fontId="2" type="noConversion"/>
  </si>
  <si>
    <t>연구조사센터</t>
    <phoneticPr fontId="2" type="noConversion"/>
  </si>
  <si>
    <t>제주 외국인관광통계 1월</t>
    <phoneticPr fontId="2" type="noConversion"/>
  </si>
  <si>
    <t>2018년</t>
    <phoneticPr fontId="2" type="noConversion"/>
  </si>
  <si>
    <t>증감률</t>
    <phoneticPr fontId="2" type="noConversion"/>
  </si>
  <si>
    <r>
      <rPr>
        <sz val="36"/>
        <color rgb="FF0000CC"/>
        <rFont val="HY견고딕"/>
        <family val="1"/>
        <charset val="129"/>
      </rPr>
      <t>2019년 제주특별자치도</t>
    </r>
    <r>
      <rPr>
        <sz val="36"/>
        <color theme="1"/>
        <rFont val="HY견고딕"/>
        <family val="1"/>
        <charset val="129"/>
      </rPr>
      <t xml:space="preserve">
 외국인관광객 입도통계</t>
    </r>
    <phoneticPr fontId="2" type="noConversion"/>
  </si>
  <si>
    <t>2019년</t>
    <phoneticPr fontId="2" type="noConversion"/>
  </si>
  <si>
    <t>064) 740-6055</t>
    <phoneticPr fontId="2" type="noConversion"/>
  </si>
  <si>
    <t>제주 외국인관광통계 2월</t>
    <phoneticPr fontId="2" type="noConversion"/>
  </si>
  <si>
    <t>제주(A)</t>
    <phoneticPr fontId="2" type="noConversion"/>
  </si>
  <si>
    <t>한국(B)</t>
    <phoneticPr fontId="2" type="noConversion"/>
  </si>
  <si>
    <t>2019년</t>
    <phoneticPr fontId="2" type="noConversion"/>
  </si>
  <si>
    <t>2018년</t>
    <phoneticPr fontId="2" type="noConversion"/>
  </si>
  <si>
    <t>증감률(%)</t>
    <phoneticPr fontId="2" type="noConversion"/>
  </si>
  <si>
    <t>제주 점유율(%)</t>
    <phoneticPr fontId="2" type="noConversion"/>
  </si>
  <si>
    <t>증감</t>
    <phoneticPr fontId="2" type="noConversion"/>
  </si>
  <si>
    <t>제주 외국인관광통계 4월</t>
    <phoneticPr fontId="2" type="noConversion"/>
  </si>
  <si>
    <t>제주 외국인관광통계 3월</t>
    <phoneticPr fontId="2" type="noConversion"/>
  </si>
  <si>
    <t>제주 외국인관광통계 5월</t>
    <phoneticPr fontId="2" type="noConversion"/>
  </si>
  <si>
    <t>제주 외국인관광통계 6월</t>
    <phoneticPr fontId="2" type="noConversion"/>
  </si>
  <si>
    <t>282,476</t>
  </si>
  <si>
    <t>475,007</t>
  </si>
  <si>
    <t>61,728</t>
  </si>
  <si>
    <t>118,437</t>
  </si>
  <si>
    <t>24,743</t>
  </si>
  <si>
    <t>25,538</t>
  </si>
  <si>
    <t>27,880</t>
  </si>
  <si>
    <t>58,339</t>
  </si>
  <si>
    <t>37,684</t>
  </si>
  <si>
    <t>105,398</t>
  </si>
  <si>
    <t>제주 외국인관광통계 7월</t>
    <phoneticPr fontId="2" type="noConversion"/>
  </si>
  <si>
    <t>274,830</t>
  </si>
  <si>
    <t>519,132</t>
  </si>
  <si>
    <t>59,036</t>
  </si>
  <si>
    <t>113,587</t>
  </si>
  <si>
    <t>10,992</t>
  </si>
  <si>
    <t>16,831</t>
  </si>
  <si>
    <t>18,260</t>
  </si>
  <si>
    <t>52,521</t>
  </si>
  <si>
    <t>37,278</t>
  </si>
  <si>
    <t>97,428</t>
  </si>
  <si>
    <t>제주 외국인관광통계 8월</t>
    <phoneticPr fontId="2" type="noConversion"/>
  </si>
  <si>
    <t>329,652</t>
  </si>
  <si>
    <t>578,112</t>
  </si>
  <si>
    <t>65,958</t>
  </si>
  <si>
    <t>109,273</t>
  </si>
  <si>
    <t>13,008</t>
  </si>
  <si>
    <t>20,520</t>
  </si>
  <si>
    <t>18,210</t>
  </si>
  <si>
    <t>43,583</t>
  </si>
  <si>
    <t>32,830</t>
  </si>
  <si>
    <t>86,586</t>
  </si>
  <si>
    <t>제주 외국인관광통계 9월</t>
    <phoneticPr fontId="2" type="noConversion"/>
  </si>
  <si>
    <t>251,119</t>
  </si>
  <si>
    <t>541,350</t>
  </si>
  <si>
    <t>45,911</t>
  </si>
  <si>
    <t>102,758</t>
  </si>
  <si>
    <t>17,745</t>
  </si>
  <si>
    <t>28,020</t>
  </si>
  <si>
    <t>19,309</t>
  </si>
  <si>
    <t>43,617</t>
  </si>
  <si>
    <t>36,052</t>
  </si>
  <si>
    <t>90,819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</si>
</sst>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76" formatCode="0_ "/>
    <numFmt numFmtId="177" formatCode="_ * #,##0.00_ ;_ * \-#,##0.00_ ;_ * &quot;-&quot;??_ ;_ @_ "/>
    <numFmt numFmtId="178" formatCode="#,##0_ ;[Red]\-#,##0\ "/>
    <numFmt numFmtId="179" formatCode="#,##0.0_ ;[Red]\-#,##0.0\ "/>
    <numFmt numFmtId="180" formatCode="#,##0.00_ ;[Red]\-#,##0.00\ "/>
    <numFmt numFmtId="181" formatCode="#,##0_ "/>
  </numFmts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sz val="11"/>
      <color indexed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ajor"/>
    </font>
    <font>
      <sz val="20"/>
      <color theme="1"/>
      <name val="맑은 고딕"/>
      <family val="3"/>
      <charset val="129"/>
      <scheme val="minor"/>
    </font>
    <font>
      <sz val="11"/>
      <color theme="1"/>
      <name val="휴먼명조"/>
      <family val="3"/>
      <charset val="129"/>
    </font>
    <font>
      <sz val="12"/>
      <color theme="1"/>
      <name val="휴먼명조"/>
      <family val="3"/>
      <charset val="129"/>
    </font>
    <font>
      <b/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ajor"/>
    </font>
    <font>
      <b/>
      <sz val="16"/>
      <color theme="1"/>
      <name val="맑은 고딕"/>
      <family val="3"/>
      <charset val="129"/>
      <scheme val="minor"/>
    </font>
    <font>
      <sz val="36"/>
      <color theme="1"/>
      <name val="HY견고딕"/>
      <family val="1"/>
      <charset val="129"/>
    </font>
    <font>
      <sz val="36"/>
      <color rgb="FF0000CC"/>
      <name val="HY견고딕"/>
      <family val="1"/>
      <charset val="129"/>
    </font>
    <font>
      <b/>
      <sz val="10"/>
      <color rgb="FFFF0000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24">
    <xf numFmtId="0" fontId="0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57">
    <xf numFmtId="0" fontId="0" fillId="0" borderId="0" xfId="0">
      <alignment vertical="center"/>
    </xf>
    <xf numFmtId="0" fontId="10" fillId="0" borderId="0" xfId="0" applyFont="1" applyAlignment="1">
      <alignment vertical="center"/>
    </xf>
    <xf numFmtId="0" fontId="7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7" fillId="2" borderId="0" xfId="0" applyFont="1" applyFill="1" applyAlignment="1">
      <alignment horizontal="center" vertical="center"/>
    </xf>
    <xf numFmtId="0" fontId="9" fillId="2" borderId="24" xfId="0" applyFont="1" applyFill="1" applyBorder="1" applyAlignment="1">
      <alignment vertical="center"/>
    </xf>
    <xf numFmtId="0" fontId="7" fillId="2" borderId="25" xfId="0" applyFont="1" applyFill="1" applyBorder="1" applyAlignment="1">
      <alignment vertical="center"/>
    </xf>
    <xf numFmtId="0" fontId="7" fillId="2" borderId="27" xfId="0" applyFont="1" applyFill="1" applyBorder="1" applyAlignment="1">
      <alignment vertical="center"/>
    </xf>
    <xf numFmtId="0" fontId="7" fillId="2" borderId="21" xfId="0" applyFont="1" applyFill="1" applyBorder="1" applyAlignment="1">
      <alignment vertical="center"/>
    </xf>
    <xf numFmtId="0" fontId="7" fillId="2" borderId="22" xfId="0" applyFont="1" applyFill="1" applyBorder="1" applyAlignment="1">
      <alignment vertical="center"/>
    </xf>
    <xf numFmtId="0" fontId="7" fillId="2" borderId="23" xfId="0" applyFont="1" applyFill="1" applyBorder="1" applyAlignment="1">
      <alignment vertical="center"/>
    </xf>
    <xf numFmtId="0" fontId="13" fillId="2" borderId="11" xfId="1" applyNumberFormat="1" applyFont="1" applyFill="1" applyBorder="1" applyAlignment="1">
      <alignment horizontal="distributed" vertical="center" indent="1" shrinkToFit="1"/>
    </xf>
    <xf numFmtId="0" fontId="13" fillId="2" borderId="1" xfId="1" applyNumberFormat="1" applyFont="1" applyFill="1" applyBorder="1" applyAlignment="1">
      <alignment horizontal="distributed" vertical="center" indent="1" shrinkToFit="1"/>
    </xf>
    <xf numFmtId="0" fontId="9" fillId="2" borderId="11" xfId="1" applyNumberFormat="1" applyFont="1" applyFill="1" applyBorder="1" applyAlignment="1">
      <alignment horizontal="distributed" vertical="center" indent="1" shrinkToFit="1"/>
    </xf>
    <xf numFmtId="0" fontId="9" fillId="2" borderId="1" xfId="1" applyNumberFormat="1" applyFont="1" applyFill="1" applyBorder="1" applyAlignment="1">
      <alignment horizontal="distributed" vertical="center" indent="1" shrinkToFit="1"/>
    </xf>
    <xf numFmtId="0" fontId="9" fillId="2" borderId="3" xfId="1" applyNumberFormat="1" applyFont="1" applyFill="1" applyBorder="1" applyAlignment="1">
      <alignment horizontal="distributed" vertical="center" indent="1" shrinkToFit="1"/>
    </xf>
    <xf numFmtId="0" fontId="14" fillId="2" borderId="11" xfId="1" applyNumberFormat="1" applyFont="1" applyFill="1" applyBorder="1" applyAlignment="1">
      <alignment horizontal="distributed" vertical="center" indent="1" shrinkToFit="1"/>
    </xf>
    <xf numFmtId="0" fontId="14" fillId="2" borderId="1" xfId="1" applyNumberFormat="1" applyFont="1" applyFill="1" applyBorder="1" applyAlignment="1">
      <alignment horizontal="distributed" vertical="center" indent="1" shrinkToFit="1"/>
    </xf>
    <xf numFmtId="0" fontId="14" fillId="2" borderId="3" xfId="1" applyNumberFormat="1" applyFont="1" applyFill="1" applyBorder="1" applyAlignment="1">
      <alignment horizontal="distributed" vertical="center" indent="1" shrinkToFit="1"/>
    </xf>
    <xf numFmtId="0" fontId="14" fillId="2" borderId="4" xfId="1" applyNumberFormat="1" applyFont="1" applyFill="1" applyBorder="1" applyAlignment="1">
      <alignment horizontal="distributed" vertical="center" indent="1" shrinkToFit="1"/>
    </xf>
    <xf numFmtId="176" fontId="15" fillId="2" borderId="8" xfId="1" applyNumberFormat="1" applyFont="1" applyFill="1" applyBorder="1" applyAlignment="1">
      <alignment horizontal="center" vertical="center"/>
    </xf>
    <xf numFmtId="176" fontId="15" fillId="2" borderId="31" xfId="1" applyNumberFormat="1" applyFont="1" applyFill="1" applyBorder="1" applyAlignment="1">
      <alignment horizontal="center" vertical="center"/>
    </xf>
    <xf numFmtId="41" fontId="15" fillId="2" borderId="36" xfId="3" applyFont="1" applyFill="1" applyBorder="1" applyAlignment="1">
      <alignment horizontal="center" vertical="center"/>
    </xf>
    <xf numFmtId="41" fontId="15" fillId="2" borderId="37" xfId="3" applyFont="1" applyFill="1" applyBorder="1" applyAlignment="1">
      <alignment horizontal="center" vertical="center"/>
    </xf>
    <xf numFmtId="41" fontId="15" fillId="2" borderId="38" xfId="3" applyFont="1" applyFill="1" applyBorder="1" applyAlignment="1">
      <alignment horizontal="center" vertical="center"/>
    </xf>
    <xf numFmtId="176" fontId="15" fillId="2" borderId="44" xfId="1" applyNumberFormat="1" applyFont="1" applyFill="1" applyBorder="1" applyAlignment="1">
      <alignment horizontal="center" vertical="center"/>
    </xf>
    <xf numFmtId="178" fontId="15" fillId="3" borderId="40" xfId="33" applyNumberFormat="1" applyFont="1" applyFill="1" applyBorder="1" applyAlignment="1">
      <alignment horizontal="right" vertical="center" wrapText="1"/>
    </xf>
    <xf numFmtId="178" fontId="15" fillId="3" borderId="19" xfId="33" applyNumberFormat="1" applyFont="1" applyFill="1" applyBorder="1" applyAlignment="1">
      <alignment horizontal="right" vertical="center" wrapText="1"/>
    </xf>
    <xf numFmtId="178" fontId="15" fillId="4" borderId="41" xfId="34" applyNumberFormat="1" applyFont="1" applyFill="1" applyBorder="1" applyAlignment="1">
      <alignment horizontal="right" vertical="center" wrapText="1"/>
    </xf>
    <xf numFmtId="178" fontId="15" fillId="4" borderId="22" xfId="34" applyNumberFormat="1" applyFont="1" applyFill="1" applyBorder="1" applyAlignment="1">
      <alignment horizontal="right" vertical="center" wrapText="1"/>
    </xf>
    <xf numFmtId="178" fontId="9" fillId="3" borderId="40" xfId="34" applyNumberFormat="1" applyFont="1" applyFill="1" applyBorder="1" applyAlignment="1">
      <alignment horizontal="right" vertical="center" wrapText="1"/>
    </xf>
    <xf numFmtId="178" fontId="9" fillId="3" borderId="19" xfId="34" applyNumberFormat="1" applyFont="1" applyFill="1" applyBorder="1" applyAlignment="1">
      <alignment horizontal="right" vertical="center" wrapText="1"/>
    </xf>
    <xf numFmtId="178" fontId="16" fillId="4" borderId="41" xfId="34" applyNumberFormat="1" applyFont="1" applyFill="1" applyBorder="1" applyAlignment="1">
      <alignment horizontal="right" vertical="center" wrapText="1"/>
    </xf>
    <xf numFmtId="178" fontId="16" fillId="4" borderId="22" xfId="34" applyNumberFormat="1" applyFont="1" applyFill="1" applyBorder="1" applyAlignment="1">
      <alignment horizontal="right" vertical="center" wrapText="1"/>
    </xf>
    <xf numFmtId="178" fontId="9" fillId="3" borderId="42" xfId="34" applyNumberFormat="1" applyFont="1" applyFill="1" applyBorder="1" applyAlignment="1">
      <alignment horizontal="right" vertical="center" wrapText="1"/>
    </xf>
    <xf numFmtId="178" fontId="9" fillId="3" borderId="0" xfId="34" applyNumberFormat="1" applyFont="1" applyFill="1" applyBorder="1" applyAlignment="1">
      <alignment horizontal="right" vertical="center" wrapText="1"/>
    </xf>
    <xf numFmtId="178" fontId="16" fillId="4" borderId="42" xfId="34" applyNumberFormat="1" applyFont="1" applyFill="1" applyBorder="1" applyAlignment="1">
      <alignment horizontal="right" vertical="center" wrapText="1"/>
    </xf>
    <xf numFmtId="178" fontId="16" fillId="4" borderId="0" xfId="34" applyNumberFormat="1" applyFont="1" applyFill="1" applyBorder="1" applyAlignment="1">
      <alignment horizontal="right" vertical="center" wrapText="1"/>
    </xf>
    <xf numFmtId="178" fontId="15" fillId="3" borderId="5" xfId="3" applyNumberFormat="1" applyFont="1" applyFill="1" applyBorder="1" applyAlignment="1">
      <alignment horizontal="right" vertical="center"/>
    </xf>
    <xf numFmtId="178" fontId="15" fillId="3" borderId="19" xfId="3" applyNumberFormat="1" applyFont="1" applyFill="1" applyBorder="1" applyAlignment="1">
      <alignment horizontal="right" vertical="center"/>
    </xf>
    <xf numFmtId="178" fontId="15" fillId="4" borderId="9" xfId="3" applyNumberFormat="1" applyFont="1" applyFill="1" applyBorder="1" applyAlignment="1">
      <alignment horizontal="right" vertical="center"/>
    </xf>
    <xf numFmtId="178" fontId="15" fillId="4" borderId="22" xfId="3" applyNumberFormat="1" applyFont="1" applyFill="1" applyBorder="1" applyAlignment="1">
      <alignment horizontal="right" vertical="center"/>
    </xf>
    <xf numFmtId="178" fontId="14" fillId="3" borderId="5" xfId="3" applyNumberFormat="1" applyFont="1" applyFill="1" applyBorder="1" applyAlignment="1">
      <alignment horizontal="right" vertical="center"/>
    </xf>
    <xf numFmtId="178" fontId="14" fillId="3" borderId="19" xfId="3" applyNumberFormat="1" applyFont="1" applyFill="1" applyBorder="1" applyAlignment="1">
      <alignment horizontal="right" vertical="center"/>
    </xf>
    <xf numFmtId="178" fontId="14" fillId="4" borderId="9" xfId="3" applyNumberFormat="1" applyFont="1" applyFill="1" applyBorder="1" applyAlignment="1">
      <alignment horizontal="right" vertical="center"/>
    </xf>
    <xf numFmtId="178" fontId="14" fillId="4" borderId="22" xfId="3" applyNumberFormat="1" applyFont="1" applyFill="1" applyBorder="1" applyAlignment="1">
      <alignment horizontal="right" vertical="center"/>
    </xf>
    <xf numFmtId="178" fontId="14" fillId="3" borderId="7" xfId="3" applyNumberFormat="1" applyFont="1" applyFill="1" applyBorder="1" applyAlignment="1">
      <alignment horizontal="right" vertical="center"/>
    </xf>
    <xf numFmtId="178" fontId="14" fillId="3" borderId="0" xfId="3" applyNumberFormat="1" applyFont="1" applyFill="1" applyBorder="1" applyAlignment="1">
      <alignment horizontal="right" vertical="center"/>
    </xf>
    <xf numFmtId="178" fontId="14" fillId="4" borderId="7" xfId="3" applyNumberFormat="1" applyFont="1" applyFill="1" applyBorder="1" applyAlignment="1">
      <alignment horizontal="right" vertical="center"/>
    </xf>
    <xf numFmtId="178" fontId="14" fillId="4" borderId="0" xfId="3" applyNumberFormat="1" applyFont="1" applyFill="1" applyBorder="1" applyAlignment="1">
      <alignment horizontal="right" vertical="center"/>
    </xf>
    <xf numFmtId="178" fontId="9" fillId="3" borderId="42" xfId="0" applyNumberFormat="1" applyFont="1" applyFill="1" applyBorder="1" applyAlignment="1">
      <alignment horizontal="right" vertical="center"/>
    </xf>
    <xf numFmtId="178" fontId="9" fillId="3" borderId="0" xfId="0" applyNumberFormat="1" applyFont="1" applyFill="1" applyBorder="1" applyAlignment="1">
      <alignment horizontal="right" vertical="center"/>
    </xf>
    <xf numFmtId="178" fontId="9" fillId="4" borderId="42" xfId="0" applyNumberFormat="1" applyFont="1" applyFill="1" applyBorder="1" applyAlignment="1">
      <alignment horizontal="right" vertical="center"/>
    </xf>
    <xf numFmtId="178" fontId="9" fillId="4" borderId="0" xfId="0" applyNumberFormat="1" applyFont="1" applyFill="1" applyBorder="1" applyAlignment="1">
      <alignment horizontal="right" vertical="center"/>
    </xf>
    <xf numFmtId="178" fontId="9" fillId="3" borderId="40" xfId="58" applyNumberFormat="1" applyFont="1" applyFill="1" applyBorder="1" applyAlignment="1">
      <alignment horizontal="right" vertical="center"/>
    </xf>
    <xf numFmtId="178" fontId="9" fillId="3" borderId="19" xfId="58" applyNumberFormat="1" applyFont="1" applyFill="1" applyBorder="1" applyAlignment="1">
      <alignment horizontal="right" vertical="center"/>
    </xf>
    <xf numFmtId="178" fontId="9" fillId="4" borderId="41" xfId="58" applyNumberFormat="1" applyFont="1" applyFill="1" applyBorder="1" applyAlignment="1">
      <alignment horizontal="right" vertical="center"/>
    </xf>
    <xf numFmtId="178" fontId="9" fillId="4" borderId="22" xfId="58" applyNumberFormat="1" applyFont="1" applyFill="1" applyBorder="1" applyAlignment="1">
      <alignment horizontal="right" vertical="center"/>
    </xf>
    <xf numFmtId="178" fontId="14" fillId="4" borderId="28" xfId="3" applyNumberFormat="1" applyFont="1" applyFill="1" applyBorder="1" applyAlignment="1">
      <alignment horizontal="right" vertical="center"/>
    </xf>
    <xf numFmtId="178" fontId="14" fillId="4" borderId="2" xfId="3" applyNumberFormat="1" applyFont="1" applyFill="1" applyBorder="1" applyAlignment="1">
      <alignment horizontal="right" vertical="center"/>
    </xf>
    <xf numFmtId="178" fontId="9" fillId="4" borderId="43" xfId="0" applyNumberFormat="1" applyFont="1" applyFill="1" applyBorder="1" applyAlignment="1">
      <alignment horizontal="right" vertical="center"/>
    </xf>
    <xf numFmtId="178" fontId="9" fillId="4" borderId="2" xfId="0" applyNumberFormat="1" applyFont="1" applyFill="1" applyBorder="1" applyAlignment="1">
      <alignment horizontal="right" vertical="center"/>
    </xf>
    <xf numFmtId="179" fontId="15" fillId="3" borderId="32" xfId="2" applyNumberFormat="1" applyFont="1" applyFill="1" applyBorder="1" applyAlignment="1">
      <alignment horizontal="right" vertical="center"/>
    </xf>
    <xf numFmtId="179" fontId="15" fillId="4" borderId="33" xfId="2" applyNumberFormat="1" applyFont="1" applyFill="1" applyBorder="1" applyAlignment="1">
      <alignment horizontal="right" vertical="center"/>
    </xf>
    <xf numFmtId="179" fontId="14" fillId="3" borderId="32" xfId="2" applyNumberFormat="1" applyFont="1" applyFill="1" applyBorder="1" applyAlignment="1">
      <alignment horizontal="right" vertical="center"/>
    </xf>
    <xf numFmtId="179" fontId="14" fillId="4" borderId="33" xfId="2" applyNumberFormat="1" applyFont="1" applyFill="1" applyBorder="1" applyAlignment="1">
      <alignment horizontal="right" vertical="center"/>
    </xf>
    <xf numFmtId="179" fontId="14" fillId="3" borderId="31" xfId="2" applyNumberFormat="1" applyFont="1" applyFill="1" applyBorder="1" applyAlignment="1">
      <alignment horizontal="right" vertical="center"/>
    </xf>
    <xf numFmtId="179" fontId="14" fillId="4" borderId="31" xfId="2" applyNumberFormat="1" applyFont="1" applyFill="1" applyBorder="1" applyAlignment="1">
      <alignment horizontal="right" vertical="center"/>
    </xf>
    <xf numFmtId="179" fontId="9" fillId="3" borderId="32" xfId="0" applyNumberFormat="1" applyFont="1" applyFill="1" applyBorder="1" applyAlignment="1">
      <alignment horizontal="right" vertical="center"/>
    </xf>
    <xf numFmtId="179" fontId="9" fillId="4" borderId="33" xfId="0" applyNumberFormat="1" applyFont="1" applyFill="1" applyBorder="1" applyAlignment="1">
      <alignment horizontal="right" vertical="center"/>
    </xf>
    <xf numFmtId="179" fontId="14" fillId="4" borderId="34" xfId="2" applyNumberFormat="1" applyFont="1" applyFill="1" applyBorder="1" applyAlignment="1">
      <alignment horizontal="right" vertical="center"/>
    </xf>
    <xf numFmtId="179" fontId="15" fillId="3" borderId="19" xfId="3" applyNumberFormat="1" applyFont="1" applyFill="1" applyBorder="1" applyAlignment="1">
      <alignment horizontal="right" vertical="center"/>
    </xf>
    <xf numFmtId="179" fontId="15" fillId="3" borderId="6" xfId="3" applyNumberFormat="1" applyFont="1" applyFill="1" applyBorder="1" applyAlignment="1">
      <alignment horizontal="right" vertical="center"/>
    </xf>
    <xf numFmtId="179" fontId="15" fillId="4" borderId="22" xfId="3" applyNumberFormat="1" applyFont="1" applyFill="1" applyBorder="1" applyAlignment="1">
      <alignment horizontal="right" vertical="center"/>
    </xf>
    <xf numFmtId="179" fontId="15" fillId="4" borderId="10" xfId="2" applyNumberFormat="1" applyFont="1" applyFill="1" applyBorder="1" applyAlignment="1">
      <alignment horizontal="right" vertical="center"/>
    </xf>
    <xf numFmtId="179" fontId="14" fillId="3" borderId="19" xfId="3" applyNumberFormat="1" applyFont="1" applyFill="1" applyBorder="1" applyAlignment="1">
      <alignment horizontal="right" vertical="center"/>
    </xf>
    <xf numFmtId="179" fontId="14" fillId="3" borderId="6" xfId="3" applyNumberFormat="1" applyFont="1" applyFill="1" applyBorder="1" applyAlignment="1">
      <alignment horizontal="right" vertical="center"/>
    </xf>
    <xf numFmtId="179" fontId="14" fillId="4" borderId="22" xfId="3" applyNumberFormat="1" applyFont="1" applyFill="1" applyBorder="1" applyAlignment="1">
      <alignment horizontal="right" vertical="center"/>
    </xf>
    <xf numFmtId="179" fontId="14" fillId="4" borderId="10" xfId="2" applyNumberFormat="1" applyFont="1" applyFill="1" applyBorder="1" applyAlignment="1">
      <alignment horizontal="right" vertical="center"/>
    </xf>
    <xf numFmtId="179" fontId="14" fillId="4" borderId="0" xfId="3" applyNumberFormat="1" applyFont="1" applyFill="1" applyBorder="1" applyAlignment="1">
      <alignment horizontal="right" vertical="center"/>
    </xf>
    <xf numFmtId="179" fontId="14" fillId="4" borderId="8" xfId="2" applyNumberFormat="1" applyFont="1" applyFill="1" applyBorder="1" applyAlignment="1">
      <alignment horizontal="right" vertical="center"/>
    </xf>
    <xf numFmtId="179" fontId="14" fillId="3" borderId="0" xfId="3" applyNumberFormat="1" applyFont="1" applyFill="1" applyBorder="1" applyAlignment="1">
      <alignment horizontal="right" vertical="center"/>
    </xf>
    <xf numFmtId="179" fontId="14" fillId="3" borderId="8" xfId="3" applyNumberFormat="1" applyFont="1" applyFill="1" applyBorder="1" applyAlignment="1">
      <alignment horizontal="right" vertical="center"/>
    </xf>
    <xf numFmtId="179" fontId="14" fillId="4" borderId="2" xfId="3" applyNumberFormat="1" applyFont="1" applyFill="1" applyBorder="1" applyAlignment="1">
      <alignment horizontal="right" vertical="center"/>
    </xf>
    <xf numFmtId="179" fontId="14" fillId="4" borderId="26" xfId="2" applyNumberFormat="1" applyFont="1" applyFill="1" applyBorder="1" applyAlignment="1">
      <alignment horizontal="right" vertical="center"/>
    </xf>
    <xf numFmtId="178" fontId="9" fillId="3" borderId="42" xfId="123" applyNumberFormat="1" applyFont="1" applyFill="1" applyBorder="1" applyAlignment="1">
      <alignment horizontal="right" vertical="center" wrapText="1"/>
    </xf>
    <xf numFmtId="178" fontId="16" fillId="4" borderId="42" xfId="123" applyNumberFormat="1" applyFont="1" applyFill="1" applyBorder="1" applyAlignment="1">
      <alignment horizontal="right" vertical="center" wrapText="1"/>
    </xf>
    <xf numFmtId="178" fontId="15" fillId="3" borderId="40" xfId="123" applyNumberFormat="1" applyFont="1" applyFill="1" applyBorder="1" applyAlignment="1">
      <alignment horizontal="right" vertical="center"/>
    </xf>
    <xf numFmtId="178" fontId="15" fillId="4" borderId="41" xfId="123" applyNumberFormat="1" applyFont="1" applyFill="1" applyBorder="1" applyAlignment="1">
      <alignment horizontal="right" vertical="center"/>
    </xf>
    <xf numFmtId="178" fontId="14" fillId="3" borderId="40" xfId="123" applyNumberFormat="1" applyFont="1" applyFill="1" applyBorder="1" applyAlignment="1">
      <alignment horizontal="right" vertical="center"/>
    </xf>
    <xf numFmtId="178" fontId="14" fillId="4" borderId="41" xfId="123" applyNumberFormat="1" applyFont="1" applyFill="1" applyBorder="1" applyAlignment="1">
      <alignment horizontal="right" vertical="center"/>
    </xf>
    <xf numFmtId="178" fontId="9" fillId="3" borderId="42" xfId="123" applyNumberFormat="1" applyFont="1" applyFill="1" applyBorder="1" applyAlignment="1">
      <alignment horizontal="right" vertical="center"/>
    </xf>
    <xf numFmtId="178" fontId="9" fillId="4" borderId="42" xfId="123" applyNumberFormat="1" applyFont="1" applyFill="1" applyBorder="1" applyAlignment="1">
      <alignment horizontal="right" vertical="center"/>
    </xf>
    <xf numFmtId="178" fontId="9" fillId="4" borderId="43" xfId="123" applyNumberFormat="1" applyFont="1" applyFill="1" applyBorder="1" applyAlignment="1">
      <alignment horizontal="right" vertical="center"/>
    </xf>
    <xf numFmtId="179" fontId="15" fillId="3" borderId="6" xfId="2" applyNumberFormat="1" applyFont="1" applyFill="1" applyBorder="1" applyAlignment="1">
      <alignment horizontal="right" vertical="center"/>
    </xf>
    <xf numFmtId="179" fontId="14" fillId="3" borderId="6" xfId="2" applyNumberFormat="1" applyFont="1" applyFill="1" applyBorder="1" applyAlignment="1">
      <alignment horizontal="right" vertical="center"/>
    </xf>
    <xf numFmtId="179" fontId="14" fillId="3" borderId="8" xfId="2" applyNumberFormat="1" applyFont="1" applyFill="1" applyBorder="1" applyAlignment="1">
      <alignment horizontal="right" vertical="center"/>
    </xf>
    <xf numFmtId="179" fontId="9" fillId="3" borderId="6" xfId="0" applyNumberFormat="1" applyFont="1" applyFill="1" applyBorder="1" applyAlignment="1">
      <alignment horizontal="right" vertical="center"/>
    </xf>
    <xf numFmtId="179" fontId="9" fillId="4" borderId="10" xfId="0" applyNumberFormat="1" applyFont="1" applyFill="1" applyBorder="1" applyAlignment="1">
      <alignment horizontal="right" vertical="center"/>
    </xf>
    <xf numFmtId="180" fontId="14" fillId="3" borderId="8" xfId="3" applyNumberFormat="1" applyFont="1" applyFill="1" applyBorder="1" applyAlignment="1">
      <alignment horizontal="right" vertical="center"/>
    </xf>
    <xf numFmtId="178" fontId="0" fillId="0" borderId="0" xfId="0" applyNumberFormat="1">
      <alignment vertical="center"/>
    </xf>
    <xf numFmtId="178" fontId="20" fillId="3" borderId="5" xfId="3" applyNumberFormat="1" applyFont="1" applyFill="1" applyBorder="1" applyAlignment="1">
      <alignment horizontal="right" vertical="center"/>
    </xf>
    <xf numFmtId="178" fontId="20" fillId="3" borderId="19" xfId="3" applyNumberFormat="1" applyFont="1" applyFill="1" applyBorder="1" applyAlignment="1">
      <alignment horizontal="right" vertical="center"/>
    </xf>
    <xf numFmtId="178" fontId="20" fillId="4" borderId="9" xfId="3" applyNumberFormat="1" applyFont="1" applyFill="1" applyBorder="1" applyAlignment="1">
      <alignment horizontal="right" vertical="center"/>
    </xf>
    <xf numFmtId="178" fontId="20" fillId="4" borderId="22" xfId="3" applyNumberFormat="1" applyFont="1" applyFill="1" applyBorder="1" applyAlignment="1">
      <alignment horizontal="right" vertical="center"/>
    </xf>
    <xf numFmtId="3" fontId="9" fillId="3" borderId="0" xfId="34" applyNumberFormat="1" applyFont="1" applyFill="1" applyBorder="1" applyAlignment="1">
      <alignment horizontal="right" vertical="center" wrapText="1"/>
    </xf>
    <xf numFmtId="181" fontId="16" fillId="4" borderId="0" xfId="34" applyNumberFormat="1" applyFont="1" applyFill="1" applyBorder="1" applyAlignment="1">
      <alignment horizontal="right" vertical="center" wrapText="1"/>
    </xf>
    <xf numFmtId="3" fontId="9" fillId="3" borderId="0" xfId="0" applyNumberFormat="1" applyFont="1" applyFill="1" applyBorder="1">
      <alignment vertical="center"/>
    </xf>
    <xf numFmtId="3" fontId="9" fillId="4" borderId="0" xfId="0" applyNumberFormat="1" applyFont="1" applyFill="1" applyBorder="1">
      <alignment vertical="center"/>
    </xf>
    <xf numFmtId="3" fontId="9" fillId="4" borderId="2" xfId="0" applyNumberFormat="1" applyFont="1" applyFill="1" applyBorder="1">
      <alignment vertical="center"/>
    </xf>
    <xf numFmtId="3" fontId="9" fillId="3" borderId="42" xfId="123" applyNumberFormat="1" applyFont="1" applyFill="1" applyBorder="1" applyAlignment="1">
      <alignment horizontal="right" vertical="center" wrapText="1"/>
    </xf>
    <xf numFmtId="180" fontId="14" fillId="3" borderId="6" xfId="3" applyNumberFormat="1" applyFont="1" applyFill="1" applyBorder="1" applyAlignment="1">
      <alignment horizontal="right" vertical="center"/>
    </xf>
    <xf numFmtId="180" fontId="14" fillId="4" borderId="8" xfId="2" applyNumberFormat="1" applyFont="1" applyFill="1" applyBorder="1" applyAlignment="1">
      <alignment horizontal="right" vertical="center"/>
    </xf>
    <xf numFmtId="41" fontId="14" fillId="3" borderId="7" xfId="3" applyFont="1" applyFill="1" applyBorder="1" applyAlignment="1">
      <alignment horizontal="right" vertical="center"/>
    </xf>
    <xf numFmtId="41" fontId="14" fillId="3" borderId="0" xfId="3" applyFont="1" applyFill="1" applyBorder="1" applyAlignment="1">
      <alignment horizontal="right" vertical="center"/>
    </xf>
    <xf numFmtId="41" fontId="14" fillId="4" borderId="7" xfId="3" applyFont="1" applyFill="1" applyBorder="1" applyAlignment="1">
      <alignment horizontal="right" vertical="center"/>
    </xf>
    <xf numFmtId="41" fontId="14" fillId="4" borderId="0" xfId="3" applyFont="1" applyFill="1" applyBorder="1" applyAlignment="1">
      <alignment horizontal="right" vertical="center"/>
    </xf>
    <xf numFmtId="41" fontId="14" fillId="4" borderId="28" xfId="3" applyFont="1" applyFill="1" applyBorder="1" applyAlignment="1">
      <alignment horizontal="right" vertical="center"/>
    </xf>
    <xf numFmtId="41" fontId="14" fillId="4" borderId="2" xfId="3" applyFont="1" applyFill="1" applyBorder="1" applyAlignment="1">
      <alignment horizontal="right" vertical="center"/>
    </xf>
    <xf numFmtId="0" fontId="18" fillId="0" borderId="2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 wrapText="1"/>
    </xf>
    <xf numFmtId="49" fontId="11" fillId="0" borderId="0" xfId="0" applyNumberFormat="1" applyFont="1" applyAlignment="1">
      <alignment horizontal="left" vertical="center"/>
    </xf>
    <xf numFmtId="0" fontId="12" fillId="0" borderId="5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9" xfId="0" applyFont="1" applyBorder="1" applyAlignment="1">
      <alignment horizontal="right" vertical="center" indent="1"/>
    </xf>
    <xf numFmtId="0" fontId="12" fillId="0" borderId="22" xfId="0" applyFont="1" applyBorder="1" applyAlignment="1">
      <alignment horizontal="right" vertical="center" indent="1"/>
    </xf>
    <xf numFmtId="0" fontId="12" fillId="0" borderId="23" xfId="0" applyFont="1" applyBorder="1" applyAlignment="1">
      <alignment horizontal="right" vertical="center" indent="1"/>
    </xf>
    <xf numFmtId="0" fontId="12" fillId="0" borderId="5" xfId="0" applyFont="1" applyBorder="1" applyAlignment="1">
      <alignment horizontal="left" vertical="center" indent="1"/>
    </xf>
    <xf numFmtId="0" fontId="12" fillId="0" borderId="19" xfId="0" applyFont="1" applyBorder="1" applyAlignment="1">
      <alignment horizontal="left" vertical="center" indent="1"/>
    </xf>
    <xf numFmtId="0" fontId="12" fillId="0" borderId="20" xfId="0" applyFont="1" applyBorder="1" applyAlignment="1">
      <alignment horizontal="left" vertical="center" indent="1"/>
    </xf>
    <xf numFmtId="0" fontId="13" fillId="2" borderId="15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3" fillId="2" borderId="16" xfId="0" applyFont="1" applyFill="1" applyBorder="1" applyAlignment="1">
      <alignment horizontal="center" vertical="center"/>
    </xf>
    <xf numFmtId="0" fontId="13" fillId="2" borderId="30" xfId="0" applyFont="1" applyFill="1" applyBorder="1" applyAlignment="1">
      <alignment horizontal="center" vertical="center"/>
    </xf>
    <xf numFmtId="0" fontId="13" fillId="2" borderId="39" xfId="0" applyFont="1" applyFill="1" applyBorder="1" applyAlignment="1">
      <alignment horizontal="center" vertical="center"/>
    </xf>
    <xf numFmtId="176" fontId="13" fillId="2" borderId="18" xfId="1" applyNumberFormat="1" applyFont="1" applyFill="1" applyBorder="1" applyAlignment="1">
      <alignment horizontal="center" vertical="center" shrinkToFit="1"/>
    </xf>
    <xf numFmtId="176" fontId="13" fillId="2" borderId="20" xfId="1" applyNumberFormat="1" applyFont="1" applyFill="1" applyBorder="1" applyAlignment="1">
      <alignment horizontal="center" vertical="center" shrinkToFit="1"/>
    </xf>
    <xf numFmtId="176" fontId="13" fillId="2" borderId="21" xfId="1" applyNumberFormat="1" applyFont="1" applyFill="1" applyBorder="1" applyAlignment="1">
      <alignment horizontal="center" vertical="center" shrinkToFit="1"/>
    </xf>
    <xf numFmtId="176" fontId="13" fillId="2" borderId="23" xfId="1" applyNumberFormat="1" applyFont="1" applyFill="1" applyBorder="1" applyAlignment="1">
      <alignment horizontal="center" vertical="center" shrinkToFit="1"/>
    </xf>
    <xf numFmtId="176" fontId="15" fillId="2" borderId="12" xfId="1" applyNumberFormat="1" applyFont="1" applyFill="1" applyBorder="1" applyAlignment="1">
      <alignment horizontal="center" vertical="distributed" textRotation="255" indent="1"/>
    </xf>
    <xf numFmtId="176" fontId="15" fillId="2" borderId="13" xfId="1" applyNumberFormat="1" applyFont="1" applyFill="1" applyBorder="1" applyAlignment="1">
      <alignment horizontal="center" vertical="distributed" textRotation="255" indent="1"/>
    </xf>
    <xf numFmtId="176" fontId="15" fillId="2" borderId="14" xfId="1" applyNumberFormat="1" applyFont="1" applyFill="1" applyBorder="1" applyAlignment="1">
      <alignment horizontal="center" vertical="distributed" textRotation="255" indent="1"/>
    </xf>
    <xf numFmtId="176" fontId="13" fillId="2" borderId="11" xfId="1" applyNumberFormat="1" applyFont="1" applyFill="1" applyBorder="1" applyAlignment="1">
      <alignment horizontal="center" vertical="center" shrinkToFit="1"/>
    </xf>
    <xf numFmtId="176" fontId="13" fillId="2" borderId="1" xfId="1" applyNumberFormat="1" applyFont="1" applyFill="1" applyBorder="1" applyAlignment="1">
      <alignment horizontal="center" vertical="center" shrinkToFit="1"/>
    </xf>
    <xf numFmtId="176" fontId="14" fillId="2" borderId="11" xfId="1" applyNumberFormat="1" applyFont="1" applyFill="1" applyBorder="1" applyAlignment="1">
      <alignment horizontal="center" vertical="distributed" shrinkToFit="1"/>
    </xf>
    <xf numFmtId="176" fontId="14" fillId="2" borderId="3" xfId="1" applyNumberFormat="1" applyFont="1" applyFill="1" applyBorder="1" applyAlignment="1">
      <alignment horizontal="center" vertical="distributed" shrinkToFit="1"/>
    </xf>
    <xf numFmtId="176" fontId="14" fillId="2" borderId="4" xfId="1" applyNumberFormat="1" applyFont="1" applyFill="1" applyBorder="1" applyAlignment="1">
      <alignment horizontal="center" vertical="distributed" shrinkToFit="1"/>
    </xf>
    <xf numFmtId="176" fontId="9" fillId="2" borderId="3" xfId="1" applyNumberFormat="1" applyFont="1" applyFill="1" applyBorder="1" applyAlignment="1">
      <alignment horizontal="center" vertical="distributed" shrinkToFit="1"/>
    </xf>
    <xf numFmtId="176" fontId="9" fillId="2" borderId="1" xfId="1" applyNumberFormat="1" applyFont="1" applyFill="1" applyBorder="1" applyAlignment="1">
      <alignment horizontal="center" vertical="distributed" shrinkToFit="1"/>
    </xf>
    <xf numFmtId="176" fontId="13" fillId="2" borderId="18" xfId="1" applyNumberFormat="1" applyFont="1" applyFill="1" applyBorder="1" applyAlignment="1">
      <alignment horizontal="center" vertical="distributed" textRotation="255" indent="5"/>
    </xf>
    <xf numFmtId="176" fontId="13" fillId="2" borderId="29" xfId="1" applyNumberFormat="1" applyFont="1" applyFill="1" applyBorder="1" applyAlignment="1">
      <alignment horizontal="center" vertical="distributed" textRotation="255" indent="5"/>
    </xf>
    <xf numFmtId="176" fontId="13" fillId="2" borderId="21" xfId="1" applyNumberFormat="1" applyFont="1" applyFill="1" applyBorder="1" applyAlignment="1">
      <alignment horizontal="center" vertical="distributed" textRotation="255" indent="5"/>
    </xf>
    <xf numFmtId="176" fontId="9" fillId="2" borderId="11" xfId="1" applyNumberFormat="1" applyFont="1" applyFill="1" applyBorder="1" applyAlignment="1">
      <alignment horizontal="center" vertical="distributed" shrinkToFit="1"/>
    </xf>
  </cellXfs>
  <cellStyles count="124">
    <cellStyle name="백분율 10" xfId="5" xr:uid="{00000000-0005-0000-0000-000000000000}"/>
    <cellStyle name="백분율 11" xfId="6" xr:uid="{00000000-0005-0000-0000-000001000000}"/>
    <cellStyle name="백분율 12" xfId="7" xr:uid="{00000000-0005-0000-0000-000002000000}"/>
    <cellStyle name="백분율 13" xfId="8" xr:uid="{00000000-0005-0000-0000-000003000000}"/>
    <cellStyle name="백분율 14" xfId="9" xr:uid="{00000000-0005-0000-0000-000004000000}"/>
    <cellStyle name="백분율 15" xfId="10" xr:uid="{00000000-0005-0000-0000-000005000000}"/>
    <cellStyle name="백분율 16" xfId="11" xr:uid="{00000000-0005-0000-0000-000006000000}"/>
    <cellStyle name="백분율 17" xfId="12" xr:uid="{00000000-0005-0000-0000-000007000000}"/>
    <cellStyle name="백분율 18" xfId="13" xr:uid="{00000000-0005-0000-0000-000008000000}"/>
    <cellStyle name="백분율 19" xfId="14" xr:uid="{00000000-0005-0000-0000-000009000000}"/>
    <cellStyle name="백분율 2" xfId="2" xr:uid="{00000000-0005-0000-0000-00000A000000}"/>
    <cellStyle name="백분율 2 2" xfId="15" xr:uid="{00000000-0005-0000-0000-00000B000000}"/>
    <cellStyle name="백분율 20" xfId="16" xr:uid="{00000000-0005-0000-0000-00000C000000}"/>
    <cellStyle name="백분율 21" xfId="17" xr:uid="{00000000-0005-0000-0000-00000D000000}"/>
    <cellStyle name="백분율 22" xfId="18" xr:uid="{00000000-0005-0000-0000-00000E000000}"/>
    <cellStyle name="백분율 23" xfId="19" xr:uid="{00000000-0005-0000-0000-00000F000000}"/>
    <cellStyle name="백분율 24" xfId="20" xr:uid="{00000000-0005-0000-0000-000010000000}"/>
    <cellStyle name="백분율 25" xfId="21" xr:uid="{00000000-0005-0000-0000-000011000000}"/>
    <cellStyle name="백분율 26" xfId="22" xr:uid="{00000000-0005-0000-0000-000012000000}"/>
    <cellStyle name="백분율 27" xfId="23" xr:uid="{00000000-0005-0000-0000-000013000000}"/>
    <cellStyle name="백분율 28" xfId="24" xr:uid="{00000000-0005-0000-0000-000014000000}"/>
    <cellStyle name="백분율 29" xfId="25" xr:uid="{00000000-0005-0000-0000-000015000000}"/>
    <cellStyle name="백분율 3" xfId="26" xr:uid="{00000000-0005-0000-0000-000016000000}"/>
    <cellStyle name="백분율 4" xfId="27" xr:uid="{00000000-0005-0000-0000-000017000000}"/>
    <cellStyle name="백분율 5" xfId="28" xr:uid="{00000000-0005-0000-0000-000018000000}"/>
    <cellStyle name="백분율 6" xfId="29" xr:uid="{00000000-0005-0000-0000-000019000000}"/>
    <cellStyle name="백분율 7" xfId="30" xr:uid="{00000000-0005-0000-0000-00001A000000}"/>
    <cellStyle name="백분율 8" xfId="31" xr:uid="{00000000-0005-0000-0000-00001B000000}"/>
    <cellStyle name="백분율 9" xfId="32" xr:uid="{00000000-0005-0000-0000-00001C000000}"/>
    <cellStyle name="쉼표 [0]" xfId="123" builtinId="6"/>
    <cellStyle name="쉼표 [0] 10" xfId="34" xr:uid="{00000000-0005-0000-0000-00001E000000}"/>
    <cellStyle name="쉼표 [0] 11" xfId="35" xr:uid="{00000000-0005-0000-0000-00001F000000}"/>
    <cellStyle name="쉼표 [0] 12" xfId="36" xr:uid="{00000000-0005-0000-0000-000020000000}"/>
    <cellStyle name="쉼표 [0] 13" xfId="37" xr:uid="{00000000-0005-0000-0000-000021000000}"/>
    <cellStyle name="쉼표 [0] 14" xfId="38" xr:uid="{00000000-0005-0000-0000-000022000000}"/>
    <cellStyle name="쉼표 [0] 15" xfId="39" xr:uid="{00000000-0005-0000-0000-000023000000}"/>
    <cellStyle name="쉼표 [0] 16" xfId="40" xr:uid="{00000000-0005-0000-0000-000024000000}"/>
    <cellStyle name="쉼표 [0] 17" xfId="41" xr:uid="{00000000-0005-0000-0000-000025000000}"/>
    <cellStyle name="쉼표 [0] 18" xfId="42" xr:uid="{00000000-0005-0000-0000-000026000000}"/>
    <cellStyle name="쉼표 [0] 19" xfId="43" xr:uid="{00000000-0005-0000-0000-000027000000}"/>
    <cellStyle name="쉼표 [0] 2" xfId="3" xr:uid="{00000000-0005-0000-0000-000028000000}"/>
    <cellStyle name="쉼표 [0] 2 2" xfId="44" xr:uid="{00000000-0005-0000-0000-000029000000}"/>
    <cellStyle name="쉼표 [0] 20" xfId="45" xr:uid="{00000000-0005-0000-0000-00002A000000}"/>
    <cellStyle name="쉼표 [0] 21" xfId="33" xr:uid="{00000000-0005-0000-0000-00002B000000}"/>
    <cellStyle name="쉼표 [0] 3" xfId="46" xr:uid="{00000000-0005-0000-0000-00002C000000}"/>
    <cellStyle name="쉼표 [0] 4" xfId="47" xr:uid="{00000000-0005-0000-0000-00002D000000}"/>
    <cellStyle name="쉼표 [0] 5" xfId="48" xr:uid="{00000000-0005-0000-0000-00002E000000}"/>
    <cellStyle name="쉼표 [0] 6" xfId="49" xr:uid="{00000000-0005-0000-0000-00002F000000}"/>
    <cellStyle name="쉼표 [0] 7" xfId="50" xr:uid="{00000000-0005-0000-0000-000030000000}"/>
    <cellStyle name="쉼표 [0] 8" xfId="51" xr:uid="{00000000-0005-0000-0000-000031000000}"/>
    <cellStyle name="쉼표 [0] 9" xfId="52" xr:uid="{00000000-0005-0000-0000-000032000000}"/>
    <cellStyle name="쉼표 2" xfId="53" xr:uid="{00000000-0005-0000-0000-000033000000}"/>
    <cellStyle name="쉼표 3" xfId="54" xr:uid="{00000000-0005-0000-0000-000034000000}"/>
    <cellStyle name="쉼표 4" xfId="55" xr:uid="{00000000-0005-0000-0000-000035000000}"/>
    <cellStyle name="표준" xfId="0" builtinId="0"/>
    <cellStyle name="표준 10" xfId="56" xr:uid="{00000000-0005-0000-0000-000037000000}"/>
    <cellStyle name="표준 11" xfId="57" xr:uid="{00000000-0005-0000-0000-000038000000}"/>
    <cellStyle name="표준 12" xfId="58" xr:uid="{00000000-0005-0000-0000-000039000000}"/>
    <cellStyle name="표준 13" xfId="59" xr:uid="{00000000-0005-0000-0000-00003A000000}"/>
    <cellStyle name="표준 14" xfId="60" xr:uid="{00000000-0005-0000-0000-00003B000000}"/>
    <cellStyle name="표준 15" xfId="61" xr:uid="{00000000-0005-0000-0000-00003C000000}"/>
    <cellStyle name="표준 16" xfId="62" xr:uid="{00000000-0005-0000-0000-00003D000000}"/>
    <cellStyle name="표준 17" xfId="63" xr:uid="{00000000-0005-0000-0000-00003E000000}"/>
    <cellStyle name="표준 18" xfId="64" xr:uid="{00000000-0005-0000-0000-00003F000000}"/>
    <cellStyle name="표준 19" xfId="65" xr:uid="{00000000-0005-0000-0000-000040000000}"/>
    <cellStyle name="표준 2" xfId="1" xr:uid="{00000000-0005-0000-0000-000041000000}"/>
    <cellStyle name="표준 2 2" xfId="66" xr:uid="{00000000-0005-0000-0000-000042000000}"/>
    <cellStyle name="표준 20" xfId="67" xr:uid="{00000000-0005-0000-0000-000043000000}"/>
    <cellStyle name="표준 21" xfId="68" xr:uid="{00000000-0005-0000-0000-000044000000}"/>
    <cellStyle name="표준 22" xfId="69" xr:uid="{00000000-0005-0000-0000-000045000000}"/>
    <cellStyle name="표준 23" xfId="70" xr:uid="{00000000-0005-0000-0000-000046000000}"/>
    <cellStyle name="표준 24" xfId="71" xr:uid="{00000000-0005-0000-0000-000047000000}"/>
    <cellStyle name="표준 25" xfId="72" xr:uid="{00000000-0005-0000-0000-000048000000}"/>
    <cellStyle name="표준 26" xfId="73" xr:uid="{00000000-0005-0000-0000-000049000000}"/>
    <cellStyle name="표준 27" xfId="74" xr:uid="{00000000-0005-0000-0000-00004A000000}"/>
    <cellStyle name="표준 28" xfId="75" xr:uid="{00000000-0005-0000-0000-00004B000000}"/>
    <cellStyle name="표준 29" xfId="76" xr:uid="{00000000-0005-0000-0000-00004C000000}"/>
    <cellStyle name="표준 3" xfId="77" xr:uid="{00000000-0005-0000-0000-00004D000000}"/>
    <cellStyle name="표준 30" xfId="78" xr:uid="{00000000-0005-0000-0000-00004E000000}"/>
    <cellStyle name="표준 31" xfId="79" xr:uid="{00000000-0005-0000-0000-00004F000000}"/>
    <cellStyle name="표준 32" xfId="80" xr:uid="{00000000-0005-0000-0000-000050000000}"/>
    <cellStyle name="표준 33" xfId="81" xr:uid="{00000000-0005-0000-0000-000051000000}"/>
    <cellStyle name="표준 34" xfId="82" xr:uid="{00000000-0005-0000-0000-000052000000}"/>
    <cellStyle name="표준 35" xfId="83" xr:uid="{00000000-0005-0000-0000-000053000000}"/>
    <cellStyle name="표준 36" xfId="84" xr:uid="{00000000-0005-0000-0000-000054000000}"/>
    <cellStyle name="표준 37" xfId="85" xr:uid="{00000000-0005-0000-0000-000055000000}"/>
    <cellStyle name="표준 38" xfId="86" xr:uid="{00000000-0005-0000-0000-000056000000}"/>
    <cellStyle name="표준 39" xfId="87" xr:uid="{00000000-0005-0000-0000-000057000000}"/>
    <cellStyle name="표준 4" xfId="88" xr:uid="{00000000-0005-0000-0000-000058000000}"/>
    <cellStyle name="표준 40" xfId="89" xr:uid="{00000000-0005-0000-0000-000059000000}"/>
    <cellStyle name="표준 41" xfId="90" xr:uid="{00000000-0005-0000-0000-00005A000000}"/>
    <cellStyle name="표준 42" xfId="91" xr:uid="{00000000-0005-0000-0000-00005B000000}"/>
    <cellStyle name="표준 43" xfId="92" xr:uid="{00000000-0005-0000-0000-00005C000000}"/>
    <cellStyle name="표준 44" xfId="93" xr:uid="{00000000-0005-0000-0000-00005D000000}"/>
    <cellStyle name="표준 45" xfId="94" xr:uid="{00000000-0005-0000-0000-00005E000000}"/>
    <cellStyle name="표준 46" xfId="95" xr:uid="{00000000-0005-0000-0000-00005F000000}"/>
    <cellStyle name="표준 47" xfId="96" xr:uid="{00000000-0005-0000-0000-000060000000}"/>
    <cellStyle name="표준 48" xfId="97" xr:uid="{00000000-0005-0000-0000-000061000000}"/>
    <cellStyle name="표준 49" xfId="98" xr:uid="{00000000-0005-0000-0000-000062000000}"/>
    <cellStyle name="표준 5" xfId="99" xr:uid="{00000000-0005-0000-0000-000063000000}"/>
    <cellStyle name="표준 50" xfId="100" xr:uid="{00000000-0005-0000-0000-000064000000}"/>
    <cellStyle name="표준 51" xfId="101" xr:uid="{00000000-0005-0000-0000-000065000000}"/>
    <cellStyle name="표준 52" xfId="102" xr:uid="{00000000-0005-0000-0000-000066000000}"/>
    <cellStyle name="표준 53" xfId="103" xr:uid="{00000000-0005-0000-0000-000067000000}"/>
    <cellStyle name="표준 54" xfId="104" xr:uid="{00000000-0005-0000-0000-000068000000}"/>
    <cellStyle name="표준 55" xfId="105" xr:uid="{00000000-0005-0000-0000-000069000000}"/>
    <cellStyle name="표준 56" xfId="106" xr:uid="{00000000-0005-0000-0000-00006A000000}"/>
    <cellStyle name="표준 57" xfId="107" xr:uid="{00000000-0005-0000-0000-00006B000000}"/>
    <cellStyle name="표준 58" xfId="108" xr:uid="{00000000-0005-0000-0000-00006C000000}"/>
    <cellStyle name="표준 59" xfId="109" xr:uid="{00000000-0005-0000-0000-00006D000000}"/>
    <cellStyle name="표준 6" xfId="110" xr:uid="{00000000-0005-0000-0000-00006E000000}"/>
    <cellStyle name="표준 6 2" xfId="111" xr:uid="{00000000-0005-0000-0000-00006F000000}"/>
    <cellStyle name="표준 6 3" xfId="112" xr:uid="{00000000-0005-0000-0000-000070000000}"/>
    <cellStyle name="표준 60" xfId="113" xr:uid="{00000000-0005-0000-0000-000071000000}"/>
    <cellStyle name="표준 61" xfId="114" xr:uid="{00000000-0005-0000-0000-000072000000}"/>
    <cellStyle name="표준 62" xfId="115" xr:uid="{00000000-0005-0000-0000-000073000000}"/>
    <cellStyle name="표준 63" xfId="116" xr:uid="{00000000-0005-0000-0000-000074000000}"/>
    <cellStyle name="표준 64" xfId="120" xr:uid="{00000000-0005-0000-0000-000075000000}"/>
    <cellStyle name="표준 65" xfId="4" xr:uid="{00000000-0005-0000-0000-000076000000}"/>
    <cellStyle name="표준 65 2" xfId="121" xr:uid="{00000000-0005-0000-0000-000077000000}"/>
    <cellStyle name="표준 66" xfId="122" xr:uid="{00000000-0005-0000-0000-000078000000}"/>
    <cellStyle name="표준 7" xfId="117" xr:uid="{00000000-0005-0000-0000-000079000000}"/>
    <cellStyle name="표준 8" xfId="118" xr:uid="{00000000-0005-0000-0000-00007A000000}"/>
    <cellStyle name="표준 9" xfId="119" xr:uid="{00000000-0005-0000-0000-00007B000000}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23</xdr:row>
      <xdr:rowOff>200025</xdr:rowOff>
    </xdr:from>
    <xdr:to>
      <xdr:col>7</xdr:col>
      <xdr:colOff>9525</xdr:colOff>
      <xdr:row>27</xdr:row>
      <xdr:rowOff>66675</xdr:rowOff>
    </xdr:to>
    <xdr:pic>
      <xdr:nvPicPr>
        <xdr:cNvPr id="1027" name="_x129348800" descr="EMB0000217c0d5a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52725" y="5048250"/>
          <a:ext cx="2057400" cy="7048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161925</xdr:colOff>
      <xdr:row>0</xdr:row>
      <xdr:rowOff>40396</xdr:rowOff>
    </xdr:from>
    <xdr:to>
      <xdr:col>2</xdr:col>
      <xdr:colOff>352425</xdr:colOff>
      <xdr:row>5</xdr:row>
      <xdr:rowOff>100612</xdr:rowOff>
    </xdr:to>
    <xdr:pic>
      <xdr:nvPicPr>
        <xdr:cNvPr id="2050" name="_x148045456" descr="EMB000013fc24b5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61925" y="40396"/>
          <a:ext cx="1562100" cy="1107966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33"/>
  <sheetViews>
    <sheetView showGridLines="0" workbookViewId="0">
      <selection activeCell="A34" sqref="A34"/>
    </sheetView>
  </sheetViews>
  <sheetFormatPr defaultRowHeight="16.5"/>
  <sheetData>
    <row r="2" spans="1:11" ht="16.5" customHeight="1">
      <c r="B2" s="1"/>
      <c r="C2" s="1"/>
      <c r="D2" s="1"/>
    </row>
    <row r="3" spans="1:11" ht="16.5" customHeight="1">
      <c r="B3" s="1"/>
      <c r="C3" s="1"/>
      <c r="D3" s="1"/>
      <c r="E3" s="1"/>
    </row>
    <row r="7" spans="1:11" ht="17.25" thickBot="1"/>
    <row r="8" spans="1:11" ht="16.5" customHeight="1">
      <c r="A8" s="119" t="s">
        <v>26</v>
      </c>
      <c r="B8" s="119"/>
      <c r="C8" s="119"/>
      <c r="D8" s="119"/>
      <c r="E8" s="119"/>
      <c r="F8" s="119"/>
      <c r="G8" s="119"/>
      <c r="H8" s="119"/>
      <c r="I8" s="119"/>
      <c r="J8" s="119"/>
      <c r="K8" s="119"/>
    </row>
    <row r="9" spans="1:11" ht="16.5" customHeight="1">
      <c r="A9" s="120"/>
      <c r="B9" s="120"/>
      <c r="C9" s="120"/>
      <c r="D9" s="120"/>
      <c r="E9" s="120"/>
      <c r="F9" s="120"/>
      <c r="G9" s="120"/>
      <c r="H9" s="120"/>
      <c r="I9" s="120"/>
      <c r="J9" s="120"/>
      <c r="K9" s="120"/>
    </row>
    <row r="10" spans="1:11" ht="16.5" customHeight="1">
      <c r="A10" s="120"/>
      <c r="B10" s="120"/>
      <c r="C10" s="120"/>
      <c r="D10" s="120"/>
      <c r="E10" s="120"/>
      <c r="F10" s="120"/>
      <c r="G10" s="120"/>
      <c r="H10" s="120"/>
      <c r="I10" s="120"/>
      <c r="J10" s="120"/>
      <c r="K10" s="120"/>
    </row>
    <row r="11" spans="1:11" ht="16.5" customHeight="1">
      <c r="A11" s="120"/>
      <c r="B11" s="120"/>
      <c r="C11" s="120"/>
      <c r="D11" s="120"/>
      <c r="E11" s="120"/>
      <c r="F11" s="120"/>
      <c r="G11" s="120"/>
      <c r="H11" s="120"/>
      <c r="I11" s="120"/>
      <c r="J11" s="120"/>
      <c r="K11" s="120"/>
    </row>
    <row r="12" spans="1:11" ht="16.5" customHeight="1">
      <c r="A12" s="120"/>
      <c r="B12" s="120"/>
      <c r="C12" s="120"/>
      <c r="D12" s="120"/>
      <c r="E12" s="120"/>
      <c r="F12" s="120"/>
      <c r="G12" s="120"/>
      <c r="H12" s="120"/>
      <c r="I12" s="120"/>
      <c r="J12" s="120"/>
      <c r="K12" s="120"/>
    </row>
    <row r="13" spans="1:11" ht="16.5" customHeight="1">
      <c r="A13" s="120"/>
      <c r="B13" s="120"/>
      <c r="C13" s="120"/>
      <c r="D13" s="120"/>
      <c r="E13" s="120"/>
      <c r="F13" s="120"/>
      <c r="G13" s="120"/>
      <c r="H13" s="120"/>
      <c r="I13" s="120"/>
      <c r="J13" s="120"/>
      <c r="K13" s="120"/>
    </row>
    <row r="14" spans="1:11" ht="16.5" customHeight="1">
      <c r="A14" s="120"/>
      <c r="B14" s="120"/>
      <c r="C14" s="120"/>
      <c r="D14" s="120"/>
      <c r="E14" s="120"/>
      <c r="F14" s="120"/>
      <c r="G14" s="120"/>
      <c r="H14" s="120"/>
      <c r="I14" s="120"/>
      <c r="J14" s="120"/>
      <c r="K14" s="120"/>
    </row>
    <row r="15" spans="1:11" ht="17.25" thickBot="1">
      <c r="A15" s="121"/>
      <c r="B15" s="121"/>
      <c r="C15" s="121"/>
      <c r="D15" s="121"/>
      <c r="E15" s="121"/>
      <c r="F15" s="121"/>
      <c r="G15" s="121"/>
      <c r="H15" s="121"/>
      <c r="I15" s="121"/>
      <c r="J15" s="121"/>
      <c r="K15" s="121"/>
    </row>
    <row r="16" spans="1:11" ht="17.25" thickTop="1"/>
    <row r="20" spans="1:11">
      <c r="G20" s="123" t="s">
        <v>12</v>
      </c>
      <c r="H20" s="124"/>
      <c r="I20" s="130" t="s">
        <v>22</v>
      </c>
      <c r="J20" s="131"/>
      <c r="K20" s="132"/>
    </row>
    <row r="21" spans="1:11">
      <c r="G21" s="125"/>
      <c r="H21" s="126"/>
      <c r="I21" s="127" t="s">
        <v>28</v>
      </c>
      <c r="J21" s="128"/>
      <c r="K21" s="129"/>
    </row>
    <row r="32" spans="1:11">
      <c r="A32" s="122" t="s">
        <v>13</v>
      </c>
      <c r="B32" s="122"/>
      <c r="C32" s="122"/>
      <c r="D32" s="122"/>
      <c r="E32" s="122"/>
      <c r="F32" s="122"/>
      <c r="G32" s="122"/>
      <c r="H32" s="122"/>
      <c r="I32" s="122"/>
      <c r="J32" s="122"/>
      <c r="K32" s="122"/>
    </row>
    <row r="33" spans="1:11">
      <c r="A33" s="122" t="s">
        <v>14</v>
      </c>
      <c r="B33" s="122"/>
      <c r="C33" s="122"/>
      <c r="D33" s="122"/>
      <c r="E33" s="122"/>
      <c r="F33" s="122"/>
      <c r="G33" s="122"/>
      <c r="H33" s="122"/>
      <c r="I33" s="122"/>
      <c r="J33" s="122"/>
      <c r="K33" s="122"/>
    </row>
  </sheetData>
  <mergeCells count="6">
    <mergeCell ref="A8:K15"/>
    <mergeCell ref="A32:K32"/>
    <mergeCell ref="A33:K33"/>
    <mergeCell ref="G20:H21"/>
    <mergeCell ref="I21:K21"/>
    <mergeCell ref="I20:K20"/>
  </mergeCells>
  <phoneticPr fontId="2" type="noConversion"/>
  <pageMargins left="0.39370078740157483" right="0.39370078740157483" top="0.19685039370078741" bottom="0.15748031496062992" header="0" footer="0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34"/>
  <sheetViews>
    <sheetView tabSelected="1" workbookViewId="0">
      <selection sqref="A1:L1"/>
    </sheetView>
  </sheetViews>
  <sheetFormatPr defaultRowHeight="16.5"/>
  <cols>
    <col min="7" max="8" width="11" bestFit="1" customWidth="1"/>
  </cols>
  <sheetData>
    <row r="1" spans="1:12" ht="26.25">
      <c r="A1" s="135" t="s">
        <v>73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</row>
    <row r="2" spans="1:12" ht="17.25" thickBot="1">
      <c r="A2" s="4"/>
      <c r="B2" s="4"/>
      <c r="C2" s="4"/>
      <c r="D2" s="4"/>
      <c r="E2" s="2"/>
      <c r="F2" s="2"/>
      <c r="G2" s="2"/>
      <c r="H2" s="2"/>
      <c r="I2" s="2"/>
      <c r="J2" s="3"/>
      <c r="K2" s="3"/>
      <c r="L2" s="3"/>
    </row>
    <row r="3" spans="1:12">
      <c r="A3" s="5"/>
      <c r="B3" s="6"/>
      <c r="C3" s="7"/>
      <c r="D3" s="136" t="s">
        <v>15</v>
      </c>
      <c r="E3" s="133"/>
      <c r="F3" s="137"/>
      <c r="G3" s="138" t="s">
        <v>16</v>
      </c>
      <c r="H3" s="133"/>
      <c r="I3" s="134"/>
      <c r="J3" s="133" t="s">
        <v>35</v>
      </c>
      <c r="K3" s="133"/>
      <c r="L3" s="134"/>
    </row>
    <row r="4" spans="1:12">
      <c r="A4" s="8"/>
      <c r="B4" s="9"/>
      <c r="C4" s="10"/>
      <c r="D4" s="22" t="s">
        <v>27</v>
      </c>
      <c r="E4" s="23" t="s">
        <v>24</v>
      </c>
      <c r="F4" s="21" t="s">
        <v>25</v>
      </c>
      <c r="G4" s="24" t="s">
        <v>27</v>
      </c>
      <c r="H4" s="23" t="s">
        <v>24</v>
      </c>
      <c r="I4" s="20" t="s">
        <v>25</v>
      </c>
      <c r="J4" s="23" t="s">
        <v>27</v>
      </c>
      <c r="K4" s="23" t="s">
        <v>24</v>
      </c>
      <c r="L4" s="20" t="s">
        <v>36</v>
      </c>
    </row>
    <row r="5" spans="1:12">
      <c r="A5" s="139" t="s">
        <v>17</v>
      </c>
      <c r="B5" s="140"/>
      <c r="C5" s="11" t="s">
        <v>0</v>
      </c>
      <c r="D5" s="39">
        <f>D7+D29</f>
        <v>149038</v>
      </c>
      <c r="E5" s="39">
        <f>E7+E29</f>
        <v>122998</v>
      </c>
      <c r="F5" s="62">
        <f t="shared" ref="F5:F6" si="0">(D5-E5)/E5*100</f>
        <v>21.171075952454512</v>
      </c>
      <c r="G5" s="39">
        <f>G7+G29</f>
        <v>1459664</v>
      </c>
      <c r="H5" s="39">
        <f>H7+H29</f>
        <v>1278604</v>
      </c>
      <c r="I5" s="94">
        <f t="shared" ref="I5:I6" si="1">(G5-H5)/H5*100</f>
        <v>14.160756575139763</v>
      </c>
      <c r="J5" s="71">
        <f t="shared" ref="J5:K20" si="2">D5/G5*100</f>
        <v>10.210431989827796</v>
      </c>
      <c r="K5" s="71">
        <f t="shared" si="2"/>
        <v>9.6197102464875748</v>
      </c>
      <c r="L5" s="72">
        <f t="shared" ref="L5:L27" si="3">J5-K5</f>
        <v>0.59072174334022165</v>
      </c>
    </row>
    <row r="6" spans="1:12">
      <c r="A6" s="141"/>
      <c r="B6" s="142"/>
      <c r="C6" s="12" t="s">
        <v>1</v>
      </c>
      <c r="D6" s="41">
        <f>D8+D30</f>
        <v>1264605</v>
      </c>
      <c r="E6" s="41">
        <f>E8+E30</f>
        <v>857481</v>
      </c>
      <c r="F6" s="63">
        <f t="shared" si="0"/>
        <v>47.479069507079458</v>
      </c>
      <c r="G6" s="41">
        <f>G8+G30</f>
        <v>12933244</v>
      </c>
      <c r="H6" s="41">
        <f>H8+H30</f>
        <v>11144538</v>
      </c>
      <c r="I6" s="74">
        <f t="shared" si="1"/>
        <v>16.050068652464553</v>
      </c>
      <c r="J6" s="73">
        <f t="shared" si="2"/>
        <v>9.7779412496972924</v>
      </c>
      <c r="K6" s="73">
        <f>E6/H6*100</f>
        <v>7.6941816699803978</v>
      </c>
      <c r="L6" s="74">
        <f t="shared" si="3"/>
        <v>2.0837595797168946</v>
      </c>
    </row>
    <row r="7" spans="1:12">
      <c r="A7" s="153" t="s">
        <v>18</v>
      </c>
      <c r="B7" s="146" t="s">
        <v>2</v>
      </c>
      <c r="C7" s="13" t="s">
        <v>0</v>
      </c>
      <c r="D7" s="43">
        <f>D9+D11+D13+D15+D17+D19+D21+D23+D25+D27</f>
        <v>137869</v>
      </c>
      <c r="E7" s="43">
        <f>E9+E11+E13+E15+E17+E19+E21+E23+E25+E27</f>
        <v>108322</v>
      </c>
      <c r="F7" s="64">
        <f>(D7-E7)/E7*100</f>
        <v>27.277007440778423</v>
      </c>
      <c r="G7" s="43">
        <f>G9+G11+G13+G15+G17+G19+G21+G23+G25+G27</f>
        <v>1192943</v>
      </c>
      <c r="H7" s="43">
        <f>H9+H11+H13+H15+H17+H19+H21+H23+H25+H27</f>
        <v>1049096</v>
      </c>
      <c r="I7" s="95">
        <f>(G7-H7)/H7*100</f>
        <v>13.711519250859789</v>
      </c>
      <c r="J7" s="75">
        <f t="shared" si="2"/>
        <v>11.557048408851053</v>
      </c>
      <c r="K7" s="75">
        <f t="shared" si="2"/>
        <v>10.325270518617934</v>
      </c>
      <c r="L7" s="76">
        <f t="shared" si="3"/>
        <v>1.2317778902331185</v>
      </c>
    </row>
    <row r="8" spans="1:12">
      <c r="A8" s="154"/>
      <c r="B8" s="147"/>
      <c r="C8" s="14" t="s">
        <v>1</v>
      </c>
      <c r="D8" s="45">
        <f>D10+D12+D14+D16+D18+D20+D22+D24+D26+D28</f>
        <v>1145566</v>
      </c>
      <c r="E8" s="45">
        <f>E10+E12+E14+E16+E18+E20+E22+E24+E26+E28</f>
        <v>778499</v>
      </c>
      <c r="F8" s="65">
        <f>(D8-E8)/E8*100</f>
        <v>47.150606487612698</v>
      </c>
      <c r="G8" s="45">
        <f>G10+G12+G14+G16+G18+G20+G22+G24+G26+G28</f>
        <v>10749357</v>
      </c>
      <c r="H8" s="45">
        <f>H10+H12+H14+H16+H18+H20+H22+H24+H26+H28</f>
        <v>9095338</v>
      </c>
      <c r="I8" s="78">
        <f>(G8-H8)/H8*100</f>
        <v>18.18534946144937</v>
      </c>
      <c r="J8" s="77">
        <f t="shared" si="2"/>
        <v>10.657065348187803</v>
      </c>
      <c r="K8" s="77">
        <f>E8/H8*100</f>
        <v>8.5593190709350218</v>
      </c>
      <c r="L8" s="78">
        <f t="shared" si="3"/>
        <v>2.0977462772527815</v>
      </c>
    </row>
    <row r="9" spans="1:12">
      <c r="A9" s="154"/>
      <c r="B9" s="156" t="s">
        <v>3</v>
      </c>
      <c r="C9" s="15" t="s">
        <v>0</v>
      </c>
      <c r="D9" s="46">
        <v>8024</v>
      </c>
      <c r="E9" s="47">
        <v>7660</v>
      </c>
      <c r="F9" s="66">
        <f t="shared" ref="F9:F34" si="4">(D9-E9)/E9*100</f>
        <v>4.7519582245430811</v>
      </c>
      <c r="G9" s="110" t="s">
        <v>74</v>
      </c>
      <c r="H9" s="105">
        <v>247847</v>
      </c>
      <c r="I9" s="96">
        <f t="shared" ref="I9:I34" si="5">(G9-H9)/H9*100</f>
        <v>1.3201692979943271</v>
      </c>
      <c r="J9" s="75">
        <f t="shared" si="2"/>
        <v>3.1952978468375552</v>
      </c>
      <c r="K9" s="75">
        <f t="shared" si="2"/>
        <v>3.0906163883363527</v>
      </c>
      <c r="L9" s="111">
        <f t="shared" si="3"/>
        <v>0.10468145850120258</v>
      </c>
    </row>
    <row r="10" spans="1:12">
      <c r="A10" s="154"/>
      <c r="B10" s="151"/>
      <c r="C10" s="15" t="s">
        <v>1</v>
      </c>
      <c r="D10" s="48">
        <v>71178</v>
      </c>
      <c r="E10" s="49">
        <v>61698</v>
      </c>
      <c r="F10" s="67">
        <f t="shared" si="4"/>
        <v>15.365165807643683</v>
      </c>
      <c r="G10" s="86">
        <v>2509287</v>
      </c>
      <c r="H10" s="106">
        <v>2099560</v>
      </c>
      <c r="I10" s="80">
        <f t="shared" si="5"/>
        <v>19.514898359656311</v>
      </c>
      <c r="J10" s="79">
        <f t="shared" si="2"/>
        <v>2.8365826627245112</v>
      </c>
      <c r="K10" s="79">
        <f>E10/H10*100</f>
        <v>2.938615709958277</v>
      </c>
      <c r="L10" s="112">
        <f t="shared" si="3"/>
        <v>-0.10203304723376583</v>
      </c>
    </row>
    <row r="11" spans="1:12">
      <c r="A11" s="154"/>
      <c r="B11" s="151" t="s">
        <v>4</v>
      </c>
      <c r="C11" s="15" t="s">
        <v>0</v>
      </c>
      <c r="D11" s="46">
        <v>100439</v>
      </c>
      <c r="E11" s="47">
        <v>70124</v>
      </c>
      <c r="F11" s="66">
        <f t="shared" si="4"/>
        <v>43.230563002680967</v>
      </c>
      <c r="G11" s="110" t="s">
        <v>75</v>
      </c>
      <c r="H11" s="105">
        <v>434595</v>
      </c>
      <c r="I11" s="96">
        <f t="shared" si="5"/>
        <v>24.564249473647877</v>
      </c>
      <c r="J11" s="81">
        <f t="shared" si="2"/>
        <v>18.553431236723007</v>
      </c>
      <c r="K11" s="81">
        <f t="shared" si="2"/>
        <v>16.135482460681786</v>
      </c>
      <c r="L11" s="82">
        <f t="shared" si="3"/>
        <v>2.4179487760412215</v>
      </c>
    </row>
    <row r="12" spans="1:12">
      <c r="A12" s="154"/>
      <c r="B12" s="151"/>
      <c r="C12" s="15" t="s">
        <v>1</v>
      </c>
      <c r="D12" s="48">
        <v>779533</v>
      </c>
      <c r="E12" s="49">
        <v>471509</v>
      </c>
      <c r="F12" s="67">
        <f t="shared" si="4"/>
        <v>65.32727901270178</v>
      </c>
      <c r="G12" s="86">
        <v>4441080</v>
      </c>
      <c r="H12" s="106">
        <v>3493670</v>
      </c>
      <c r="I12" s="80">
        <f t="shared" si="5"/>
        <v>27.11790180526495</v>
      </c>
      <c r="J12" s="79">
        <f t="shared" si="2"/>
        <v>17.552779954425503</v>
      </c>
      <c r="K12" s="79">
        <f t="shared" si="2"/>
        <v>13.496094364951469</v>
      </c>
      <c r="L12" s="80">
        <f t="shared" si="3"/>
        <v>4.0566855894740339</v>
      </c>
    </row>
    <row r="13" spans="1:12">
      <c r="A13" s="154"/>
      <c r="B13" s="151" t="s">
        <v>5</v>
      </c>
      <c r="C13" s="15" t="s">
        <v>0</v>
      </c>
      <c r="D13" s="46">
        <v>4566</v>
      </c>
      <c r="E13" s="47">
        <v>4985</v>
      </c>
      <c r="F13" s="66">
        <f t="shared" si="4"/>
        <v>-8.4052156469408228</v>
      </c>
      <c r="G13" s="110" t="s">
        <v>76</v>
      </c>
      <c r="H13" s="105">
        <v>49649</v>
      </c>
      <c r="I13" s="96">
        <f t="shared" si="5"/>
        <v>-7.5288525448649519</v>
      </c>
      <c r="J13" s="81">
        <f t="shared" si="2"/>
        <v>9.9453290061205379</v>
      </c>
      <c r="K13" s="81">
        <f t="shared" si="2"/>
        <v>10.040484199077525</v>
      </c>
      <c r="L13" s="82">
        <f t="shared" si="3"/>
        <v>-9.5155192956987378E-2</v>
      </c>
    </row>
    <row r="14" spans="1:12">
      <c r="A14" s="154"/>
      <c r="B14" s="151"/>
      <c r="C14" s="15" t="s">
        <v>1</v>
      </c>
      <c r="D14" s="48">
        <v>41646</v>
      </c>
      <c r="E14" s="49">
        <v>36643</v>
      </c>
      <c r="F14" s="67">
        <f t="shared" si="4"/>
        <v>13.6533580765767</v>
      </c>
      <c r="G14" s="86">
        <v>499039</v>
      </c>
      <c r="H14" s="106">
        <v>509009</v>
      </c>
      <c r="I14" s="80">
        <f t="shared" si="5"/>
        <v>-1.9587079992691683</v>
      </c>
      <c r="J14" s="79">
        <f t="shared" si="2"/>
        <v>8.3452395504158989</v>
      </c>
      <c r="K14" s="79">
        <f t="shared" si="2"/>
        <v>7.198890392900716</v>
      </c>
      <c r="L14" s="80">
        <f t="shared" si="3"/>
        <v>1.146349157515183</v>
      </c>
    </row>
    <row r="15" spans="1:12">
      <c r="A15" s="154"/>
      <c r="B15" s="151" t="s">
        <v>6</v>
      </c>
      <c r="C15" s="15" t="s">
        <v>0</v>
      </c>
      <c r="D15" s="46">
        <v>6500</v>
      </c>
      <c r="E15" s="47">
        <v>4296</v>
      </c>
      <c r="F15" s="66">
        <f t="shared" si="4"/>
        <v>51.303538175046562</v>
      </c>
      <c r="G15" s="110" t="s">
        <v>77</v>
      </c>
      <c r="H15" s="105">
        <v>87351</v>
      </c>
      <c r="I15" s="96">
        <f t="shared" si="5"/>
        <v>17.638035053977632</v>
      </c>
      <c r="J15" s="81">
        <f t="shared" si="2"/>
        <v>6.3255415636738741</v>
      </c>
      <c r="K15" s="81">
        <f t="shared" si="2"/>
        <v>4.918089088848439</v>
      </c>
      <c r="L15" s="82">
        <f t="shared" si="3"/>
        <v>1.4074524748254351</v>
      </c>
    </row>
    <row r="16" spans="1:12">
      <c r="A16" s="154"/>
      <c r="B16" s="151"/>
      <c r="C16" s="15" t="s">
        <v>1</v>
      </c>
      <c r="D16" s="48">
        <v>67909</v>
      </c>
      <c r="E16" s="49">
        <v>34518</v>
      </c>
      <c r="F16" s="67">
        <f t="shared" si="4"/>
        <v>96.735036792398162</v>
      </c>
      <c r="G16" s="86">
        <v>939929</v>
      </c>
      <c r="H16" s="106">
        <v>839888</v>
      </c>
      <c r="I16" s="80">
        <f t="shared" si="5"/>
        <v>11.911231021279027</v>
      </c>
      <c r="J16" s="79">
        <f t="shared" si="2"/>
        <v>7.2249074132195084</v>
      </c>
      <c r="K16" s="79">
        <f t="shared" si="2"/>
        <v>4.1098336921113292</v>
      </c>
      <c r="L16" s="80">
        <f t="shared" si="3"/>
        <v>3.1150737211081792</v>
      </c>
    </row>
    <row r="17" spans="1:12">
      <c r="A17" s="154"/>
      <c r="B17" s="151" t="s">
        <v>7</v>
      </c>
      <c r="C17" s="15" t="s">
        <v>0</v>
      </c>
      <c r="D17" s="46">
        <v>2177</v>
      </c>
      <c r="E17" s="47">
        <v>2183</v>
      </c>
      <c r="F17" s="66">
        <f t="shared" si="4"/>
        <v>-0.27485112230874942</v>
      </c>
      <c r="G17" s="110" t="s">
        <v>78</v>
      </c>
      <c r="H17" s="105">
        <v>15346</v>
      </c>
      <c r="I17" s="96">
        <f t="shared" si="5"/>
        <v>15.632738172813761</v>
      </c>
      <c r="J17" s="81">
        <f t="shared" si="2"/>
        <v>12.268244575936883</v>
      </c>
      <c r="K17" s="81">
        <f t="shared" si="2"/>
        <v>14.22520526521569</v>
      </c>
      <c r="L17" s="82">
        <f t="shared" si="3"/>
        <v>-1.956960689278807</v>
      </c>
    </row>
    <row r="18" spans="1:12">
      <c r="A18" s="154"/>
      <c r="B18" s="151"/>
      <c r="C18" s="15" t="s">
        <v>1</v>
      </c>
      <c r="D18" s="48">
        <v>20386</v>
      </c>
      <c r="E18" s="49">
        <v>20467</v>
      </c>
      <c r="F18" s="67">
        <f t="shared" si="4"/>
        <v>-0.39575902672594909</v>
      </c>
      <c r="G18" s="86">
        <v>151661</v>
      </c>
      <c r="H18" s="106">
        <v>143664</v>
      </c>
      <c r="I18" s="80">
        <f t="shared" si="5"/>
        <v>5.5664606303597282</v>
      </c>
      <c r="J18" s="79">
        <f t="shared" si="2"/>
        <v>13.441820903198581</v>
      </c>
      <c r="K18" s="79">
        <f t="shared" si="2"/>
        <v>14.246436128744849</v>
      </c>
      <c r="L18" s="80">
        <f t="shared" si="3"/>
        <v>-0.80461522554626796</v>
      </c>
    </row>
    <row r="19" spans="1:12">
      <c r="A19" s="154"/>
      <c r="B19" s="151" t="s">
        <v>19</v>
      </c>
      <c r="C19" s="15" t="s">
        <v>0</v>
      </c>
      <c r="D19" s="46">
        <v>5086</v>
      </c>
      <c r="E19" s="47">
        <v>6354</v>
      </c>
      <c r="F19" s="66">
        <f t="shared" si="4"/>
        <v>-19.955933270380864</v>
      </c>
      <c r="G19" s="110" t="s">
        <v>79</v>
      </c>
      <c r="H19" s="105">
        <v>28613</v>
      </c>
      <c r="I19" s="96">
        <f t="shared" si="5"/>
        <v>-2.0724845350015726</v>
      </c>
      <c r="J19" s="81">
        <f t="shared" si="2"/>
        <v>18.151320485367595</v>
      </c>
      <c r="K19" s="81">
        <f t="shared" si="2"/>
        <v>22.206689267116346</v>
      </c>
      <c r="L19" s="82">
        <f t="shared" si="3"/>
        <v>-4.0553687817487507</v>
      </c>
    </row>
    <row r="20" spans="1:12">
      <c r="A20" s="154"/>
      <c r="B20" s="151"/>
      <c r="C20" s="15" t="s">
        <v>1</v>
      </c>
      <c r="D20" s="48">
        <v>47377</v>
      </c>
      <c r="E20" s="49">
        <v>48958</v>
      </c>
      <c r="F20" s="67">
        <f t="shared" si="4"/>
        <v>-3.2292985824584335</v>
      </c>
      <c r="G20" s="86">
        <v>256190</v>
      </c>
      <c r="H20" s="106">
        <v>240796</v>
      </c>
      <c r="I20" s="80">
        <f t="shared" si="5"/>
        <v>6.392963338261433</v>
      </c>
      <c r="J20" s="79">
        <f t="shared" si="2"/>
        <v>18.492915414340917</v>
      </c>
      <c r="K20" s="79">
        <f t="shared" si="2"/>
        <v>20.331733085267199</v>
      </c>
      <c r="L20" s="80">
        <f t="shared" si="3"/>
        <v>-1.8388176709262822</v>
      </c>
    </row>
    <row r="21" spans="1:12">
      <c r="A21" s="154"/>
      <c r="B21" s="151" t="s">
        <v>20</v>
      </c>
      <c r="C21" s="15" t="s">
        <v>0</v>
      </c>
      <c r="D21" s="46">
        <v>1049</v>
      </c>
      <c r="E21" s="47">
        <v>1643</v>
      </c>
      <c r="F21" s="66">
        <f t="shared" si="4"/>
        <v>-36.153377967133295</v>
      </c>
      <c r="G21" s="110" t="s">
        <v>80</v>
      </c>
      <c r="H21" s="105">
        <v>18236</v>
      </c>
      <c r="I21" s="96">
        <f t="shared" si="5"/>
        <v>5.8839657819697297</v>
      </c>
      <c r="J21" s="81">
        <f t="shared" ref="J21:K27" si="6">D21/G21*100</f>
        <v>5.4326997773059196</v>
      </c>
      <c r="K21" s="81">
        <f t="shared" si="6"/>
        <v>9.0096512393068657</v>
      </c>
      <c r="L21" s="82">
        <f t="shared" si="3"/>
        <v>-3.5769514620009462</v>
      </c>
    </row>
    <row r="22" spans="1:12">
      <c r="A22" s="154"/>
      <c r="B22" s="151"/>
      <c r="C22" s="15" t="s">
        <v>1</v>
      </c>
      <c r="D22" s="48">
        <v>16867</v>
      </c>
      <c r="E22" s="49">
        <v>16463</v>
      </c>
      <c r="F22" s="67">
        <f t="shared" si="4"/>
        <v>2.4539877300613497</v>
      </c>
      <c r="G22" s="86">
        <v>196605</v>
      </c>
      <c r="H22" s="106">
        <v>173871</v>
      </c>
      <c r="I22" s="80">
        <f t="shared" si="5"/>
        <v>13.07521093224287</v>
      </c>
      <c r="J22" s="79">
        <f t="shared" si="6"/>
        <v>8.5791307443859512</v>
      </c>
      <c r="K22" s="79">
        <f t="shared" si="6"/>
        <v>9.4685140132627055</v>
      </c>
      <c r="L22" s="80">
        <f t="shared" si="3"/>
        <v>-0.88938326887675423</v>
      </c>
    </row>
    <row r="23" spans="1:12">
      <c r="A23" s="154"/>
      <c r="B23" s="151" t="s">
        <v>8</v>
      </c>
      <c r="C23" s="15" t="s">
        <v>0</v>
      </c>
      <c r="D23" s="46">
        <v>1542</v>
      </c>
      <c r="E23" s="47">
        <v>2305</v>
      </c>
      <c r="F23" s="66">
        <f t="shared" si="4"/>
        <v>-33.101952277657261</v>
      </c>
      <c r="G23" s="110" t="s">
        <v>81</v>
      </c>
      <c r="H23" s="105">
        <v>37481</v>
      </c>
      <c r="I23" s="96">
        <f t="shared" si="5"/>
        <v>16.370961287052108</v>
      </c>
      <c r="J23" s="81">
        <f t="shared" si="6"/>
        <v>3.5353187977164864</v>
      </c>
      <c r="K23" s="81">
        <f t="shared" si="6"/>
        <v>6.1497825564952908</v>
      </c>
      <c r="L23" s="82">
        <f t="shared" si="3"/>
        <v>-2.6144637587788044</v>
      </c>
    </row>
    <row r="24" spans="1:12">
      <c r="A24" s="154"/>
      <c r="B24" s="151"/>
      <c r="C24" s="15" t="s">
        <v>1</v>
      </c>
      <c r="D24" s="48">
        <v>21187</v>
      </c>
      <c r="E24" s="49">
        <v>21838</v>
      </c>
      <c r="F24" s="67">
        <f t="shared" si="4"/>
        <v>-2.9810422199835149</v>
      </c>
      <c r="G24" s="86">
        <v>415000</v>
      </c>
      <c r="H24" s="106">
        <v>332023</v>
      </c>
      <c r="I24" s="80">
        <f t="shared" si="5"/>
        <v>24.991340961318944</v>
      </c>
      <c r="J24" s="79">
        <f t="shared" si="6"/>
        <v>5.105301204819277</v>
      </c>
      <c r="K24" s="79">
        <f t="shared" si="6"/>
        <v>6.5772551901524894</v>
      </c>
      <c r="L24" s="80">
        <f t="shared" si="3"/>
        <v>-1.4719539853332124</v>
      </c>
    </row>
    <row r="25" spans="1:12">
      <c r="A25" s="154"/>
      <c r="B25" s="151" t="s">
        <v>9</v>
      </c>
      <c r="C25" s="15" t="s">
        <v>0</v>
      </c>
      <c r="D25" s="46">
        <v>4889</v>
      </c>
      <c r="E25" s="47">
        <v>4802</v>
      </c>
      <c r="F25" s="66">
        <f t="shared" si="4"/>
        <v>1.8117451062057477</v>
      </c>
      <c r="G25" s="110" t="s">
        <v>82</v>
      </c>
      <c r="H25" s="105">
        <v>34298</v>
      </c>
      <c r="I25" s="96">
        <f t="shared" si="5"/>
        <v>5.1140008163741326</v>
      </c>
      <c r="J25" s="81">
        <f t="shared" si="6"/>
        <v>13.560967491401311</v>
      </c>
      <c r="K25" s="81">
        <f t="shared" si="6"/>
        <v>14.000816374132603</v>
      </c>
      <c r="L25" s="82">
        <f t="shared" si="3"/>
        <v>-0.43984888273129208</v>
      </c>
    </row>
    <row r="26" spans="1:12">
      <c r="A26" s="154"/>
      <c r="B26" s="151"/>
      <c r="C26" s="15" t="s">
        <v>1</v>
      </c>
      <c r="D26" s="48">
        <v>39035</v>
      </c>
      <c r="E26" s="49">
        <v>36745</v>
      </c>
      <c r="F26" s="67">
        <f t="shared" si="4"/>
        <v>6.232140427269016</v>
      </c>
      <c r="G26" s="86">
        <v>399884</v>
      </c>
      <c r="H26" s="106">
        <v>397964</v>
      </c>
      <c r="I26" s="80">
        <f t="shared" si="5"/>
        <v>0.48245569951050848</v>
      </c>
      <c r="J26" s="79">
        <f t="shared" si="6"/>
        <v>9.7615808584489496</v>
      </c>
      <c r="K26" s="79">
        <f t="shared" si="6"/>
        <v>9.2332472283925178</v>
      </c>
      <c r="L26" s="80">
        <f t="shared" si="3"/>
        <v>0.52833363005643186</v>
      </c>
    </row>
    <row r="27" spans="1:12">
      <c r="A27" s="154"/>
      <c r="B27" s="151" t="s">
        <v>10</v>
      </c>
      <c r="C27" s="15" t="s">
        <v>0</v>
      </c>
      <c r="D27" s="46">
        <v>3597</v>
      </c>
      <c r="E27" s="47">
        <v>3970</v>
      </c>
      <c r="F27" s="66">
        <f t="shared" si="4"/>
        <v>-9.3954659949622172</v>
      </c>
      <c r="G27" s="91">
        <v>107062</v>
      </c>
      <c r="H27" s="107">
        <v>95680</v>
      </c>
      <c r="I27" s="96">
        <f t="shared" si="5"/>
        <v>11.895903010033445</v>
      </c>
      <c r="J27" s="81">
        <f t="shared" si="6"/>
        <v>3.359735480375857</v>
      </c>
      <c r="K27" s="81">
        <f t="shared" si="6"/>
        <v>4.1492474916387962</v>
      </c>
      <c r="L27" s="82">
        <f t="shared" si="3"/>
        <v>-0.78951201126293924</v>
      </c>
    </row>
    <row r="28" spans="1:12">
      <c r="A28" s="155"/>
      <c r="B28" s="152"/>
      <c r="C28" s="14" t="s">
        <v>1</v>
      </c>
      <c r="D28" s="44">
        <v>40448</v>
      </c>
      <c r="E28" s="45">
        <v>29660</v>
      </c>
      <c r="F28" s="65">
        <f t="shared" si="4"/>
        <v>36.372218476062038</v>
      </c>
      <c r="G28" s="92">
        <v>940682</v>
      </c>
      <c r="H28" s="108">
        <v>864893</v>
      </c>
      <c r="I28" s="78">
        <f t="shared" si="5"/>
        <v>8.7628180595749985</v>
      </c>
      <c r="J28" s="77">
        <f>D28/G28*100</f>
        <v>4.2998590384423219</v>
      </c>
      <c r="K28" s="77">
        <f>E28/H28*100</f>
        <v>3.4293259397405227</v>
      </c>
      <c r="L28" s="78">
        <f>J28-K28</f>
        <v>0.87053309870179918</v>
      </c>
    </row>
    <row r="29" spans="1:12">
      <c r="A29" s="143" t="s">
        <v>21</v>
      </c>
      <c r="B29" s="146" t="s">
        <v>2</v>
      </c>
      <c r="C29" s="16" t="s">
        <v>0</v>
      </c>
      <c r="D29" s="43">
        <f>D31+D33</f>
        <v>11169</v>
      </c>
      <c r="E29" s="43">
        <f>E31+E33</f>
        <v>14676</v>
      </c>
      <c r="F29" s="68">
        <f t="shared" si="4"/>
        <v>-23.896156991005725</v>
      </c>
      <c r="G29" s="43">
        <f>G31+G33</f>
        <v>266721</v>
      </c>
      <c r="H29" s="43">
        <f>H31+H33</f>
        <v>229508</v>
      </c>
      <c r="I29" s="97">
        <f t="shared" si="5"/>
        <v>16.214249612213955</v>
      </c>
      <c r="J29" s="75">
        <f>D29/G29*100</f>
        <v>4.1875217924347918</v>
      </c>
      <c r="K29" s="75">
        <f t="shared" ref="K29" si="7">E29/H29*100</f>
        <v>6.3945483381842898</v>
      </c>
      <c r="L29" s="76">
        <f>J29-K29</f>
        <v>-2.207026545749498</v>
      </c>
    </row>
    <row r="30" spans="1:12">
      <c r="A30" s="144"/>
      <c r="B30" s="147"/>
      <c r="C30" s="17" t="s">
        <v>1</v>
      </c>
      <c r="D30" s="45">
        <f>D32+D34</f>
        <v>119039</v>
      </c>
      <c r="E30" s="45">
        <f>E32+E34</f>
        <v>78982</v>
      </c>
      <c r="F30" s="69">
        <f t="shared" si="4"/>
        <v>50.716618976475658</v>
      </c>
      <c r="G30" s="45">
        <f>G32+G34</f>
        <v>2183887</v>
      </c>
      <c r="H30" s="45">
        <f>H32+H34</f>
        <v>2049200</v>
      </c>
      <c r="I30" s="98">
        <f t="shared" si="5"/>
        <v>6.572662502439977</v>
      </c>
      <c r="J30" s="77">
        <f>D30/G30*100</f>
        <v>5.4507856862557453</v>
      </c>
      <c r="K30" s="77">
        <f>E30/H30*100</f>
        <v>3.8542845988678507</v>
      </c>
      <c r="L30" s="78">
        <f>J30-K30</f>
        <v>1.5965010873878946</v>
      </c>
    </row>
    <row r="31" spans="1:12">
      <c r="A31" s="144"/>
      <c r="B31" s="148" t="s">
        <v>11</v>
      </c>
      <c r="C31" s="18" t="s">
        <v>0</v>
      </c>
      <c r="D31" s="113">
        <v>2781</v>
      </c>
      <c r="E31" s="114">
        <v>4151</v>
      </c>
      <c r="F31" s="66">
        <f t="shared" si="4"/>
        <v>-33.004095398699107</v>
      </c>
      <c r="G31" s="105" t="s">
        <v>83</v>
      </c>
      <c r="H31" s="105">
        <v>78826</v>
      </c>
      <c r="I31" s="96">
        <f t="shared" si="5"/>
        <v>15.214523126887066</v>
      </c>
      <c r="J31" s="75">
        <f>D31/G31*100</f>
        <v>3.062134575364186</v>
      </c>
      <c r="K31" s="75">
        <f t="shared" ref="K31:K33" si="8">E31/H31*100</f>
        <v>5.266028975211225</v>
      </c>
      <c r="L31" s="76">
        <f>J31-K31</f>
        <v>-2.2038943998470391</v>
      </c>
    </row>
    <row r="32" spans="1:12">
      <c r="A32" s="144"/>
      <c r="B32" s="149"/>
      <c r="C32" s="18" t="s">
        <v>1</v>
      </c>
      <c r="D32" s="115">
        <v>30028</v>
      </c>
      <c r="E32" s="116">
        <v>20289</v>
      </c>
      <c r="F32" s="67">
        <f t="shared" si="4"/>
        <v>48.00138005815959</v>
      </c>
      <c r="G32" s="106">
        <v>783314</v>
      </c>
      <c r="H32" s="106">
        <v>720990</v>
      </c>
      <c r="I32" s="80">
        <f t="shared" si="5"/>
        <v>8.6442253013217929</v>
      </c>
      <c r="J32" s="79">
        <f t="shared" ref="J32:J33" si="9">D32/G32*100</f>
        <v>3.833456315092032</v>
      </c>
      <c r="K32" s="79">
        <f t="shared" si="8"/>
        <v>2.814047351558274</v>
      </c>
      <c r="L32" s="80">
        <f t="shared" ref="L32:L33" si="10">J32-K32</f>
        <v>1.019408963533758</v>
      </c>
    </row>
    <row r="33" spans="1:12">
      <c r="A33" s="144"/>
      <c r="B33" s="149" t="s">
        <v>10</v>
      </c>
      <c r="C33" s="18" t="s">
        <v>0</v>
      </c>
      <c r="D33" s="113">
        <v>8388</v>
      </c>
      <c r="E33" s="114">
        <v>10525</v>
      </c>
      <c r="F33" s="66">
        <f t="shared" si="4"/>
        <v>-20.304038004750595</v>
      </c>
      <c r="G33" s="107">
        <v>175902</v>
      </c>
      <c r="H33" s="107">
        <v>150682</v>
      </c>
      <c r="I33" s="96">
        <f t="shared" si="5"/>
        <v>16.737234706202468</v>
      </c>
      <c r="J33" s="81">
        <f t="shared" si="9"/>
        <v>4.7685643142204182</v>
      </c>
      <c r="K33" s="81">
        <f t="shared" si="8"/>
        <v>6.9849086154948834</v>
      </c>
      <c r="L33" s="82">
        <f t="shared" si="10"/>
        <v>-2.2163443012744652</v>
      </c>
    </row>
    <row r="34" spans="1:12" ht="17.25" thickBot="1">
      <c r="A34" s="145"/>
      <c r="B34" s="150"/>
      <c r="C34" s="19" t="s">
        <v>1</v>
      </c>
      <c r="D34" s="117">
        <v>89011</v>
      </c>
      <c r="E34" s="118">
        <v>58693</v>
      </c>
      <c r="F34" s="70">
        <f t="shared" si="4"/>
        <v>51.655222939703208</v>
      </c>
      <c r="G34" s="109">
        <v>1400573</v>
      </c>
      <c r="H34" s="109">
        <v>1328210</v>
      </c>
      <c r="I34" s="84">
        <f t="shared" si="5"/>
        <v>5.4481595530827205</v>
      </c>
      <c r="J34" s="83">
        <f>D34/G34*100</f>
        <v>6.355327426703214</v>
      </c>
      <c r="K34" s="83">
        <f>E34/H34*100</f>
        <v>4.4189548339494511</v>
      </c>
      <c r="L34" s="84">
        <f>J34-K34</f>
        <v>1.9363725927537629</v>
      </c>
    </row>
  </sheetData>
  <mergeCells count="21">
    <mergeCell ref="B25:B26"/>
    <mergeCell ref="A1:L1"/>
    <mergeCell ref="D3:F3"/>
    <mergeCell ref="G3:I3"/>
    <mergeCell ref="J3:L3"/>
    <mergeCell ref="A5:B6"/>
    <mergeCell ref="A7:A28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7:B28"/>
    <mergeCell ref="A29:A34"/>
    <mergeCell ref="B29:B30"/>
    <mergeCell ref="B31:B32"/>
    <mergeCell ref="B33:B34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"/>
  <sheetViews>
    <sheetView zoomScaleNormal="100" workbookViewId="0">
      <selection sqref="A1:L1"/>
    </sheetView>
  </sheetViews>
  <sheetFormatPr defaultColWidth="9" defaultRowHeight="16.5"/>
  <cols>
    <col min="1" max="2" width="9.875" style="3" bestFit="1" customWidth="1"/>
    <col min="3" max="3" width="10" style="3" bestFit="1" customWidth="1"/>
    <col min="4" max="9" width="10.625" style="3" customWidth="1"/>
    <col min="10" max="16384" width="9" style="3"/>
  </cols>
  <sheetData>
    <row r="1" spans="1:12" ht="26.25">
      <c r="A1" s="135" t="s">
        <v>23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</row>
    <row r="2" spans="1:12" ht="6.95" customHeight="1" thickBot="1">
      <c r="A2" s="4"/>
      <c r="B2" s="4"/>
      <c r="C2" s="4"/>
      <c r="D2" s="4"/>
      <c r="E2" s="2"/>
      <c r="F2" s="2"/>
      <c r="G2" s="2"/>
      <c r="H2" s="2"/>
      <c r="I2" s="2"/>
    </row>
    <row r="3" spans="1:12">
      <c r="A3" s="5"/>
      <c r="B3" s="6"/>
      <c r="C3" s="7"/>
      <c r="D3" s="136" t="s">
        <v>30</v>
      </c>
      <c r="E3" s="133"/>
      <c r="F3" s="137"/>
      <c r="G3" s="138" t="s">
        <v>31</v>
      </c>
      <c r="H3" s="133"/>
      <c r="I3" s="137"/>
      <c r="J3" s="133" t="s">
        <v>35</v>
      </c>
      <c r="K3" s="133"/>
      <c r="L3" s="134"/>
    </row>
    <row r="4" spans="1:12">
      <c r="A4" s="8"/>
      <c r="B4" s="9"/>
      <c r="C4" s="10"/>
      <c r="D4" s="22" t="s">
        <v>27</v>
      </c>
      <c r="E4" s="23" t="s">
        <v>24</v>
      </c>
      <c r="F4" s="21" t="s">
        <v>34</v>
      </c>
      <c r="G4" s="24" t="s">
        <v>27</v>
      </c>
      <c r="H4" s="23" t="s">
        <v>24</v>
      </c>
      <c r="I4" s="25" t="s">
        <v>34</v>
      </c>
      <c r="J4" s="23" t="s">
        <v>32</v>
      </c>
      <c r="K4" s="23" t="s">
        <v>33</v>
      </c>
      <c r="L4" s="20" t="s">
        <v>36</v>
      </c>
    </row>
    <row r="5" spans="1:12">
      <c r="A5" s="139" t="s">
        <v>17</v>
      </c>
      <c r="B5" s="140"/>
      <c r="C5" s="11" t="s">
        <v>0</v>
      </c>
      <c r="D5" s="38">
        <f>D7+D29</f>
        <v>106713</v>
      </c>
      <c r="E5" s="39">
        <f>E7+E29</f>
        <v>57422</v>
      </c>
      <c r="F5" s="62">
        <f t="shared" ref="F5:F6" si="0">(D5-E5)/E5*100</f>
        <v>85.839921981122217</v>
      </c>
      <c r="G5" s="26">
        <v>1104803</v>
      </c>
      <c r="H5" s="27">
        <v>956036</v>
      </c>
      <c r="I5" s="62">
        <v>15.560815701500786</v>
      </c>
      <c r="J5" s="71">
        <f t="shared" ref="J5:J11" si="1">D5/G5*100</f>
        <v>9.6590070809003965</v>
      </c>
      <c r="K5" s="71">
        <f t="shared" ref="K5" si="2">E5/H5*100</f>
        <v>6.0062591785246582</v>
      </c>
      <c r="L5" s="72">
        <f t="shared" ref="L5:L11" si="3">J5-K5</f>
        <v>3.6527479023757383</v>
      </c>
    </row>
    <row r="6" spans="1:12">
      <c r="A6" s="141"/>
      <c r="B6" s="142"/>
      <c r="C6" s="12" t="s">
        <v>1</v>
      </c>
      <c r="D6" s="40">
        <f>D8+D30</f>
        <v>106713</v>
      </c>
      <c r="E6" s="41">
        <f>E8+E30</f>
        <v>57422</v>
      </c>
      <c r="F6" s="63">
        <f t="shared" si="0"/>
        <v>85.839921981122217</v>
      </c>
      <c r="G6" s="28">
        <v>1104803</v>
      </c>
      <c r="H6" s="29">
        <v>956036</v>
      </c>
      <c r="I6" s="63">
        <v>15.560815701500786</v>
      </c>
      <c r="J6" s="73">
        <f t="shared" si="1"/>
        <v>9.6590070809003965</v>
      </c>
      <c r="K6" s="73">
        <f>E6/H6*100</f>
        <v>6.0062591785246582</v>
      </c>
      <c r="L6" s="74">
        <f t="shared" si="3"/>
        <v>3.6527479023757383</v>
      </c>
    </row>
    <row r="7" spans="1:12">
      <c r="A7" s="153" t="s">
        <v>18</v>
      </c>
      <c r="B7" s="146" t="s">
        <v>2</v>
      </c>
      <c r="C7" s="13" t="s">
        <v>0</v>
      </c>
      <c r="D7" s="42">
        <f>D9+D11+D13+D15+D17+D19+D21+D23+D25+D27</f>
        <v>95284</v>
      </c>
      <c r="E7" s="43">
        <f>E9+E11+E13+E15+E17+E19+E21+E23+E25+E27</f>
        <v>52804</v>
      </c>
      <c r="F7" s="64">
        <f>(D7-E7)/E7*100</f>
        <v>80.448450874933712</v>
      </c>
      <c r="G7" s="30">
        <v>916950</v>
      </c>
      <c r="H7" s="31">
        <v>775023</v>
      </c>
      <c r="I7" s="64">
        <v>18.312617819084089</v>
      </c>
      <c r="J7" s="75">
        <f t="shared" si="1"/>
        <v>10.391406292600468</v>
      </c>
      <c r="K7" s="75">
        <f t="shared" ref="K7" si="4">E7/H7*100</f>
        <v>6.8132171561360115</v>
      </c>
      <c r="L7" s="76">
        <f t="shared" si="3"/>
        <v>3.5781891364644567</v>
      </c>
    </row>
    <row r="8" spans="1:12">
      <c r="A8" s="154"/>
      <c r="B8" s="147"/>
      <c r="C8" s="14" t="s">
        <v>1</v>
      </c>
      <c r="D8" s="44">
        <f>D10+D12+D14+D16+D18+D20+D22+D24+D26+D28</f>
        <v>95284</v>
      </c>
      <c r="E8" s="45">
        <f>E10+E12+E14+E16+E18+E20+E22+E24+E26+E28</f>
        <v>52804</v>
      </c>
      <c r="F8" s="65">
        <f>(D8-E8)/E8*100</f>
        <v>80.448450874933712</v>
      </c>
      <c r="G8" s="32">
        <v>916950</v>
      </c>
      <c r="H8" s="33">
        <v>775023</v>
      </c>
      <c r="I8" s="65">
        <v>18.312617819084089</v>
      </c>
      <c r="J8" s="77">
        <f t="shared" si="1"/>
        <v>10.391406292600468</v>
      </c>
      <c r="K8" s="77">
        <f>E8/H8*100</f>
        <v>6.8132171561360115</v>
      </c>
      <c r="L8" s="78">
        <f t="shared" si="3"/>
        <v>3.5781891364644567</v>
      </c>
    </row>
    <row r="9" spans="1:12">
      <c r="A9" s="154"/>
      <c r="B9" s="156" t="s">
        <v>3</v>
      </c>
      <c r="C9" s="15" t="s">
        <v>0</v>
      </c>
      <c r="D9" s="46">
        <v>5145</v>
      </c>
      <c r="E9" s="47">
        <v>3229</v>
      </c>
      <c r="F9" s="66">
        <f t="shared" ref="F9:F34" si="5">(D9-E9)/E9*100</f>
        <v>59.337256116444713</v>
      </c>
      <c r="G9" s="34">
        <v>206526</v>
      </c>
      <c r="H9" s="35">
        <v>167083</v>
      </c>
      <c r="I9" s="66">
        <v>23.606830138314482</v>
      </c>
      <c r="J9" s="75">
        <f t="shared" si="1"/>
        <v>2.4912117602626305</v>
      </c>
      <c r="K9" s="75">
        <f t="shared" ref="K9" si="6">E9/H9*100</f>
        <v>1.9325724340597188</v>
      </c>
      <c r="L9" s="76">
        <f t="shared" si="3"/>
        <v>0.55863932620291168</v>
      </c>
    </row>
    <row r="10" spans="1:12">
      <c r="A10" s="154"/>
      <c r="B10" s="151"/>
      <c r="C10" s="15" t="s">
        <v>1</v>
      </c>
      <c r="D10" s="48">
        <v>5145</v>
      </c>
      <c r="E10" s="49">
        <v>3229</v>
      </c>
      <c r="F10" s="67">
        <f t="shared" si="5"/>
        <v>59.337256116444713</v>
      </c>
      <c r="G10" s="36">
        <v>206526</v>
      </c>
      <c r="H10" s="37">
        <v>167083</v>
      </c>
      <c r="I10" s="67">
        <v>23.606830138314482</v>
      </c>
      <c r="J10" s="79">
        <f t="shared" si="1"/>
        <v>2.4912117602626305</v>
      </c>
      <c r="K10" s="79">
        <f>E10/H10*100</f>
        <v>1.9325724340597188</v>
      </c>
      <c r="L10" s="80">
        <f t="shared" si="3"/>
        <v>0.55863932620291168</v>
      </c>
    </row>
    <row r="11" spans="1:12">
      <c r="A11" s="154"/>
      <c r="B11" s="151" t="s">
        <v>4</v>
      </c>
      <c r="C11" s="15" t="s">
        <v>0</v>
      </c>
      <c r="D11" s="46">
        <v>61889</v>
      </c>
      <c r="E11" s="47">
        <v>30131</v>
      </c>
      <c r="F11" s="66">
        <f t="shared" si="5"/>
        <v>105.3997544057615</v>
      </c>
      <c r="G11" s="34">
        <v>392814</v>
      </c>
      <c r="H11" s="35">
        <v>305127</v>
      </c>
      <c r="I11" s="66">
        <v>28.737869805032012</v>
      </c>
      <c r="J11" s="81">
        <f t="shared" si="1"/>
        <v>15.755293854088704</v>
      </c>
      <c r="K11" s="81">
        <f t="shared" ref="K11:K12" si="7">E11/H11*100</f>
        <v>9.8749045479423323</v>
      </c>
      <c r="L11" s="82">
        <f t="shared" si="3"/>
        <v>5.8803893061463715</v>
      </c>
    </row>
    <row r="12" spans="1:12">
      <c r="A12" s="154"/>
      <c r="B12" s="151"/>
      <c r="C12" s="15" t="s">
        <v>1</v>
      </c>
      <c r="D12" s="48">
        <v>61889</v>
      </c>
      <c r="E12" s="49">
        <v>30131</v>
      </c>
      <c r="F12" s="67">
        <f t="shared" si="5"/>
        <v>105.3997544057615</v>
      </c>
      <c r="G12" s="36">
        <v>392814</v>
      </c>
      <c r="H12" s="37">
        <v>305127</v>
      </c>
      <c r="I12" s="67">
        <v>28.737869805032012</v>
      </c>
      <c r="J12" s="79">
        <f t="shared" ref="J12:J27" si="8">D12/G12*100</f>
        <v>15.755293854088704</v>
      </c>
      <c r="K12" s="79">
        <f t="shared" si="7"/>
        <v>9.8749045479423323</v>
      </c>
      <c r="L12" s="80">
        <f t="shared" ref="L12:L27" si="9">J12-K12</f>
        <v>5.8803893061463715</v>
      </c>
    </row>
    <row r="13" spans="1:12">
      <c r="A13" s="154"/>
      <c r="B13" s="151" t="s">
        <v>5</v>
      </c>
      <c r="C13" s="15" t="s">
        <v>0</v>
      </c>
      <c r="D13" s="46">
        <v>2544</v>
      </c>
      <c r="E13" s="47">
        <v>1298</v>
      </c>
      <c r="F13" s="66">
        <f t="shared" si="5"/>
        <v>95.993836671802768</v>
      </c>
      <c r="G13" s="34">
        <v>35896</v>
      </c>
      <c r="H13" s="35">
        <v>34671</v>
      </c>
      <c r="I13" s="66">
        <v>3.5332121946295203</v>
      </c>
      <c r="J13" s="81">
        <f t="shared" si="8"/>
        <v>7.087140628482282</v>
      </c>
      <c r="K13" s="81">
        <f t="shared" ref="K13:K27" si="10">E13/H13*100</f>
        <v>3.7437627988809092</v>
      </c>
      <c r="L13" s="82">
        <f t="shared" si="9"/>
        <v>3.3433778296013728</v>
      </c>
    </row>
    <row r="14" spans="1:12">
      <c r="A14" s="154"/>
      <c r="B14" s="151"/>
      <c r="C14" s="15" t="s">
        <v>1</v>
      </c>
      <c r="D14" s="48">
        <v>2544</v>
      </c>
      <c r="E14" s="49">
        <v>1298</v>
      </c>
      <c r="F14" s="67">
        <f t="shared" si="5"/>
        <v>95.993836671802768</v>
      </c>
      <c r="G14" s="36">
        <v>35896</v>
      </c>
      <c r="H14" s="37">
        <v>34671</v>
      </c>
      <c r="I14" s="67">
        <v>3.5332121946295203</v>
      </c>
      <c r="J14" s="79">
        <f t="shared" si="8"/>
        <v>7.087140628482282</v>
      </c>
      <c r="K14" s="79">
        <f t="shared" si="10"/>
        <v>3.7437627988809092</v>
      </c>
      <c r="L14" s="80">
        <f t="shared" si="9"/>
        <v>3.3433778296013728</v>
      </c>
    </row>
    <row r="15" spans="1:12">
      <c r="A15" s="154"/>
      <c r="B15" s="151" t="s">
        <v>6</v>
      </c>
      <c r="C15" s="15" t="s">
        <v>0</v>
      </c>
      <c r="D15" s="46">
        <v>5383</v>
      </c>
      <c r="E15" s="47">
        <v>1912</v>
      </c>
      <c r="F15" s="66">
        <f t="shared" si="5"/>
        <v>181.53765690376568</v>
      </c>
      <c r="G15" s="34">
        <v>87954</v>
      </c>
      <c r="H15" s="35">
        <v>75820</v>
      </c>
      <c r="I15" s="66">
        <v>16.003692957003434</v>
      </c>
      <c r="J15" s="81">
        <f t="shared" si="8"/>
        <v>6.1202446733519791</v>
      </c>
      <c r="K15" s="81">
        <f t="shared" si="10"/>
        <v>2.5217620680559221</v>
      </c>
      <c r="L15" s="82">
        <f t="shared" si="9"/>
        <v>3.598482605296057</v>
      </c>
    </row>
    <row r="16" spans="1:12">
      <c r="A16" s="154"/>
      <c r="B16" s="151"/>
      <c r="C16" s="15" t="s">
        <v>1</v>
      </c>
      <c r="D16" s="48">
        <v>5383</v>
      </c>
      <c r="E16" s="49">
        <v>1912</v>
      </c>
      <c r="F16" s="67">
        <f t="shared" si="5"/>
        <v>181.53765690376568</v>
      </c>
      <c r="G16" s="36">
        <v>87954</v>
      </c>
      <c r="H16" s="37">
        <v>75820</v>
      </c>
      <c r="I16" s="67">
        <v>16.003692957003434</v>
      </c>
      <c r="J16" s="79">
        <f t="shared" si="8"/>
        <v>6.1202446733519791</v>
      </c>
      <c r="K16" s="79">
        <f t="shared" si="10"/>
        <v>2.5217620680559221</v>
      </c>
      <c r="L16" s="80">
        <f t="shared" si="9"/>
        <v>3.598482605296057</v>
      </c>
    </row>
    <row r="17" spans="1:12">
      <c r="A17" s="154"/>
      <c r="B17" s="151" t="s">
        <v>7</v>
      </c>
      <c r="C17" s="15" t="s">
        <v>0</v>
      </c>
      <c r="D17" s="46">
        <v>1825</v>
      </c>
      <c r="E17" s="47">
        <v>1295</v>
      </c>
      <c r="F17" s="66">
        <f t="shared" si="5"/>
        <v>40.926640926640928</v>
      </c>
      <c r="G17" s="34">
        <v>9855</v>
      </c>
      <c r="H17" s="35">
        <v>9664</v>
      </c>
      <c r="I17" s="66">
        <v>1.9764072847682224</v>
      </c>
      <c r="J17" s="81">
        <f t="shared" si="8"/>
        <v>18.518518518518519</v>
      </c>
      <c r="K17" s="81">
        <f t="shared" si="10"/>
        <v>13.40024834437086</v>
      </c>
      <c r="L17" s="82">
        <f t="shared" si="9"/>
        <v>5.1182701741476588</v>
      </c>
    </row>
    <row r="18" spans="1:12">
      <c r="A18" s="154"/>
      <c r="B18" s="151"/>
      <c r="C18" s="15" t="s">
        <v>1</v>
      </c>
      <c r="D18" s="48">
        <v>1825</v>
      </c>
      <c r="E18" s="49">
        <v>1295</v>
      </c>
      <c r="F18" s="67">
        <f t="shared" si="5"/>
        <v>40.926640926640928</v>
      </c>
      <c r="G18" s="36">
        <v>9855</v>
      </c>
      <c r="H18" s="37">
        <v>9664</v>
      </c>
      <c r="I18" s="67">
        <v>1.9764072847682224</v>
      </c>
      <c r="J18" s="79">
        <f t="shared" si="8"/>
        <v>18.518518518518519</v>
      </c>
      <c r="K18" s="79">
        <f t="shared" si="10"/>
        <v>13.40024834437086</v>
      </c>
      <c r="L18" s="80">
        <f t="shared" si="9"/>
        <v>5.1182701741476588</v>
      </c>
    </row>
    <row r="19" spans="1:12">
      <c r="A19" s="154"/>
      <c r="B19" s="151" t="s">
        <v>19</v>
      </c>
      <c r="C19" s="15" t="s">
        <v>0</v>
      </c>
      <c r="D19" s="46">
        <v>4200</v>
      </c>
      <c r="E19" s="47">
        <v>4556</v>
      </c>
      <c r="F19" s="66">
        <f t="shared" si="5"/>
        <v>-7.8138718173836708</v>
      </c>
      <c r="G19" s="34">
        <v>22065</v>
      </c>
      <c r="H19" s="35">
        <v>22113</v>
      </c>
      <c r="I19" s="66">
        <v>-0.2170668837335521</v>
      </c>
      <c r="J19" s="81">
        <f t="shared" si="8"/>
        <v>19.03467029231815</v>
      </c>
      <c r="K19" s="81">
        <f t="shared" si="10"/>
        <v>20.603265047709492</v>
      </c>
      <c r="L19" s="82">
        <f t="shared" si="9"/>
        <v>-1.5685947553913415</v>
      </c>
    </row>
    <row r="20" spans="1:12">
      <c r="A20" s="154"/>
      <c r="B20" s="151"/>
      <c r="C20" s="15" t="s">
        <v>1</v>
      </c>
      <c r="D20" s="48">
        <v>4200</v>
      </c>
      <c r="E20" s="49">
        <v>4556</v>
      </c>
      <c r="F20" s="67">
        <f t="shared" si="5"/>
        <v>-7.8138718173836708</v>
      </c>
      <c r="G20" s="36">
        <v>22065</v>
      </c>
      <c r="H20" s="37">
        <v>22113</v>
      </c>
      <c r="I20" s="67">
        <v>-0.2170668837335521</v>
      </c>
      <c r="J20" s="79">
        <f t="shared" si="8"/>
        <v>19.03467029231815</v>
      </c>
      <c r="K20" s="79">
        <f t="shared" si="10"/>
        <v>20.603265047709492</v>
      </c>
      <c r="L20" s="80">
        <f t="shared" si="9"/>
        <v>-1.5685947553913415</v>
      </c>
    </row>
    <row r="21" spans="1:12">
      <c r="A21" s="154"/>
      <c r="B21" s="151" t="s">
        <v>20</v>
      </c>
      <c r="C21" s="15" t="s">
        <v>0</v>
      </c>
      <c r="D21" s="46">
        <v>2331</v>
      </c>
      <c r="E21" s="47">
        <v>1771</v>
      </c>
      <c r="F21" s="66">
        <f t="shared" si="5"/>
        <v>31.620553359683797</v>
      </c>
      <c r="G21" s="34">
        <v>18842</v>
      </c>
      <c r="H21" s="35">
        <v>17034</v>
      </c>
      <c r="I21" s="66">
        <v>10.614065985675714</v>
      </c>
      <c r="J21" s="81">
        <f t="shared" si="8"/>
        <v>12.371298163676892</v>
      </c>
      <c r="K21" s="81">
        <f t="shared" si="10"/>
        <v>10.39685335211929</v>
      </c>
      <c r="L21" s="82">
        <f t="shared" si="9"/>
        <v>1.9744448115576017</v>
      </c>
    </row>
    <row r="22" spans="1:12">
      <c r="A22" s="154"/>
      <c r="B22" s="151"/>
      <c r="C22" s="15" t="s">
        <v>1</v>
      </c>
      <c r="D22" s="48">
        <v>2331</v>
      </c>
      <c r="E22" s="49">
        <v>1771</v>
      </c>
      <c r="F22" s="67">
        <f t="shared" si="5"/>
        <v>31.620553359683797</v>
      </c>
      <c r="G22" s="36">
        <v>18842</v>
      </c>
      <c r="H22" s="37">
        <v>17034</v>
      </c>
      <c r="I22" s="67">
        <v>10.614065985675714</v>
      </c>
      <c r="J22" s="79">
        <f t="shared" si="8"/>
        <v>12.371298163676892</v>
      </c>
      <c r="K22" s="79">
        <f t="shared" si="10"/>
        <v>10.39685335211929</v>
      </c>
      <c r="L22" s="80">
        <f t="shared" si="9"/>
        <v>1.9744448115576017</v>
      </c>
    </row>
    <row r="23" spans="1:12">
      <c r="A23" s="154"/>
      <c r="B23" s="151" t="s">
        <v>8</v>
      </c>
      <c r="C23" s="15" t="s">
        <v>0</v>
      </c>
      <c r="D23" s="46">
        <v>2732</v>
      </c>
      <c r="E23" s="47">
        <v>1100</v>
      </c>
      <c r="F23" s="66">
        <f t="shared" si="5"/>
        <v>148.36363636363637</v>
      </c>
      <c r="G23" s="34">
        <v>20183</v>
      </c>
      <c r="H23" s="35">
        <v>16285</v>
      </c>
      <c r="I23" s="66">
        <v>23.936137549892543</v>
      </c>
      <c r="J23" s="81">
        <f t="shared" si="8"/>
        <v>13.536144279839469</v>
      </c>
      <c r="K23" s="81">
        <f t="shared" si="10"/>
        <v>6.7546822229045134</v>
      </c>
      <c r="L23" s="82">
        <f t="shared" si="9"/>
        <v>6.7814620569349557</v>
      </c>
    </row>
    <row r="24" spans="1:12">
      <c r="A24" s="154"/>
      <c r="B24" s="151"/>
      <c r="C24" s="15" t="s">
        <v>1</v>
      </c>
      <c r="D24" s="48">
        <v>2732</v>
      </c>
      <c r="E24" s="49">
        <v>1100</v>
      </c>
      <c r="F24" s="67">
        <f t="shared" si="5"/>
        <v>148.36363636363637</v>
      </c>
      <c r="G24" s="36">
        <v>20183</v>
      </c>
      <c r="H24" s="37">
        <v>16285</v>
      </c>
      <c r="I24" s="67">
        <v>23.936137549892543</v>
      </c>
      <c r="J24" s="79">
        <f t="shared" si="8"/>
        <v>13.536144279839469</v>
      </c>
      <c r="K24" s="79">
        <f t="shared" si="10"/>
        <v>6.7546822229045134</v>
      </c>
      <c r="L24" s="80">
        <f t="shared" si="9"/>
        <v>6.7814620569349557</v>
      </c>
    </row>
    <row r="25" spans="1:12">
      <c r="A25" s="154"/>
      <c r="B25" s="151" t="s">
        <v>9</v>
      </c>
      <c r="C25" s="15" t="s">
        <v>0</v>
      </c>
      <c r="D25" s="46">
        <v>5162</v>
      </c>
      <c r="E25" s="47">
        <v>4187</v>
      </c>
      <c r="F25" s="66">
        <f t="shared" si="5"/>
        <v>23.28636255075233</v>
      </c>
      <c r="G25" s="34">
        <v>41334</v>
      </c>
      <c r="H25" s="35">
        <v>44941</v>
      </c>
      <c r="I25" s="66">
        <v>-8.0260786364344412</v>
      </c>
      <c r="J25" s="81">
        <f t="shared" si="8"/>
        <v>12.488508249866937</v>
      </c>
      <c r="K25" s="81">
        <f t="shared" si="10"/>
        <v>9.3166596203911798</v>
      </c>
      <c r="L25" s="82">
        <f t="shared" si="9"/>
        <v>3.1718486294757575</v>
      </c>
    </row>
    <row r="26" spans="1:12">
      <c r="A26" s="154"/>
      <c r="B26" s="151"/>
      <c r="C26" s="15" t="s">
        <v>1</v>
      </c>
      <c r="D26" s="48">
        <v>5162</v>
      </c>
      <c r="E26" s="49">
        <v>4187</v>
      </c>
      <c r="F26" s="67">
        <f t="shared" si="5"/>
        <v>23.28636255075233</v>
      </c>
      <c r="G26" s="36">
        <v>41334</v>
      </c>
      <c r="H26" s="37">
        <v>44941</v>
      </c>
      <c r="I26" s="67">
        <v>-8.0260786364344412</v>
      </c>
      <c r="J26" s="79">
        <f t="shared" si="8"/>
        <v>12.488508249866937</v>
      </c>
      <c r="K26" s="79">
        <f t="shared" si="10"/>
        <v>9.3166596203911798</v>
      </c>
      <c r="L26" s="80">
        <f t="shared" si="9"/>
        <v>3.1718486294757575</v>
      </c>
    </row>
    <row r="27" spans="1:12">
      <c r="A27" s="154"/>
      <c r="B27" s="151" t="s">
        <v>10</v>
      </c>
      <c r="C27" s="15" t="s">
        <v>0</v>
      </c>
      <c r="D27" s="46">
        <v>4073</v>
      </c>
      <c r="E27" s="47">
        <v>3325</v>
      </c>
      <c r="F27" s="66">
        <f t="shared" si="5"/>
        <v>22.496240601503757</v>
      </c>
      <c r="G27" s="50">
        <v>81481</v>
      </c>
      <c r="H27" s="51">
        <v>82285</v>
      </c>
      <c r="I27" s="66">
        <v>-0.9770918150331166</v>
      </c>
      <c r="J27" s="81">
        <f t="shared" si="8"/>
        <v>4.9987113560216487</v>
      </c>
      <c r="K27" s="81">
        <f t="shared" si="10"/>
        <v>4.0408336877924285</v>
      </c>
      <c r="L27" s="82">
        <f t="shared" si="9"/>
        <v>0.95787766822922027</v>
      </c>
    </row>
    <row r="28" spans="1:12">
      <c r="A28" s="155"/>
      <c r="B28" s="152"/>
      <c r="C28" s="14" t="s">
        <v>1</v>
      </c>
      <c r="D28" s="44">
        <v>4073</v>
      </c>
      <c r="E28" s="45">
        <v>3325</v>
      </c>
      <c r="F28" s="65">
        <f t="shared" si="5"/>
        <v>22.496240601503757</v>
      </c>
      <c r="G28" s="52">
        <v>81481</v>
      </c>
      <c r="H28" s="53">
        <v>82285</v>
      </c>
      <c r="I28" s="67">
        <v>-0.9770918150331166</v>
      </c>
      <c r="J28" s="77">
        <f>D28/G28*100</f>
        <v>4.9987113560216487</v>
      </c>
      <c r="K28" s="77">
        <f>E28/H28*100</f>
        <v>4.0408336877924285</v>
      </c>
      <c r="L28" s="78">
        <f>J28-K28</f>
        <v>0.95787766822922027</v>
      </c>
    </row>
    <row r="29" spans="1:12">
      <c r="A29" s="143" t="s">
        <v>21</v>
      </c>
      <c r="B29" s="146" t="s">
        <v>2</v>
      </c>
      <c r="C29" s="16" t="s">
        <v>0</v>
      </c>
      <c r="D29" s="42">
        <f>D31+D33</f>
        <v>11429</v>
      </c>
      <c r="E29" s="43">
        <f>E31+E33</f>
        <v>4618</v>
      </c>
      <c r="F29" s="68">
        <f t="shared" si="5"/>
        <v>147.4880900822867</v>
      </c>
      <c r="G29" s="54">
        <v>187853</v>
      </c>
      <c r="H29" s="55">
        <v>181013</v>
      </c>
      <c r="I29" s="64">
        <v>3.7787341240684369</v>
      </c>
      <c r="J29" s="75">
        <f>D29/G29*100</f>
        <v>6.0840124991349613</v>
      </c>
      <c r="K29" s="75">
        <f t="shared" ref="K29" si="11">E29/H29*100</f>
        <v>2.5511979802555618</v>
      </c>
      <c r="L29" s="76">
        <f>J29-K29</f>
        <v>3.5328145188793996</v>
      </c>
    </row>
    <row r="30" spans="1:12">
      <c r="A30" s="144"/>
      <c r="B30" s="147"/>
      <c r="C30" s="17" t="s">
        <v>1</v>
      </c>
      <c r="D30" s="44">
        <f>D32+D34</f>
        <v>11429</v>
      </c>
      <c r="E30" s="45">
        <f>E32+E34</f>
        <v>4618</v>
      </c>
      <c r="F30" s="69">
        <f t="shared" si="5"/>
        <v>147.4880900822867</v>
      </c>
      <c r="G30" s="56">
        <v>187853</v>
      </c>
      <c r="H30" s="57">
        <v>181013</v>
      </c>
      <c r="I30" s="65">
        <v>3.7787341240684369</v>
      </c>
      <c r="J30" s="77">
        <f>D30/G30*100</f>
        <v>6.0840124991349613</v>
      </c>
      <c r="K30" s="77">
        <f>E30/H30*100</f>
        <v>2.5511979802555618</v>
      </c>
      <c r="L30" s="78">
        <f>J30-K30</f>
        <v>3.5328145188793996</v>
      </c>
    </row>
    <row r="31" spans="1:12">
      <c r="A31" s="144"/>
      <c r="B31" s="148" t="s">
        <v>11</v>
      </c>
      <c r="C31" s="18" t="s">
        <v>0</v>
      </c>
      <c r="D31" s="46">
        <v>2974</v>
      </c>
      <c r="E31" s="47">
        <v>848</v>
      </c>
      <c r="F31" s="66">
        <f t="shared" si="5"/>
        <v>250.70754716981133</v>
      </c>
      <c r="G31" s="34">
        <v>62737</v>
      </c>
      <c r="H31" s="35">
        <v>59895</v>
      </c>
      <c r="I31" s="66">
        <v>4.7449703648050789</v>
      </c>
      <c r="J31" s="75">
        <f>D31/G31*100</f>
        <v>4.7404243110126396</v>
      </c>
      <c r="K31" s="75">
        <f t="shared" ref="K31:K33" si="12">E31/H31*100</f>
        <v>1.4158110025878621</v>
      </c>
      <c r="L31" s="76">
        <f>J31-K31</f>
        <v>3.3246133084247775</v>
      </c>
    </row>
    <row r="32" spans="1:12">
      <c r="A32" s="144"/>
      <c r="B32" s="149"/>
      <c r="C32" s="18" t="s">
        <v>1</v>
      </c>
      <c r="D32" s="48">
        <v>2974</v>
      </c>
      <c r="E32" s="49">
        <v>848</v>
      </c>
      <c r="F32" s="67">
        <f t="shared" si="5"/>
        <v>250.70754716981133</v>
      </c>
      <c r="G32" s="36">
        <v>62737</v>
      </c>
      <c r="H32" s="37">
        <v>59895</v>
      </c>
      <c r="I32" s="67">
        <v>4.7449703648050789</v>
      </c>
      <c r="J32" s="79">
        <f t="shared" ref="J32:J33" si="13">D32/G32*100</f>
        <v>4.7404243110126396</v>
      </c>
      <c r="K32" s="79">
        <f t="shared" si="12"/>
        <v>1.4158110025878621</v>
      </c>
      <c r="L32" s="80">
        <f t="shared" ref="L32:L33" si="14">J32-K32</f>
        <v>3.3246133084247775</v>
      </c>
    </row>
    <row r="33" spans="1:12" ht="17.25" customHeight="1">
      <c r="A33" s="144"/>
      <c r="B33" s="149" t="s">
        <v>10</v>
      </c>
      <c r="C33" s="18" t="s">
        <v>0</v>
      </c>
      <c r="D33" s="46">
        <v>8455</v>
      </c>
      <c r="E33" s="47">
        <v>3770</v>
      </c>
      <c r="F33" s="66">
        <f t="shared" si="5"/>
        <v>124.27055702917771</v>
      </c>
      <c r="G33" s="50">
        <v>125116</v>
      </c>
      <c r="H33" s="51">
        <v>121118</v>
      </c>
      <c r="I33" s="66">
        <v>2.9</v>
      </c>
      <c r="J33" s="81">
        <f t="shared" si="13"/>
        <v>6.7577288276479424</v>
      </c>
      <c r="K33" s="81">
        <f t="shared" si="12"/>
        <v>3.1126669859145624</v>
      </c>
      <c r="L33" s="82">
        <f t="shared" si="14"/>
        <v>3.64506184173338</v>
      </c>
    </row>
    <row r="34" spans="1:12" ht="17.25" thickBot="1">
      <c r="A34" s="145"/>
      <c r="B34" s="150"/>
      <c r="C34" s="19" t="s">
        <v>1</v>
      </c>
      <c r="D34" s="58">
        <v>8455</v>
      </c>
      <c r="E34" s="59">
        <v>3770</v>
      </c>
      <c r="F34" s="70">
        <f t="shared" si="5"/>
        <v>124.27055702917771</v>
      </c>
      <c r="G34" s="60">
        <v>125116</v>
      </c>
      <c r="H34" s="61">
        <v>121118</v>
      </c>
      <c r="I34" s="70">
        <v>5.3</v>
      </c>
      <c r="J34" s="83">
        <f>D34/G34*100</f>
        <v>6.7577288276479424</v>
      </c>
      <c r="K34" s="83">
        <f>E34/H34*100</f>
        <v>3.1126669859145624</v>
      </c>
      <c r="L34" s="84">
        <f>J34-K34</f>
        <v>3.64506184173338</v>
      </c>
    </row>
  </sheetData>
  <mergeCells count="21">
    <mergeCell ref="A29:A34"/>
    <mergeCell ref="B29:B30"/>
    <mergeCell ref="B31:B32"/>
    <mergeCell ref="B33:B34"/>
    <mergeCell ref="B17:B18"/>
    <mergeCell ref="B19:B20"/>
    <mergeCell ref="B21:B22"/>
    <mergeCell ref="B23:B24"/>
    <mergeCell ref="B25:B26"/>
    <mergeCell ref="B27:B28"/>
    <mergeCell ref="A7:A28"/>
    <mergeCell ref="B7:B8"/>
    <mergeCell ref="B9:B10"/>
    <mergeCell ref="B11:B12"/>
    <mergeCell ref="B13:B14"/>
    <mergeCell ref="B15:B16"/>
    <mergeCell ref="J3:L3"/>
    <mergeCell ref="A1:L1"/>
    <mergeCell ref="D3:F3"/>
    <mergeCell ref="G3:I3"/>
    <mergeCell ref="A5:B6"/>
  </mergeCells>
  <phoneticPr fontId="2" type="noConversion"/>
  <pageMargins left="0.39370078740157483" right="0.39370078740157483" top="0.15748031496062992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4"/>
  <sheetViews>
    <sheetView workbookViewId="0">
      <selection sqref="A1:L1"/>
    </sheetView>
  </sheetViews>
  <sheetFormatPr defaultColWidth="9" defaultRowHeight="16.5"/>
  <cols>
    <col min="1" max="2" width="9.875" style="3" bestFit="1" customWidth="1"/>
    <col min="3" max="3" width="10" style="3" bestFit="1" customWidth="1"/>
    <col min="4" max="9" width="10.625" style="3" customWidth="1"/>
    <col min="10" max="10" width="9.625" style="3" customWidth="1"/>
    <col min="11" max="16384" width="9" style="3"/>
  </cols>
  <sheetData>
    <row r="1" spans="1:12" ht="26.25">
      <c r="A1" s="135" t="s">
        <v>29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</row>
    <row r="2" spans="1:12" ht="6.95" customHeight="1" thickBot="1">
      <c r="A2" s="4"/>
      <c r="B2" s="4"/>
      <c r="C2" s="4"/>
      <c r="D2" s="4"/>
      <c r="E2" s="2"/>
      <c r="F2" s="2"/>
      <c r="G2" s="2"/>
      <c r="H2" s="2"/>
      <c r="I2" s="2"/>
    </row>
    <row r="3" spans="1:12">
      <c r="A3" s="5"/>
      <c r="B3" s="6"/>
      <c r="C3" s="7"/>
      <c r="D3" s="136" t="s">
        <v>15</v>
      </c>
      <c r="E3" s="133"/>
      <c r="F3" s="137"/>
      <c r="G3" s="138" t="s">
        <v>16</v>
      </c>
      <c r="H3" s="133"/>
      <c r="I3" s="134"/>
      <c r="J3" s="133" t="s">
        <v>35</v>
      </c>
      <c r="K3" s="133"/>
      <c r="L3" s="134"/>
    </row>
    <row r="4" spans="1:12">
      <c r="A4" s="8"/>
      <c r="B4" s="9"/>
      <c r="C4" s="10"/>
      <c r="D4" s="22" t="s">
        <v>27</v>
      </c>
      <c r="E4" s="23" t="s">
        <v>24</v>
      </c>
      <c r="F4" s="21" t="s">
        <v>25</v>
      </c>
      <c r="G4" s="24" t="s">
        <v>27</v>
      </c>
      <c r="H4" s="23" t="s">
        <v>24</v>
      </c>
      <c r="I4" s="20" t="s">
        <v>25</v>
      </c>
      <c r="J4" s="23" t="s">
        <v>32</v>
      </c>
      <c r="K4" s="23" t="s">
        <v>33</v>
      </c>
      <c r="L4" s="20" t="s">
        <v>36</v>
      </c>
    </row>
    <row r="5" spans="1:12">
      <c r="A5" s="139" t="s">
        <v>17</v>
      </c>
      <c r="B5" s="140"/>
      <c r="C5" s="11" t="s">
        <v>0</v>
      </c>
      <c r="D5" s="38">
        <f>D7+D29</f>
        <v>111927</v>
      </c>
      <c r="E5" s="39">
        <f>E7+E29</f>
        <v>57046</v>
      </c>
      <c r="F5" s="62">
        <f t="shared" ref="F5:F6" si="0">(D5-E5)/E5*100</f>
        <v>96.204817165094838</v>
      </c>
      <c r="G5" s="87">
        <v>1201802</v>
      </c>
      <c r="H5" s="39">
        <f>H7+H29</f>
        <v>1045415</v>
      </c>
      <c r="I5" s="94">
        <f t="shared" ref="I5:I6" si="1">(G5-H5)/H5*100</f>
        <v>14.959322374368073</v>
      </c>
      <c r="J5" s="71">
        <f t="shared" ref="J5:J11" si="2">D5/G5*100</f>
        <v>9.3132645810208334</v>
      </c>
      <c r="K5" s="71">
        <f t="shared" ref="K5" si="3">E5/H5*100</f>
        <v>5.4567803216904291</v>
      </c>
      <c r="L5" s="72">
        <f t="shared" ref="L5:L11" si="4">J5-K5</f>
        <v>3.8564842593304043</v>
      </c>
    </row>
    <row r="6" spans="1:12">
      <c r="A6" s="141"/>
      <c r="B6" s="142"/>
      <c r="C6" s="12" t="s">
        <v>1</v>
      </c>
      <c r="D6" s="40">
        <f>D8+D30</f>
        <v>218640</v>
      </c>
      <c r="E6" s="41">
        <f>E8+E30</f>
        <v>114468</v>
      </c>
      <c r="F6" s="63">
        <f t="shared" si="0"/>
        <v>91.005346472376559</v>
      </c>
      <c r="G6" s="88">
        <v>2306605</v>
      </c>
      <c r="H6" s="41">
        <f>H8+H30</f>
        <v>2001451</v>
      </c>
      <c r="I6" s="74">
        <f t="shared" si="1"/>
        <v>15.246638563722021</v>
      </c>
      <c r="J6" s="73">
        <f t="shared" si="2"/>
        <v>9.4788661257562516</v>
      </c>
      <c r="K6" s="73">
        <f>E6/H6*100</f>
        <v>5.7192506836290269</v>
      </c>
      <c r="L6" s="74">
        <f t="shared" si="4"/>
        <v>3.7596154421272248</v>
      </c>
    </row>
    <row r="7" spans="1:12">
      <c r="A7" s="153" t="s">
        <v>18</v>
      </c>
      <c r="B7" s="146" t="s">
        <v>2</v>
      </c>
      <c r="C7" s="13" t="s">
        <v>0</v>
      </c>
      <c r="D7" s="42">
        <f>D9+D11+D13+D15+D17+D19+D21+D23+D25+D27</f>
        <v>99835</v>
      </c>
      <c r="E7" s="43">
        <f>E9+E11+E13+E15+E17+E19+E21+E23+E25+E27</f>
        <v>52517</v>
      </c>
      <c r="F7" s="64">
        <f>(D7-E7)/E7*100</f>
        <v>90.100348458594354</v>
      </c>
      <c r="G7" s="89">
        <v>1034086</v>
      </c>
      <c r="H7" s="43">
        <f>H9+H11+H13+H15+H17+H19+H21+H23+H25+H27</f>
        <v>845228</v>
      </c>
      <c r="I7" s="95">
        <f>(G7-H7)/H7*100</f>
        <v>22.344030249826083</v>
      </c>
      <c r="J7" s="75">
        <f t="shared" si="2"/>
        <v>9.6544194583429235</v>
      </c>
      <c r="K7" s="75">
        <f t="shared" ref="K7" si="5">E7/H7*100</f>
        <v>6.2133530834283768</v>
      </c>
      <c r="L7" s="76">
        <f t="shared" si="4"/>
        <v>3.4410663749145467</v>
      </c>
    </row>
    <row r="8" spans="1:12">
      <c r="A8" s="154"/>
      <c r="B8" s="147"/>
      <c r="C8" s="14" t="s">
        <v>1</v>
      </c>
      <c r="D8" s="44">
        <f>D10+D12+D14+D16+D18+D20+D22+D24+D26+D28</f>
        <v>195119</v>
      </c>
      <c r="E8" s="45">
        <f>E10+E12+E14+E16+E18+E20+E22+E24+E26+E28</f>
        <v>105321</v>
      </c>
      <c r="F8" s="65">
        <f>(D8-E8)/E8*100</f>
        <v>85.261248943705439</v>
      </c>
      <c r="G8" s="90">
        <v>1951036</v>
      </c>
      <c r="H8" s="45">
        <f>H10+H12+H14+H16+H18+H20+H22+H24+H26+H28</f>
        <v>1620251</v>
      </c>
      <c r="I8" s="78">
        <f>(G8-H8)/H8*100</f>
        <v>20.415663992801115</v>
      </c>
      <c r="J8" s="77">
        <f t="shared" si="2"/>
        <v>10.000789324235944</v>
      </c>
      <c r="K8" s="77">
        <f>E8/H8*100</f>
        <v>6.5002891527300406</v>
      </c>
      <c r="L8" s="78">
        <f t="shared" si="4"/>
        <v>3.5005001715059034</v>
      </c>
    </row>
    <row r="9" spans="1:12">
      <c r="A9" s="154"/>
      <c r="B9" s="156" t="s">
        <v>3</v>
      </c>
      <c r="C9" s="15" t="s">
        <v>0</v>
      </c>
      <c r="D9" s="46">
        <v>4229</v>
      </c>
      <c r="E9" s="47">
        <v>3045</v>
      </c>
      <c r="F9" s="66">
        <f t="shared" ref="F9:F34" si="6">(D9-E9)/E9*100</f>
        <v>38.883415435139575</v>
      </c>
      <c r="G9" s="85">
        <v>213200</v>
      </c>
      <c r="H9" s="35">
        <v>168241</v>
      </c>
      <c r="I9" s="96">
        <f t="shared" ref="I9:I34" si="7">(G9-H9)/H9*100</f>
        <v>26.722974780225982</v>
      </c>
      <c r="J9" s="75">
        <f t="shared" si="2"/>
        <v>1.9835834896810507</v>
      </c>
      <c r="K9" s="75">
        <f t="shared" ref="K9" si="8">E9/H9*100</f>
        <v>1.8099036501209573</v>
      </c>
      <c r="L9" s="76">
        <f t="shared" si="4"/>
        <v>0.17367983956009336</v>
      </c>
    </row>
    <row r="10" spans="1:12">
      <c r="A10" s="154"/>
      <c r="B10" s="151"/>
      <c r="C10" s="15" t="s">
        <v>1</v>
      </c>
      <c r="D10" s="48">
        <v>9374</v>
      </c>
      <c r="E10" s="49">
        <v>6274</v>
      </c>
      <c r="F10" s="67">
        <f t="shared" si="6"/>
        <v>49.410264583997446</v>
      </c>
      <c r="G10" s="86">
        <v>419726</v>
      </c>
      <c r="H10" s="37">
        <v>335324</v>
      </c>
      <c r="I10" s="80">
        <f t="shared" si="7"/>
        <v>25.170283069508891</v>
      </c>
      <c r="J10" s="79">
        <f t="shared" si="2"/>
        <v>2.2333617645797497</v>
      </c>
      <c r="K10" s="79">
        <f>E10/H10*100</f>
        <v>1.8710262313463992</v>
      </c>
      <c r="L10" s="80">
        <f t="shared" si="4"/>
        <v>0.36233553323335044</v>
      </c>
    </row>
    <row r="11" spans="1:12">
      <c r="A11" s="154"/>
      <c r="B11" s="151" t="s">
        <v>4</v>
      </c>
      <c r="C11" s="15" t="s">
        <v>0</v>
      </c>
      <c r="D11" s="46">
        <v>69351</v>
      </c>
      <c r="E11" s="47">
        <v>32782</v>
      </c>
      <c r="F11" s="66">
        <f t="shared" si="6"/>
        <v>111.55207125861753</v>
      </c>
      <c r="G11" s="85">
        <v>453379</v>
      </c>
      <c r="H11" s="35">
        <v>345341</v>
      </c>
      <c r="I11" s="96">
        <f t="shared" si="7"/>
        <v>31.284440596396024</v>
      </c>
      <c r="J11" s="81">
        <f t="shared" si="2"/>
        <v>15.29647381109403</v>
      </c>
      <c r="K11" s="81">
        <f t="shared" ref="K11:K27" si="9">E11/H11*100</f>
        <v>9.492646398776861</v>
      </c>
      <c r="L11" s="82">
        <f t="shared" si="4"/>
        <v>5.8038274123171689</v>
      </c>
    </row>
    <row r="12" spans="1:12">
      <c r="A12" s="154"/>
      <c r="B12" s="151"/>
      <c r="C12" s="15" t="s">
        <v>1</v>
      </c>
      <c r="D12" s="48">
        <v>131240</v>
      </c>
      <c r="E12" s="49">
        <v>62913</v>
      </c>
      <c r="F12" s="67">
        <f t="shared" si="6"/>
        <v>108.60553462718356</v>
      </c>
      <c r="G12" s="86">
        <v>846193</v>
      </c>
      <c r="H12" s="37">
        <v>650468</v>
      </c>
      <c r="I12" s="80">
        <f t="shared" si="7"/>
        <v>30.089873752436709</v>
      </c>
      <c r="J12" s="79">
        <f t="shared" ref="J12:J27" si="10">D12/G12*100</f>
        <v>15.509464152976921</v>
      </c>
      <c r="K12" s="79">
        <f t="shared" si="9"/>
        <v>9.6719592662513758</v>
      </c>
      <c r="L12" s="80">
        <f t="shared" ref="L12:L27" si="11">J12-K12</f>
        <v>5.8375048867255455</v>
      </c>
    </row>
    <row r="13" spans="1:12">
      <c r="A13" s="154"/>
      <c r="B13" s="151" t="s">
        <v>5</v>
      </c>
      <c r="C13" s="15" t="s">
        <v>0</v>
      </c>
      <c r="D13" s="46">
        <v>2906</v>
      </c>
      <c r="E13" s="47">
        <v>1468</v>
      </c>
      <c r="F13" s="66">
        <f t="shared" si="6"/>
        <v>97.956403269754759</v>
      </c>
      <c r="G13" s="85">
        <v>51312</v>
      </c>
      <c r="H13" s="35">
        <v>50590</v>
      </c>
      <c r="I13" s="96">
        <f t="shared" si="7"/>
        <v>1.4271595176912435</v>
      </c>
      <c r="J13" s="81">
        <f t="shared" si="10"/>
        <v>5.6633925787340198</v>
      </c>
      <c r="K13" s="81">
        <f t="shared" si="9"/>
        <v>2.9017592409567108</v>
      </c>
      <c r="L13" s="82">
        <f t="shared" si="11"/>
        <v>2.761633337777309</v>
      </c>
    </row>
    <row r="14" spans="1:12">
      <c r="A14" s="154"/>
      <c r="B14" s="151"/>
      <c r="C14" s="15" t="s">
        <v>1</v>
      </c>
      <c r="D14" s="48">
        <v>5450</v>
      </c>
      <c r="E14" s="49">
        <v>2766</v>
      </c>
      <c r="F14" s="67">
        <f t="shared" si="6"/>
        <v>97.035430224150403</v>
      </c>
      <c r="G14" s="86">
        <v>87208</v>
      </c>
      <c r="H14" s="37">
        <v>85261</v>
      </c>
      <c r="I14" s="80">
        <f t="shared" si="7"/>
        <v>2.2835763127338411</v>
      </c>
      <c r="J14" s="79">
        <f t="shared" si="10"/>
        <v>6.2494266581047615</v>
      </c>
      <c r="K14" s="79">
        <f t="shared" si="9"/>
        <v>3.2441561792613269</v>
      </c>
      <c r="L14" s="80">
        <f t="shared" si="11"/>
        <v>3.0052704788434346</v>
      </c>
    </row>
    <row r="15" spans="1:12">
      <c r="A15" s="154"/>
      <c r="B15" s="151" t="s">
        <v>6</v>
      </c>
      <c r="C15" s="15" t="s">
        <v>0</v>
      </c>
      <c r="D15" s="46">
        <v>5449</v>
      </c>
      <c r="E15" s="47">
        <v>2475</v>
      </c>
      <c r="F15" s="66">
        <f t="shared" si="6"/>
        <v>120.16161616161615</v>
      </c>
      <c r="G15" s="85">
        <v>94559</v>
      </c>
      <c r="H15" s="35">
        <v>88076</v>
      </c>
      <c r="I15" s="96">
        <f t="shared" si="7"/>
        <v>7.3606884962986507</v>
      </c>
      <c r="J15" s="81">
        <f t="shared" si="10"/>
        <v>5.7625397899723989</v>
      </c>
      <c r="K15" s="81">
        <f t="shared" si="9"/>
        <v>2.8100731186702395</v>
      </c>
      <c r="L15" s="82">
        <f t="shared" si="11"/>
        <v>2.9524666713021595</v>
      </c>
    </row>
    <row r="16" spans="1:12">
      <c r="A16" s="154"/>
      <c r="B16" s="151"/>
      <c r="C16" s="15" t="s">
        <v>1</v>
      </c>
      <c r="D16" s="48">
        <v>10832</v>
      </c>
      <c r="E16" s="49">
        <v>4387</v>
      </c>
      <c r="F16" s="67">
        <f t="shared" si="6"/>
        <v>146.91132892637339</v>
      </c>
      <c r="G16" s="86">
        <v>182513</v>
      </c>
      <c r="H16" s="37">
        <v>163896</v>
      </c>
      <c r="I16" s="80">
        <f t="shared" si="7"/>
        <v>11.359032557231414</v>
      </c>
      <c r="J16" s="79">
        <f t="shared" si="10"/>
        <v>5.9349197043498272</v>
      </c>
      <c r="K16" s="79">
        <f t="shared" si="9"/>
        <v>2.6766974178747498</v>
      </c>
      <c r="L16" s="80">
        <f t="shared" si="11"/>
        <v>3.2582222864750774</v>
      </c>
    </row>
    <row r="17" spans="1:12">
      <c r="A17" s="154"/>
      <c r="B17" s="151" t="s">
        <v>7</v>
      </c>
      <c r="C17" s="15" t="s">
        <v>0</v>
      </c>
      <c r="D17" s="46">
        <v>1764</v>
      </c>
      <c r="E17" s="47">
        <v>594</v>
      </c>
      <c r="F17" s="66">
        <f t="shared" si="6"/>
        <v>196.96969696969697</v>
      </c>
      <c r="G17" s="85">
        <v>9792</v>
      </c>
      <c r="H17" s="35">
        <v>9093</v>
      </c>
      <c r="I17" s="96">
        <f t="shared" si="7"/>
        <v>7.6872319366545687</v>
      </c>
      <c r="J17" s="81">
        <f t="shared" si="10"/>
        <v>18.014705882352942</v>
      </c>
      <c r="K17" s="81">
        <f t="shared" si="9"/>
        <v>6.53249752556912</v>
      </c>
      <c r="L17" s="82">
        <f t="shared" si="11"/>
        <v>11.482208356783822</v>
      </c>
    </row>
    <row r="18" spans="1:12">
      <c r="A18" s="154"/>
      <c r="B18" s="151"/>
      <c r="C18" s="15" t="s">
        <v>1</v>
      </c>
      <c r="D18" s="48">
        <v>3589</v>
      </c>
      <c r="E18" s="49">
        <v>1889</v>
      </c>
      <c r="F18" s="67">
        <f t="shared" si="6"/>
        <v>89.994706193753302</v>
      </c>
      <c r="G18" s="86">
        <v>19647</v>
      </c>
      <c r="H18" s="37">
        <v>18757</v>
      </c>
      <c r="I18" s="80">
        <f t="shared" si="7"/>
        <v>4.7448952391107326</v>
      </c>
      <c r="J18" s="79">
        <f t="shared" si="10"/>
        <v>18.267419962335214</v>
      </c>
      <c r="K18" s="79">
        <f t="shared" si="9"/>
        <v>10.070906861438395</v>
      </c>
      <c r="L18" s="80">
        <f t="shared" si="11"/>
        <v>8.1965131008968193</v>
      </c>
    </row>
    <row r="19" spans="1:12">
      <c r="A19" s="154"/>
      <c r="B19" s="151" t="s">
        <v>19</v>
      </c>
      <c r="C19" s="15" t="s">
        <v>0</v>
      </c>
      <c r="D19" s="46">
        <v>4573</v>
      </c>
      <c r="E19" s="47">
        <v>3751</v>
      </c>
      <c r="F19" s="66">
        <f t="shared" si="6"/>
        <v>21.914156225006664</v>
      </c>
      <c r="G19" s="85">
        <v>27484</v>
      </c>
      <c r="H19" s="35">
        <v>22529</v>
      </c>
      <c r="I19" s="96">
        <f t="shared" si="7"/>
        <v>21.993874561676062</v>
      </c>
      <c r="J19" s="81">
        <f t="shared" si="10"/>
        <v>16.638771648959395</v>
      </c>
      <c r="K19" s="81">
        <f t="shared" si="9"/>
        <v>16.649651560211286</v>
      </c>
      <c r="L19" s="99">
        <f t="shared" si="11"/>
        <v>-1.0879911251890917E-2</v>
      </c>
    </row>
    <row r="20" spans="1:12">
      <c r="A20" s="154"/>
      <c r="B20" s="151"/>
      <c r="C20" s="15" t="s">
        <v>1</v>
      </c>
      <c r="D20" s="48">
        <v>8773</v>
      </c>
      <c r="E20" s="49">
        <v>8307</v>
      </c>
      <c r="F20" s="67">
        <f t="shared" si="6"/>
        <v>5.6097267364872998</v>
      </c>
      <c r="G20" s="86">
        <v>49549</v>
      </c>
      <c r="H20" s="37">
        <v>44642</v>
      </c>
      <c r="I20" s="80">
        <f t="shared" si="7"/>
        <v>10.991891044308051</v>
      </c>
      <c r="J20" s="79">
        <f t="shared" si="10"/>
        <v>17.705705463278775</v>
      </c>
      <c r="K20" s="79">
        <f t="shared" si="9"/>
        <v>18.608037274315667</v>
      </c>
      <c r="L20" s="80">
        <f t="shared" si="11"/>
        <v>-0.9023318110368912</v>
      </c>
    </row>
    <row r="21" spans="1:12">
      <c r="A21" s="154"/>
      <c r="B21" s="151" t="s">
        <v>20</v>
      </c>
      <c r="C21" s="15" t="s">
        <v>0</v>
      </c>
      <c r="D21" s="46">
        <v>1327</v>
      </c>
      <c r="E21" s="47">
        <v>1118</v>
      </c>
      <c r="F21" s="66">
        <f t="shared" si="6"/>
        <v>18.694096601073344</v>
      </c>
      <c r="G21" s="85">
        <v>18115</v>
      </c>
      <c r="H21" s="35">
        <v>14739</v>
      </c>
      <c r="I21" s="96">
        <f t="shared" si="7"/>
        <v>22.905217450301922</v>
      </c>
      <c r="J21" s="81">
        <f t="shared" si="10"/>
        <v>7.3254209218879387</v>
      </c>
      <c r="K21" s="81">
        <f t="shared" si="9"/>
        <v>7.5853178641698893</v>
      </c>
      <c r="L21" s="82">
        <f t="shared" si="11"/>
        <v>-0.25989694228195059</v>
      </c>
    </row>
    <row r="22" spans="1:12">
      <c r="A22" s="154"/>
      <c r="B22" s="151"/>
      <c r="C22" s="15" t="s">
        <v>1</v>
      </c>
      <c r="D22" s="48">
        <v>3658</v>
      </c>
      <c r="E22" s="49">
        <v>2889</v>
      </c>
      <c r="F22" s="67">
        <f t="shared" si="6"/>
        <v>26.618206992038768</v>
      </c>
      <c r="G22" s="86">
        <v>36957</v>
      </c>
      <c r="H22" s="37">
        <v>31773</v>
      </c>
      <c r="I22" s="80">
        <f t="shared" si="7"/>
        <v>16.31573977905769</v>
      </c>
      <c r="J22" s="79">
        <f t="shared" si="10"/>
        <v>9.8979895554292838</v>
      </c>
      <c r="K22" s="79">
        <f t="shared" si="9"/>
        <v>9.0926258143706917</v>
      </c>
      <c r="L22" s="80">
        <f t="shared" si="11"/>
        <v>0.8053637410585921</v>
      </c>
    </row>
    <row r="23" spans="1:12">
      <c r="A23" s="154"/>
      <c r="B23" s="151" t="s">
        <v>8</v>
      </c>
      <c r="C23" s="15" t="s">
        <v>0</v>
      </c>
      <c r="D23" s="46">
        <v>2469</v>
      </c>
      <c r="E23" s="47">
        <v>722</v>
      </c>
      <c r="F23" s="66">
        <f t="shared" si="6"/>
        <v>241.96675900277009</v>
      </c>
      <c r="G23" s="85">
        <v>42181</v>
      </c>
      <c r="H23" s="35">
        <v>24508</v>
      </c>
      <c r="I23" s="96">
        <f t="shared" si="7"/>
        <v>72.111147380447207</v>
      </c>
      <c r="J23" s="81">
        <f t="shared" si="10"/>
        <v>5.8533462933548286</v>
      </c>
      <c r="K23" s="81">
        <f t="shared" si="9"/>
        <v>2.9459768238942385</v>
      </c>
      <c r="L23" s="82">
        <f t="shared" si="11"/>
        <v>2.9073694694605901</v>
      </c>
    </row>
    <row r="24" spans="1:12">
      <c r="A24" s="154"/>
      <c r="B24" s="151"/>
      <c r="C24" s="15" t="s">
        <v>1</v>
      </c>
      <c r="D24" s="48">
        <v>5201</v>
      </c>
      <c r="E24" s="49">
        <v>1822</v>
      </c>
      <c r="F24" s="67">
        <f t="shared" si="6"/>
        <v>185.45554335894622</v>
      </c>
      <c r="G24" s="86">
        <v>62364</v>
      </c>
      <c r="H24" s="37">
        <v>40793</v>
      </c>
      <c r="I24" s="80">
        <f t="shared" si="7"/>
        <v>52.879170445909843</v>
      </c>
      <c r="J24" s="79">
        <f t="shared" si="10"/>
        <v>8.339747290103265</v>
      </c>
      <c r="K24" s="79">
        <f t="shared" si="9"/>
        <v>4.4664525776481261</v>
      </c>
      <c r="L24" s="80">
        <f t="shared" si="11"/>
        <v>3.8732947124551389</v>
      </c>
    </row>
    <row r="25" spans="1:12">
      <c r="A25" s="154"/>
      <c r="B25" s="151" t="s">
        <v>9</v>
      </c>
      <c r="C25" s="15" t="s">
        <v>0</v>
      </c>
      <c r="D25" s="46">
        <v>4195</v>
      </c>
      <c r="E25" s="47">
        <v>4017</v>
      </c>
      <c r="F25" s="66">
        <f t="shared" si="6"/>
        <v>4.4311675379636544</v>
      </c>
      <c r="G25" s="85">
        <v>39220</v>
      </c>
      <c r="H25" s="35">
        <v>43428</v>
      </c>
      <c r="I25" s="96">
        <f t="shared" si="7"/>
        <v>-9.6896011789628815</v>
      </c>
      <c r="J25" s="81">
        <f t="shared" si="10"/>
        <v>10.696073431922489</v>
      </c>
      <c r="K25" s="81">
        <f t="shared" si="9"/>
        <v>9.2497927604310579</v>
      </c>
      <c r="L25" s="82">
        <f t="shared" si="11"/>
        <v>1.4462806714914311</v>
      </c>
    </row>
    <row r="26" spans="1:12">
      <c r="A26" s="154"/>
      <c r="B26" s="151"/>
      <c r="C26" s="15" t="s">
        <v>1</v>
      </c>
      <c r="D26" s="48">
        <v>9357</v>
      </c>
      <c r="E26" s="49">
        <v>8204</v>
      </c>
      <c r="F26" s="67">
        <f t="shared" si="6"/>
        <v>14.054119941491955</v>
      </c>
      <c r="G26" s="86">
        <v>80554</v>
      </c>
      <c r="H26" s="37">
        <v>88369</v>
      </c>
      <c r="I26" s="80">
        <f t="shared" si="7"/>
        <v>-8.8435989996491973</v>
      </c>
      <c r="J26" s="79">
        <f t="shared" si="10"/>
        <v>11.615810512202994</v>
      </c>
      <c r="K26" s="79">
        <f t="shared" si="9"/>
        <v>9.2837986171621267</v>
      </c>
      <c r="L26" s="80">
        <f t="shared" si="11"/>
        <v>2.3320118950408677</v>
      </c>
    </row>
    <row r="27" spans="1:12">
      <c r="A27" s="154"/>
      <c r="B27" s="151" t="s">
        <v>10</v>
      </c>
      <c r="C27" s="15" t="s">
        <v>0</v>
      </c>
      <c r="D27" s="46">
        <v>3572</v>
      </c>
      <c r="E27" s="47">
        <v>2545</v>
      </c>
      <c r="F27" s="66">
        <f t="shared" si="6"/>
        <v>40.353634577603145</v>
      </c>
      <c r="G27" s="91">
        <v>84844</v>
      </c>
      <c r="H27" s="51">
        <v>78683</v>
      </c>
      <c r="I27" s="96">
        <f t="shared" si="7"/>
        <v>7.8301539087223411</v>
      </c>
      <c r="J27" s="81">
        <f t="shared" si="10"/>
        <v>4.2100796756399976</v>
      </c>
      <c r="K27" s="81">
        <f t="shared" si="9"/>
        <v>3.2344979220416099</v>
      </c>
      <c r="L27" s="82">
        <f t="shared" si="11"/>
        <v>0.97558175359838772</v>
      </c>
    </row>
    <row r="28" spans="1:12">
      <c r="A28" s="155"/>
      <c r="B28" s="152"/>
      <c r="C28" s="14" t="s">
        <v>1</v>
      </c>
      <c r="D28" s="44">
        <v>7645</v>
      </c>
      <c r="E28" s="45">
        <v>5870</v>
      </c>
      <c r="F28" s="65">
        <f t="shared" si="6"/>
        <v>30.238500851788757</v>
      </c>
      <c r="G28" s="92">
        <v>166325</v>
      </c>
      <c r="H28" s="53">
        <v>160968</v>
      </c>
      <c r="I28" s="78">
        <f t="shared" si="7"/>
        <v>3.3279906565280055</v>
      </c>
      <c r="J28" s="77">
        <f>D28/G28*100</f>
        <v>4.596422666466256</v>
      </c>
      <c r="K28" s="77">
        <f>E28/H28*100</f>
        <v>3.6466875403806971</v>
      </c>
      <c r="L28" s="78">
        <f>J28-K28</f>
        <v>0.94973512608555888</v>
      </c>
    </row>
    <row r="29" spans="1:12">
      <c r="A29" s="143" t="s">
        <v>21</v>
      </c>
      <c r="B29" s="146" t="s">
        <v>2</v>
      </c>
      <c r="C29" s="16" t="s">
        <v>0</v>
      </c>
      <c r="D29" s="42">
        <f>D31+D33</f>
        <v>12092</v>
      </c>
      <c r="E29" s="43">
        <f>E31+E33</f>
        <v>4529</v>
      </c>
      <c r="F29" s="68">
        <f t="shared" si="6"/>
        <v>166.99050563038199</v>
      </c>
      <c r="G29" s="89">
        <v>167716</v>
      </c>
      <c r="H29" s="43">
        <f>H31+H33</f>
        <v>200187</v>
      </c>
      <c r="I29" s="97">
        <f t="shared" si="7"/>
        <v>-16.220333987721482</v>
      </c>
      <c r="J29" s="75">
        <f>D29/G29*100</f>
        <v>7.2098070547830853</v>
      </c>
      <c r="K29" s="75">
        <f t="shared" ref="K29" si="12">E29/H29*100</f>
        <v>2.2623846703332386</v>
      </c>
      <c r="L29" s="76">
        <f>J29-K29</f>
        <v>4.9474223844498466</v>
      </c>
    </row>
    <row r="30" spans="1:12">
      <c r="A30" s="144"/>
      <c r="B30" s="147"/>
      <c r="C30" s="17" t="s">
        <v>1</v>
      </c>
      <c r="D30" s="44">
        <f>D32+D34</f>
        <v>23521</v>
      </c>
      <c r="E30" s="45">
        <f>E32+E34</f>
        <v>9147</v>
      </c>
      <c r="F30" s="69">
        <f t="shared" si="6"/>
        <v>157.14441893516999</v>
      </c>
      <c r="G30" s="90">
        <v>355569</v>
      </c>
      <c r="H30" s="45">
        <f>H32+H34</f>
        <v>381200</v>
      </c>
      <c r="I30" s="98">
        <f t="shared" si="7"/>
        <v>-6.723767051416579</v>
      </c>
      <c r="J30" s="77">
        <f>D30/G30*100</f>
        <v>6.6150311191358071</v>
      </c>
      <c r="K30" s="77">
        <f>E30/H30*100</f>
        <v>2.3995278069254984</v>
      </c>
      <c r="L30" s="78">
        <f>J30-K30</f>
        <v>4.2155033122103092</v>
      </c>
    </row>
    <row r="31" spans="1:12">
      <c r="A31" s="144"/>
      <c r="B31" s="148" t="s">
        <v>11</v>
      </c>
      <c r="C31" s="18" t="s">
        <v>0</v>
      </c>
      <c r="D31" s="46">
        <v>3051</v>
      </c>
      <c r="E31" s="47">
        <v>870</v>
      </c>
      <c r="F31" s="66">
        <f t="shared" si="6"/>
        <v>250.68965517241378</v>
      </c>
      <c r="G31" s="85">
        <v>57732</v>
      </c>
      <c r="H31" s="35">
        <v>66049</v>
      </c>
      <c r="I31" s="96">
        <f t="shared" si="7"/>
        <v>-12.592166421898893</v>
      </c>
      <c r="J31" s="75">
        <f>D31/G31*100</f>
        <v>5.2847640823113693</v>
      </c>
      <c r="K31" s="75">
        <f t="shared" ref="K31:K33" si="13">E31/H31*100</f>
        <v>1.3172038940786386</v>
      </c>
      <c r="L31" s="76">
        <f>J31-K31</f>
        <v>3.9675601882327305</v>
      </c>
    </row>
    <row r="32" spans="1:12">
      <c r="A32" s="144"/>
      <c r="B32" s="149"/>
      <c r="C32" s="18" t="s">
        <v>1</v>
      </c>
      <c r="D32" s="48">
        <v>6025</v>
      </c>
      <c r="E32" s="49">
        <v>1718</v>
      </c>
      <c r="F32" s="67">
        <f t="shared" si="6"/>
        <v>250.69848661233993</v>
      </c>
      <c r="G32" s="86">
        <v>120469</v>
      </c>
      <c r="H32" s="37">
        <v>125944</v>
      </c>
      <c r="I32" s="80">
        <f t="shared" si="7"/>
        <v>-4.3471701708695933</v>
      </c>
      <c r="J32" s="79">
        <f t="shared" ref="J32:J33" si="14">D32/G32*100</f>
        <v>5.0012866380562633</v>
      </c>
      <c r="K32" s="79">
        <f t="shared" si="13"/>
        <v>1.3640983294162485</v>
      </c>
      <c r="L32" s="80">
        <f t="shared" ref="L32:L33" si="15">J32-K32</f>
        <v>3.637188308640015</v>
      </c>
    </row>
    <row r="33" spans="1:12" ht="17.25" customHeight="1">
      <c r="A33" s="144"/>
      <c r="B33" s="149" t="s">
        <v>10</v>
      </c>
      <c r="C33" s="18" t="s">
        <v>0</v>
      </c>
      <c r="D33" s="46">
        <v>9041</v>
      </c>
      <c r="E33" s="47">
        <v>3659</v>
      </c>
      <c r="F33" s="66">
        <f t="shared" si="6"/>
        <v>147.08936867996721</v>
      </c>
      <c r="G33" s="91">
        <v>109984</v>
      </c>
      <c r="H33" s="51">
        <v>134138</v>
      </c>
      <c r="I33" s="96">
        <f t="shared" si="7"/>
        <v>-18.006828788262833</v>
      </c>
      <c r="J33" s="81">
        <f t="shared" si="14"/>
        <v>8.2202865871399489</v>
      </c>
      <c r="K33" s="81">
        <f t="shared" si="13"/>
        <v>2.727787800623239</v>
      </c>
      <c r="L33" s="82">
        <f t="shared" si="15"/>
        <v>5.4924987865167099</v>
      </c>
    </row>
    <row r="34" spans="1:12" ht="17.25" thickBot="1">
      <c r="A34" s="145"/>
      <c r="B34" s="150"/>
      <c r="C34" s="19" t="s">
        <v>1</v>
      </c>
      <c r="D34" s="58">
        <v>17496</v>
      </c>
      <c r="E34" s="59">
        <v>7429</v>
      </c>
      <c r="F34" s="70">
        <f t="shared" si="6"/>
        <v>135.50948983712479</v>
      </c>
      <c r="G34" s="93">
        <v>235100</v>
      </c>
      <c r="H34" s="61">
        <v>255256</v>
      </c>
      <c r="I34" s="84">
        <f t="shared" si="7"/>
        <v>-7.89638637289623</v>
      </c>
      <c r="J34" s="83">
        <f>D34/G34*100</f>
        <v>7.4419396001701399</v>
      </c>
      <c r="K34" s="83">
        <f>E34/H34*100</f>
        <v>2.9104115084464222</v>
      </c>
      <c r="L34" s="84">
        <f>J34-K34</f>
        <v>4.5315280917237182</v>
      </c>
    </row>
  </sheetData>
  <mergeCells count="21">
    <mergeCell ref="B7:B8"/>
    <mergeCell ref="B9:B10"/>
    <mergeCell ref="B11:B12"/>
    <mergeCell ref="B13:B14"/>
    <mergeCell ref="B15:B16"/>
    <mergeCell ref="J3:L3"/>
    <mergeCell ref="A1:L1"/>
    <mergeCell ref="A29:A34"/>
    <mergeCell ref="B29:B30"/>
    <mergeCell ref="B31:B32"/>
    <mergeCell ref="B33:B34"/>
    <mergeCell ref="B17:B18"/>
    <mergeCell ref="B19:B20"/>
    <mergeCell ref="B21:B22"/>
    <mergeCell ref="B23:B24"/>
    <mergeCell ref="B25:B26"/>
    <mergeCell ref="B27:B28"/>
    <mergeCell ref="D3:F3"/>
    <mergeCell ref="G3:I3"/>
    <mergeCell ref="A5:B6"/>
    <mergeCell ref="A7:A28"/>
  </mergeCells>
  <phoneticPr fontId="2" type="noConversion"/>
  <pageMargins left="0.7" right="0.7" top="0.75" bottom="0.75" header="0.3" footer="0.3"/>
  <ignoredErrors>
    <ignoredError sqref="F5:F8 F29:F30" formula="1"/>
    <ignoredError sqref="I5:I8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4"/>
  <sheetViews>
    <sheetView workbookViewId="0">
      <selection sqref="A1:L1"/>
    </sheetView>
  </sheetViews>
  <sheetFormatPr defaultColWidth="9" defaultRowHeight="16.5"/>
  <cols>
    <col min="1" max="1" width="9.875" style="3" customWidth="1"/>
    <col min="2" max="2" width="9.875" style="3" bestFit="1" customWidth="1"/>
    <col min="3" max="3" width="10" style="3" bestFit="1" customWidth="1"/>
    <col min="4" max="9" width="10.625" style="3" customWidth="1"/>
    <col min="10" max="10" width="9.625" style="3" customWidth="1"/>
    <col min="11" max="16384" width="9" style="3"/>
  </cols>
  <sheetData>
    <row r="1" spans="1:12" ht="26.25">
      <c r="A1" s="135" t="s">
        <v>38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</row>
    <row r="2" spans="1:12" ht="6.95" customHeight="1" thickBot="1">
      <c r="A2" s="4"/>
      <c r="B2" s="4"/>
      <c r="C2" s="4"/>
      <c r="D2" s="4"/>
      <c r="E2" s="2"/>
      <c r="F2" s="2"/>
      <c r="G2" s="2"/>
      <c r="H2" s="2"/>
      <c r="I2" s="2"/>
    </row>
    <row r="3" spans="1:12">
      <c r="A3" s="5"/>
      <c r="B3" s="6"/>
      <c r="C3" s="7"/>
      <c r="D3" s="136" t="s">
        <v>15</v>
      </c>
      <c r="E3" s="133"/>
      <c r="F3" s="137"/>
      <c r="G3" s="138" t="s">
        <v>16</v>
      </c>
      <c r="H3" s="133"/>
      <c r="I3" s="134"/>
      <c r="J3" s="133" t="s">
        <v>35</v>
      </c>
      <c r="K3" s="133"/>
      <c r="L3" s="134"/>
    </row>
    <row r="4" spans="1:12">
      <c r="A4" s="8"/>
      <c r="B4" s="9"/>
      <c r="C4" s="10"/>
      <c r="D4" s="22" t="s">
        <v>27</v>
      </c>
      <c r="E4" s="23" t="s">
        <v>24</v>
      </c>
      <c r="F4" s="21" t="s">
        <v>25</v>
      </c>
      <c r="G4" s="24" t="s">
        <v>27</v>
      </c>
      <c r="H4" s="23" t="s">
        <v>24</v>
      </c>
      <c r="I4" s="20" t="s">
        <v>25</v>
      </c>
      <c r="J4" s="23" t="s">
        <v>32</v>
      </c>
      <c r="K4" s="23" t="s">
        <v>33</v>
      </c>
      <c r="L4" s="20" t="s">
        <v>36</v>
      </c>
    </row>
    <row r="5" spans="1:12">
      <c r="A5" s="139" t="s">
        <v>17</v>
      </c>
      <c r="B5" s="140"/>
      <c r="C5" s="11" t="s">
        <v>0</v>
      </c>
      <c r="D5" s="38">
        <f>D7+D29</f>
        <v>126611</v>
      </c>
      <c r="E5" s="39">
        <f>E7+E29</f>
        <v>80615</v>
      </c>
      <c r="F5" s="62">
        <f t="shared" ref="F5:F6" si="0">(D5-E5)/E5*100</f>
        <v>57.056379085778083</v>
      </c>
      <c r="G5" s="87">
        <v>1535641</v>
      </c>
      <c r="H5" s="39">
        <v>1366100</v>
      </c>
      <c r="I5" s="94">
        <f t="shared" ref="I5:I6" si="1">(G5-H5)/H5*100</f>
        <v>12.410584876656175</v>
      </c>
      <c r="J5" s="71">
        <f t="shared" ref="J5:J11" si="2">D5/G5*100</f>
        <v>8.2448306602910435</v>
      </c>
      <c r="K5" s="71">
        <f t="shared" ref="K5" si="3">E5/H5*100</f>
        <v>5.9011053363589783</v>
      </c>
      <c r="L5" s="72">
        <f t="shared" ref="L5:L11" si="4">J5-K5</f>
        <v>2.3437253239320652</v>
      </c>
    </row>
    <row r="6" spans="1:12">
      <c r="A6" s="141"/>
      <c r="B6" s="142"/>
      <c r="C6" s="12" t="s">
        <v>1</v>
      </c>
      <c r="D6" s="40">
        <f>D8+D30</f>
        <v>345251</v>
      </c>
      <c r="E6" s="41">
        <f>E8+E30</f>
        <v>195083</v>
      </c>
      <c r="F6" s="63">
        <f t="shared" si="0"/>
        <v>76.976466427110509</v>
      </c>
      <c r="G6" s="88">
        <v>3842246</v>
      </c>
      <c r="H6" s="41">
        <v>3367551</v>
      </c>
      <c r="I6" s="74">
        <f t="shared" si="1"/>
        <v>14.096148803685526</v>
      </c>
      <c r="J6" s="73">
        <f t="shared" si="2"/>
        <v>8.9856557857045072</v>
      </c>
      <c r="K6" s="73">
        <f>E6/H6*100</f>
        <v>5.7930228822072776</v>
      </c>
      <c r="L6" s="74">
        <f t="shared" si="4"/>
        <v>3.1926329034972296</v>
      </c>
    </row>
    <row r="7" spans="1:12">
      <c r="A7" s="153" t="s">
        <v>18</v>
      </c>
      <c r="B7" s="146" t="s">
        <v>2</v>
      </c>
      <c r="C7" s="13" t="s">
        <v>0</v>
      </c>
      <c r="D7" s="42">
        <f>D9+D11+D13+D15+D17+D19+D21+D23+D25+D27</f>
        <v>113409</v>
      </c>
      <c r="E7" s="43">
        <f>E9+E11+E13+E15+E17+E19+E21+E23+E25+E27</f>
        <v>72028</v>
      </c>
      <c r="F7" s="64">
        <f>(D7-E7)/E7*100</f>
        <v>57.451268950963517</v>
      </c>
      <c r="G7" s="89">
        <v>1298640</v>
      </c>
      <c r="H7" s="43">
        <v>1133338</v>
      </c>
      <c r="I7" s="95">
        <f>(G7-H7)/H7*100</f>
        <v>14.585410530662521</v>
      </c>
      <c r="J7" s="75">
        <f t="shared" si="2"/>
        <v>8.7329051931251147</v>
      </c>
      <c r="K7" s="75">
        <f t="shared" ref="K7" si="5">E7/H7*100</f>
        <v>6.3553855954710778</v>
      </c>
      <c r="L7" s="76">
        <f t="shared" si="4"/>
        <v>2.3775195976540369</v>
      </c>
    </row>
    <row r="8" spans="1:12">
      <c r="A8" s="154"/>
      <c r="B8" s="147"/>
      <c r="C8" s="14" t="s">
        <v>1</v>
      </c>
      <c r="D8" s="44">
        <f>D10+D12+D14+D16+D18+D20+D22+D24+D26+D28</f>
        <v>308528</v>
      </c>
      <c r="E8" s="45">
        <f>E10+E12+E14+E16+E18+E20+E22+E24+E26+E28</f>
        <v>177349</v>
      </c>
      <c r="F8" s="65">
        <f>(D8-E8)/E8*100</f>
        <v>73.966585658785789</v>
      </c>
      <c r="G8" s="90">
        <v>3249676</v>
      </c>
      <c r="H8" s="45">
        <v>2753589</v>
      </c>
      <c r="I8" s="78">
        <f>(G8-H8)/H8*100</f>
        <v>18.01601473567769</v>
      </c>
      <c r="J8" s="77">
        <f t="shared" si="2"/>
        <v>9.4941157210749623</v>
      </c>
      <c r="K8" s="77">
        <f>E8/H8*100</f>
        <v>6.4406489131094009</v>
      </c>
      <c r="L8" s="78">
        <f t="shared" si="4"/>
        <v>3.0534668079655614</v>
      </c>
    </row>
    <row r="9" spans="1:12">
      <c r="A9" s="154"/>
      <c r="B9" s="156" t="s">
        <v>3</v>
      </c>
      <c r="C9" s="15" t="s">
        <v>0</v>
      </c>
      <c r="D9" s="46">
        <v>6109</v>
      </c>
      <c r="E9" s="47">
        <v>5311</v>
      </c>
      <c r="F9" s="66">
        <f t="shared" ref="F9:F34" si="6">(D9-E9)/E9*100</f>
        <v>15.025418941818867</v>
      </c>
      <c r="G9" s="85">
        <v>375119</v>
      </c>
      <c r="H9" s="35">
        <v>294476</v>
      </c>
      <c r="I9" s="96">
        <f t="shared" ref="I9:I34" si="7">(G9-H9)/H9*100</f>
        <v>27.385253806761838</v>
      </c>
      <c r="J9" s="75">
        <f t="shared" si="2"/>
        <v>1.6285498735068071</v>
      </c>
      <c r="K9" s="75">
        <f t="shared" ref="K9" si="8">E9/H9*100</f>
        <v>1.8035425637403388</v>
      </c>
      <c r="L9" s="76">
        <f t="shared" si="4"/>
        <v>-0.1749926902335317</v>
      </c>
    </row>
    <row r="10" spans="1:12">
      <c r="A10" s="154"/>
      <c r="B10" s="151"/>
      <c r="C10" s="15" t="s">
        <v>1</v>
      </c>
      <c r="D10" s="48">
        <v>15483</v>
      </c>
      <c r="E10" s="49">
        <v>11585</v>
      </c>
      <c r="F10" s="67">
        <f t="shared" si="6"/>
        <v>33.646957272334916</v>
      </c>
      <c r="G10" s="86">
        <v>794845</v>
      </c>
      <c r="H10" s="37">
        <v>629800</v>
      </c>
      <c r="I10" s="80">
        <f t="shared" si="7"/>
        <v>26.205938393140681</v>
      </c>
      <c r="J10" s="79">
        <f t="shared" si="2"/>
        <v>1.9479269543118471</v>
      </c>
      <c r="K10" s="79">
        <f>E10/H10*100</f>
        <v>1.8394728485233407</v>
      </c>
      <c r="L10" s="80">
        <f t="shared" si="4"/>
        <v>0.10845410578850645</v>
      </c>
    </row>
    <row r="11" spans="1:12">
      <c r="A11" s="154"/>
      <c r="B11" s="151" t="s">
        <v>4</v>
      </c>
      <c r="C11" s="15" t="s">
        <v>0</v>
      </c>
      <c r="D11" s="46">
        <v>73532</v>
      </c>
      <c r="E11" s="47">
        <v>42243</v>
      </c>
      <c r="F11" s="66">
        <f t="shared" si="6"/>
        <v>74.069076533390145</v>
      </c>
      <c r="G11" s="85">
        <v>487623</v>
      </c>
      <c r="H11" s="35">
        <v>403413</v>
      </c>
      <c r="I11" s="96">
        <f t="shared" si="7"/>
        <v>20.874389273523658</v>
      </c>
      <c r="J11" s="81">
        <f t="shared" si="2"/>
        <v>15.079682459605065</v>
      </c>
      <c r="K11" s="81">
        <f t="shared" ref="K11:K27" si="9">E11/H11*100</f>
        <v>10.471402755984561</v>
      </c>
      <c r="L11" s="82">
        <f t="shared" si="4"/>
        <v>4.6082797036205037</v>
      </c>
    </row>
    <row r="12" spans="1:12">
      <c r="A12" s="154"/>
      <c r="B12" s="151"/>
      <c r="C12" s="15" t="s">
        <v>1</v>
      </c>
      <c r="D12" s="48">
        <v>204772</v>
      </c>
      <c r="E12" s="49">
        <v>105156</v>
      </c>
      <c r="F12" s="67">
        <f t="shared" si="6"/>
        <v>94.731636806268781</v>
      </c>
      <c r="G12" s="86">
        <v>1333816</v>
      </c>
      <c r="H12" s="37">
        <v>1053881</v>
      </c>
      <c r="I12" s="80">
        <f t="shared" si="7"/>
        <v>26.562296881716247</v>
      </c>
      <c r="J12" s="79">
        <f t="shared" ref="J12:J27" si="10">D12/G12*100</f>
        <v>15.352342452032364</v>
      </c>
      <c r="K12" s="79">
        <f t="shared" si="9"/>
        <v>9.9779766406264088</v>
      </c>
      <c r="L12" s="80">
        <f t="shared" ref="L12:L27" si="11">J12-K12</f>
        <v>5.3743658114059549</v>
      </c>
    </row>
    <row r="13" spans="1:12">
      <c r="A13" s="154"/>
      <c r="B13" s="151" t="s">
        <v>5</v>
      </c>
      <c r="C13" s="15" t="s">
        <v>0</v>
      </c>
      <c r="D13" s="46">
        <v>3879</v>
      </c>
      <c r="E13" s="47">
        <v>2721</v>
      </c>
      <c r="F13" s="66">
        <f t="shared" si="6"/>
        <v>42.557883131201763</v>
      </c>
      <c r="G13" s="85">
        <v>46068</v>
      </c>
      <c r="H13" s="35">
        <v>62340</v>
      </c>
      <c r="I13" s="96">
        <f t="shared" si="7"/>
        <v>-26.102021174205969</v>
      </c>
      <c r="J13" s="81">
        <f t="shared" si="10"/>
        <v>8.4201615003907264</v>
      </c>
      <c r="K13" s="81">
        <f t="shared" si="9"/>
        <v>4.3647738209817133</v>
      </c>
      <c r="L13" s="82">
        <f t="shared" si="11"/>
        <v>4.0553876794090131</v>
      </c>
    </row>
    <row r="14" spans="1:12">
      <c r="A14" s="154"/>
      <c r="B14" s="151"/>
      <c r="C14" s="15" t="s">
        <v>1</v>
      </c>
      <c r="D14" s="48">
        <v>9329</v>
      </c>
      <c r="E14" s="49">
        <v>5487</v>
      </c>
      <c r="F14" s="67">
        <f t="shared" si="6"/>
        <v>70.020047384727533</v>
      </c>
      <c r="G14" s="86">
        <v>133276</v>
      </c>
      <c r="H14" s="37">
        <v>147601</v>
      </c>
      <c r="I14" s="80">
        <f t="shared" si="7"/>
        <v>-9.7052187993306287</v>
      </c>
      <c r="J14" s="79">
        <f t="shared" si="10"/>
        <v>6.9997598967556041</v>
      </c>
      <c r="K14" s="79">
        <f t="shared" si="9"/>
        <v>3.7174544887907266</v>
      </c>
      <c r="L14" s="80">
        <f t="shared" si="11"/>
        <v>3.2823054079648775</v>
      </c>
    </row>
    <row r="15" spans="1:12">
      <c r="A15" s="154"/>
      <c r="B15" s="151" t="s">
        <v>6</v>
      </c>
      <c r="C15" s="15" t="s">
        <v>0</v>
      </c>
      <c r="D15" s="46">
        <v>6877</v>
      </c>
      <c r="E15" s="47">
        <v>3279</v>
      </c>
      <c r="F15" s="66">
        <f t="shared" si="6"/>
        <v>109.72857578530039</v>
      </c>
      <c r="G15" s="85">
        <v>98510</v>
      </c>
      <c r="H15" s="35">
        <v>94084</v>
      </c>
      <c r="I15" s="96">
        <f t="shared" si="7"/>
        <v>4.7043067896773092</v>
      </c>
      <c r="J15" s="81">
        <f t="shared" si="10"/>
        <v>6.9810171556187184</v>
      </c>
      <c r="K15" s="81">
        <f t="shared" si="9"/>
        <v>3.4851834530844776</v>
      </c>
      <c r="L15" s="82">
        <f t="shared" si="11"/>
        <v>3.4958337025342408</v>
      </c>
    </row>
    <row r="16" spans="1:12">
      <c r="A16" s="154"/>
      <c r="B16" s="151"/>
      <c r="C16" s="15" t="s">
        <v>1</v>
      </c>
      <c r="D16" s="48">
        <v>17709</v>
      </c>
      <c r="E16" s="49">
        <v>7666</v>
      </c>
      <c r="F16" s="67">
        <f t="shared" si="6"/>
        <v>131.00704409079052</v>
      </c>
      <c r="G16" s="86">
        <v>281023</v>
      </c>
      <c r="H16" s="37">
        <v>257980</v>
      </c>
      <c r="I16" s="80">
        <f t="shared" si="7"/>
        <v>8.9320877587409875</v>
      </c>
      <c r="J16" s="79">
        <f t="shared" si="10"/>
        <v>6.3016194404016748</v>
      </c>
      <c r="K16" s="79">
        <f t="shared" si="9"/>
        <v>2.9715481820296143</v>
      </c>
      <c r="L16" s="80">
        <f t="shared" si="11"/>
        <v>3.3300712583720604</v>
      </c>
    </row>
    <row r="17" spans="1:12">
      <c r="A17" s="154"/>
      <c r="B17" s="151" t="s">
        <v>7</v>
      </c>
      <c r="C17" s="15" t="s">
        <v>0</v>
      </c>
      <c r="D17" s="46">
        <v>2040</v>
      </c>
      <c r="E17" s="47">
        <v>1269</v>
      </c>
      <c r="F17" s="66">
        <f t="shared" si="6"/>
        <v>60.756501182033098</v>
      </c>
      <c r="G17" s="85">
        <v>22105</v>
      </c>
      <c r="H17" s="35">
        <v>22182</v>
      </c>
      <c r="I17" s="96">
        <f t="shared" si="7"/>
        <v>-0.34712830222703095</v>
      </c>
      <c r="J17" s="81">
        <f t="shared" si="10"/>
        <v>9.228681293824927</v>
      </c>
      <c r="K17" s="81">
        <f t="shared" si="9"/>
        <v>5.7208547470922371</v>
      </c>
      <c r="L17" s="82">
        <f t="shared" si="11"/>
        <v>3.5078265467326899</v>
      </c>
    </row>
    <row r="18" spans="1:12">
      <c r="A18" s="154"/>
      <c r="B18" s="151"/>
      <c r="C18" s="15" t="s">
        <v>1</v>
      </c>
      <c r="D18" s="48">
        <v>5629</v>
      </c>
      <c r="E18" s="49">
        <v>3158</v>
      </c>
      <c r="F18" s="67">
        <f t="shared" si="6"/>
        <v>78.245725142495246</v>
      </c>
      <c r="G18" s="86">
        <v>41752</v>
      </c>
      <c r="H18" s="37">
        <v>40939</v>
      </c>
      <c r="I18" s="80">
        <f t="shared" si="7"/>
        <v>1.9858814333520602</v>
      </c>
      <c r="J18" s="79">
        <f t="shared" si="10"/>
        <v>13.481988886759916</v>
      </c>
      <c r="K18" s="79">
        <f t="shared" si="9"/>
        <v>7.7139158259850014</v>
      </c>
      <c r="L18" s="80">
        <f t="shared" si="11"/>
        <v>5.7680730607749151</v>
      </c>
    </row>
    <row r="19" spans="1:12">
      <c r="A19" s="154"/>
      <c r="B19" s="151" t="s">
        <v>19</v>
      </c>
      <c r="C19" s="15" t="s">
        <v>0</v>
      </c>
      <c r="D19" s="46">
        <v>5854</v>
      </c>
      <c r="E19" s="47">
        <v>4782</v>
      </c>
      <c r="F19" s="66">
        <f t="shared" si="6"/>
        <v>22.417398578000835</v>
      </c>
      <c r="G19" s="85">
        <v>40789</v>
      </c>
      <c r="H19" s="35">
        <v>37845</v>
      </c>
      <c r="I19" s="96">
        <f t="shared" si="7"/>
        <v>7.7790989562689914</v>
      </c>
      <c r="J19" s="81">
        <f t="shared" si="10"/>
        <v>14.351908602809582</v>
      </c>
      <c r="K19" s="81">
        <f t="shared" si="9"/>
        <v>12.635751089972254</v>
      </c>
      <c r="L19" s="82">
        <f t="shared" si="11"/>
        <v>1.7161575128373272</v>
      </c>
    </row>
    <row r="20" spans="1:12">
      <c r="A20" s="154"/>
      <c r="B20" s="151"/>
      <c r="C20" s="15" t="s">
        <v>1</v>
      </c>
      <c r="D20" s="48">
        <v>14627</v>
      </c>
      <c r="E20" s="49">
        <v>13089</v>
      </c>
      <c r="F20" s="67">
        <f t="shared" si="6"/>
        <v>11.75032470012988</v>
      </c>
      <c r="G20" s="86">
        <v>90338</v>
      </c>
      <c r="H20" s="37">
        <v>82487</v>
      </c>
      <c r="I20" s="80">
        <f t="shared" si="7"/>
        <v>9.5178634209026871</v>
      </c>
      <c r="J20" s="79">
        <f t="shared" si="10"/>
        <v>16.191414465673361</v>
      </c>
      <c r="K20" s="79">
        <f t="shared" si="9"/>
        <v>15.867954950477046</v>
      </c>
      <c r="L20" s="80">
        <f t="shared" si="11"/>
        <v>0.32345951519631555</v>
      </c>
    </row>
    <row r="21" spans="1:12">
      <c r="A21" s="154"/>
      <c r="B21" s="151" t="s">
        <v>20</v>
      </c>
      <c r="C21" s="15" t="s">
        <v>0</v>
      </c>
      <c r="D21" s="46">
        <v>2375</v>
      </c>
      <c r="E21" s="47">
        <v>1774</v>
      </c>
      <c r="F21" s="66">
        <f t="shared" si="6"/>
        <v>33.878241262683204</v>
      </c>
      <c r="G21" s="85">
        <v>25626</v>
      </c>
      <c r="H21" s="35">
        <v>20202</v>
      </c>
      <c r="I21" s="96">
        <f t="shared" si="7"/>
        <v>26.84882684882685</v>
      </c>
      <c r="J21" s="81">
        <f t="shared" si="10"/>
        <v>9.2679310075704358</v>
      </c>
      <c r="K21" s="81">
        <f t="shared" si="9"/>
        <v>8.7813087813087822</v>
      </c>
      <c r="L21" s="82">
        <f t="shared" si="11"/>
        <v>0.48662222626165352</v>
      </c>
    </row>
    <row r="22" spans="1:12">
      <c r="A22" s="154"/>
      <c r="B22" s="151"/>
      <c r="C22" s="15" t="s">
        <v>1</v>
      </c>
      <c r="D22" s="48">
        <v>6033</v>
      </c>
      <c r="E22" s="49">
        <v>4663</v>
      </c>
      <c r="F22" s="67">
        <f t="shared" si="6"/>
        <v>29.380227321466869</v>
      </c>
      <c r="G22" s="86">
        <v>62583</v>
      </c>
      <c r="H22" s="37">
        <v>51975</v>
      </c>
      <c r="I22" s="80">
        <f t="shared" si="7"/>
        <v>20.40981240981241</v>
      </c>
      <c r="J22" s="79">
        <f t="shared" si="10"/>
        <v>9.6399980825463789</v>
      </c>
      <c r="K22" s="79">
        <f t="shared" si="9"/>
        <v>8.9716209716209718</v>
      </c>
      <c r="L22" s="80">
        <f t="shared" si="11"/>
        <v>0.66837711092540708</v>
      </c>
    </row>
    <row r="23" spans="1:12">
      <c r="A23" s="154"/>
      <c r="B23" s="151" t="s">
        <v>8</v>
      </c>
      <c r="C23" s="15" t="s">
        <v>0</v>
      </c>
      <c r="D23" s="46">
        <v>2366</v>
      </c>
      <c r="E23" s="47">
        <v>1806</v>
      </c>
      <c r="F23" s="66">
        <f t="shared" si="6"/>
        <v>31.007751937984494</v>
      </c>
      <c r="G23" s="85">
        <v>46991</v>
      </c>
      <c r="H23" s="35">
        <v>37656</v>
      </c>
      <c r="I23" s="96">
        <f t="shared" si="7"/>
        <v>24.790206076056936</v>
      </c>
      <c r="J23" s="81">
        <f t="shared" si="10"/>
        <v>5.0350067034112911</v>
      </c>
      <c r="K23" s="81">
        <f t="shared" si="9"/>
        <v>4.7960484384958573</v>
      </c>
      <c r="L23" s="82">
        <f t="shared" si="11"/>
        <v>0.23895826491543382</v>
      </c>
    </row>
    <row r="24" spans="1:12">
      <c r="A24" s="154"/>
      <c r="B24" s="151"/>
      <c r="C24" s="15" t="s">
        <v>1</v>
      </c>
      <c r="D24" s="48">
        <v>7567</v>
      </c>
      <c r="E24" s="49">
        <v>3628</v>
      </c>
      <c r="F24" s="67">
        <f t="shared" si="6"/>
        <v>108.57221609702314</v>
      </c>
      <c r="G24" s="86">
        <v>109355</v>
      </c>
      <c r="H24" s="37">
        <v>78449</v>
      </c>
      <c r="I24" s="80">
        <f t="shared" si="7"/>
        <v>39.396295682545343</v>
      </c>
      <c r="J24" s="79">
        <f t="shared" si="10"/>
        <v>6.9196653102281553</v>
      </c>
      <c r="K24" s="79">
        <f t="shared" si="9"/>
        <v>4.6246606075284582</v>
      </c>
      <c r="L24" s="80">
        <f t="shared" si="11"/>
        <v>2.2950047026996971</v>
      </c>
    </row>
    <row r="25" spans="1:12">
      <c r="A25" s="154"/>
      <c r="B25" s="151" t="s">
        <v>9</v>
      </c>
      <c r="C25" s="15" t="s">
        <v>0</v>
      </c>
      <c r="D25" s="46">
        <v>4825</v>
      </c>
      <c r="E25" s="47">
        <v>5336</v>
      </c>
      <c r="F25" s="66">
        <f t="shared" si="6"/>
        <v>-9.5764617691154417</v>
      </c>
      <c r="G25" s="85">
        <v>53100</v>
      </c>
      <c r="H25" s="35">
        <v>55735</v>
      </c>
      <c r="I25" s="96">
        <f t="shared" si="7"/>
        <v>-4.7277294339284115</v>
      </c>
      <c r="J25" s="81">
        <f t="shared" si="10"/>
        <v>9.0866290018832387</v>
      </c>
      <c r="K25" s="81">
        <f t="shared" si="9"/>
        <v>9.5738763792948784</v>
      </c>
      <c r="L25" s="82">
        <f t="shared" si="11"/>
        <v>-0.4872473774116397</v>
      </c>
    </row>
    <row r="26" spans="1:12">
      <c r="A26" s="154"/>
      <c r="B26" s="151"/>
      <c r="C26" s="15" t="s">
        <v>1</v>
      </c>
      <c r="D26" s="48">
        <v>14182</v>
      </c>
      <c r="E26" s="49">
        <v>13540</v>
      </c>
      <c r="F26" s="67">
        <f t="shared" si="6"/>
        <v>4.7415066469719349</v>
      </c>
      <c r="G26" s="86">
        <v>133654</v>
      </c>
      <c r="H26" s="37">
        <v>144104</v>
      </c>
      <c r="I26" s="80">
        <f t="shared" si="7"/>
        <v>-7.2517071004274696</v>
      </c>
      <c r="J26" s="79">
        <f t="shared" si="10"/>
        <v>10.610980591677016</v>
      </c>
      <c r="K26" s="79">
        <f t="shared" si="9"/>
        <v>9.3959917837117644</v>
      </c>
      <c r="L26" s="80">
        <f t="shared" si="11"/>
        <v>1.214988807965252</v>
      </c>
    </row>
    <row r="27" spans="1:12">
      <c r="A27" s="154"/>
      <c r="B27" s="151" t="s">
        <v>10</v>
      </c>
      <c r="C27" s="15" t="s">
        <v>0</v>
      </c>
      <c r="D27" s="46">
        <v>5552</v>
      </c>
      <c r="E27" s="47">
        <v>3507</v>
      </c>
      <c r="F27" s="66">
        <f t="shared" si="6"/>
        <v>58.311947533504416</v>
      </c>
      <c r="G27" s="91">
        <v>102709</v>
      </c>
      <c r="H27" s="51">
        <v>105405</v>
      </c>
      <c r="I27" s="96">
        <f t="shared" si="7"/>
        <v>-2.5577534272567712</v>
      </c>
      <c r="J27" s="81">
        <f t="shared" si="10"/>
        <v>5.4055632904614006</v>
      </c>
      <c r="K27" s="81">
        <f t="shared" si="9"/>
        <v>3.3271666429486264</v>
      </c>
      <c r="L27" s="82">
        <f t="shared" si="11"/>
        <v>2.0783966475127742</v>
      </c>
    </row>
    <row r="28" spans="1:12">
      <c r="A28" s="155"/>
      <c r="B28" s="152"/>
      <c r="C28" s="14" t="s">
        <v>1</v>
      </c>
      <c r="D28" s="44">
        <v>13197</v>
      </c>
      <c r="E28" s="45">
        <v>9377</v>
      </c>
      <c r="F28" s="65">
        <f t="shared" si="6"/>
        <v>40.737975898474993</v>
      </c>
      <c r="G28" s="92">
        <v>269034</v>
      </c>
      <c r="H28" s="53">
        <v>266373</v>
      </c>
      <c r="I28" s="78">
        <f t="shared" si="7"/>
        <v>0.99897512135238931</v>
      </c>
      <c r="J28" s="77">
        <f>D28/G28*100</f>
        <v>4.9053279511139856</v>
      </c>
      <c r="K28" s="77">
        <f>E28/H28*100</f>
        <v>3.5202516771594721</v>
      </c>
      <c r="L28" s="78">
        <f>J28-K28</f>
        <v>1.3850762739545135</v>
      </c>
    </row>
    <row r="29" spans="1:12">
      <c r="A29" s="143" t="s">
        <v>21</v>
      </c>
      <c r="B29" s="146" t="s">
        <v>2</v>
      </c>
      <c r="C29" s="16" t="s">
        <v>0</v>
      </c>
      <c r="D29" s="42">
        <f>D31+D33</f>
        <v>13202</v>
      </c>
      <c r="E29" s="43">
        <f>E31+E33</f>
        <v>8587</v>
      </c>
      <c r="F29" s="68">
        <f t="shared" si="6"/>
        <v>53.744031675788982</v>
      </c>
      <c r="G29" s="89">
        <v>237001</v>
      </c>
      <c r="H29" s="43">
        <v>232762</v>
      </c>
      <c r="I29" s="97">
        <f t="shared" si="7"/>
        <v>1.8211735592579543</v>
      </c>
      <c r="J29" s="75">
        <f>D29/G29*100</f>
        <v>5.5704406310521897</v>
      </c>
      <c r="K29" s="75">
        <f t="shared" ref="K29" si="12">E29/H29*100</f>
        <v>3.6891760682585644</v>
      </c>
      <c r="L29" s="76">
        <f>J29-K29</f>
        <v>1.8812645627936253</v>
      </c>
    </row>
    <row r="30" spans="1:12">
      <c r="A30" s="144"/>
      <c r="B30" s="147"/>
      <c r="C30" s="17" t="s">
        <v>1</v>
      </c>
      <c r="D30" s="44">
        <f>D32+D34</f>
        <v>36723</v>
      </c>
      <c r="E30" s="45">
        <f>E32+E34</f>
        <v>17734</v>
      </c>
      <c r="F30" s="69">
        <f t="shared" si="6"/>
        <v>107.0768016239991</v>
      </c>
      <c r="G30" s="90">
        <v>592570</v>
      </c>
      <c r="H30" s="45">
        <v>613962</v>
      </c>
      <c r="I30" s="98">
        <f t="shared" si="7"/>
        <v>-3.4842547258625132</v>
      </c>
      <c r="J30" s="77">
        <f>D30/G30*100</f>
        <v>6.1972425198710699</v>
      </c>
      <c r="K30" s="77">
        <f>E30/H30*100</f>
        <v>2.8884523797889772</v>
      </c>
      <c r="L30" s="78">
        <f>J30-K30</f>
        <v>3.3087901400820927</v>
      </c>
    </row>
    <row r="31" spans="1:12">
      <c r="A31" s="144"/>
      <c r="B31" s="148" t="s">
        <v>11</v>
      </c>
      <c r="C31" s="18" t="s">
        <v>0</v>
      </c>
      <c r="D31" s="46">
        <v>2771</v>
      </c>
      <c r="E31" s="47">
        <v>2067</v>
      </c>
      <c r="F31" s="66">
        <f t="shared" si="6"/>
        <v>34.05902273826802</v>
      </c>
      <c r="G31" s="85">
        <v>84275</v>
      </c>
      <c r="H31" s="35">
        <v>80079</v>
      </c>
      <c r="I31" s="96">
        <f t="shared" si="7"/>
        <v>5.2398256721487533</v>
      </c>
      <c r="J31" s="75">
        <f>D31/G31*100</f>
        <v>3.2880450904776031</v>
      </c>
      <c r="K31" s="75">
        <f t="shared" ref="K31:K33" si="13">E31/H31*100</f>
        <v>2.5812010639493499</v>
      </c>
      <c r="L31" s="76">
        <f>J31-K31</f>
        <v>0.70684402652825318</v>
      </c>
    </row>
    <row r="32" spans="1:12">
      <c r="A32" s="144"/>
      <c r="B32" s="149"/>
      <c r="C32" s="18" t="s">
        <v>1</v>
      </c>
      <c r="D32" s="48">
        <v>8796</v>
      </c>
      <c r="E32" s="49">
        <v>3785</v>
      </c>
      <c r="F32" s="67">
        <f t="shared" si="6"/>
        <v>132.39101717305152</v>
      </c>
      <c r="G32" s="86">
        <v>204744</v>
      </c>
      <c r="H32" s="37">
        <v>206023</v>
      </c>
      <c r="I32" s="80">
        <f t="shared" si="7"/>
        <v>-0.62080447328696309</v>
      </c>
      <c r="J32" s="79">
        <f t="shared" ref="J32:J33" si="14">D32/G32*100</f>
        <v>4.2960965889110305</v>
      </c>
      <c r="K32" s="79">
        <f t="shared" si="13"/>
        <v>1.8371735194614194</v>
      </c>
      <c r="L32" s="80">
        <f t="shared" ref="L32:L33" si="15">J32-K32</f>
        <v>2.4589230694496109</v>
      </c>
    </row>
    <row r="33" spans="1:12" ht="17.25" customHeight="1">
      <c r="A33" s="144"/>
      <c r="B33" s="149" t="s">
        <v>10</v>
      </c>
      <c r="C33" s="18" t="s">
        <v>0</v>
      </c>
      <c r="D33" s="46">
        <v>10431</v>
      </c>
      <c r="E33" s="47">
        <v>6520</v>
      </c>
      <c r="F33" s="66">
        <f t="shared" si="6"/>
        <v>59.984662576687121</v>
      </c>
      <c r="G33" s="91">
        <v>152726</v>
      </c>
      <c r="H33" s="51">
        <v>152683</v>
      </c>
      <c r="I33" s="96">
        <f t="shared" si="7"/>
        <v>2.8162925800514795E-2</v>
      </c>
      <c r="J33" s="81">
        <f t="shared" si="14"/>
        <v>6.829878344224297</v>
      </c>
      <c r="K33" s="81">
        <f t="shared" si="13"/>
        <v>4.2702854934734056</v>
      </c>
      <c r="L33" s="82">
        <f t="shared" si="15"/>
        <v>2.5595928507508914</v>
      </c>
    </row>
    <row r="34" spans="1:12" ht="17.25" thickBot="1">
      <c r="A34" s="145"/>
      <c r="B34" s="150"/>
      <c r="C34" s="19" t="s">
        <v>1</v>
      </c>
      <c r="D34" s="58">
        <v>27927</v>
      </c>
      <c r="E34" s="59">
        <v>13949</v>
      </c>
      <c r="F34" s="70">
        <f t="shared" si="6"/>
        <v>100.2079002079002</v>
      </c>
      <c r="G34" s="93">
        <v>387826</v>
      </c>
      <c r="H34" s="61">
        <v>407939</v>
      </c>
      <c r="I34" s="84">
        <f t="shared" si="7"/>
        <v>-4.9303940049860397</v>
      </c>
      <c r="J34" s="83">
        <f>D34/G34*100</f>
        <v>7.2009096863026203</v>
      </c>
      <c r="K34" s="83">
        <f>E34/H34*100</f>
        <v>3.4193837804181513</v>
      </c>
      <c r="L34" s="84">
        <f>J34-K34</f>
        <v>3.781525905884469</v>
      </c>
    </row>
  </sheetData>
  <mergeCells count="21">
    <mergeCell ref="A29:A34"/>
    <mergeCell ref="B29:B30"/>
    <mergeCell ref="B31:B32"/>
    <mergeCell ref="B33:B34"/>
    <mergeCell ref="B17:B18"/>
    <mergeCell ref="B19:B20"/>
    <mergeCell ref="B21:B22"/>
    <mergeCell ref="B23:B24"/>
    <mergeCell ref="B25:B26"/>
    <mergeCell ref="B27:B28"/>
    <mergeCell ref="A7:A28"/>
    <mergeCell ref="B7:B8"/>
    <mergeCell ref="B9:B10"/>
    <mergeCell ref="B11:B12"/>
    <mergeCell ref="B13:B14"/>
    <mergeCell ref="B15:B16"/>
    <mergeCell ref="J3:L3"/>
    <mergeCell ref="A1:L1"/>
    <mergeCell ref="D3:F3"/>
    <mergeCell ref="G3:I3"/>
    <mergeCell ref="A5:B6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4"/>
  <sheetViews>
    <sheetView workbookViewId="0">
      <selection sqref="A1:L1"/>
    </sheetView>
  </sheetViews>
  <sheetFormatPr defaultRowHeight="16.5"/>
  <cols>
    <col min="7" max="8" width="10.5" bestFit="1" customWidth="1"/>
    <col min="14" max="14" width="9.875" bestFit="1" customWidth="1"/>
  </cols>
  <sheetData>
    <row r="1" spans="1:15" ht="26.25">
      <c r="A1" s="135" t="s">
        <v>37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</row>
    <row r="2" spans="1:15" ht="7.5" customHeight="1" thickBot="1">
      <c r="A2" s="4"/>
      <c r="B2" s="4"/>
      <c r="C2" s="4"/>
      <c r="D2" s="4"/>
      <c r="E2" s="2"/>
      <c r="F2" s="2"/>
      <c r="G2" s="2"/>
      <c r="H2" s="2"/>
      <c r="I2" s="2"/>
      <c r="J2" s="3"/>
      <c r="K2" s="3"/>
      <c r="L2" s="3"/>
    </row>
    <row r="3" spans="1:15">
      <c r="A3" s="5"/>
      <c r="B3" s="6"/>
      <c r="C3" s="7"/>
      <c r="D3" s="136" t="s">
        <v>15</v>
      </c>
      <c r="E3" s="133"/>
      <c r="F3" s="137"/>
      <c r="G3" s="138" t="s">
        <v>16</v>
      </c>
      <c r="H3" s="133"/>
      <c r="I3" s="134"/>
      <c r="J3" s="133" t="s">
        <v>35</v>
      </c>
      <c r="K3" s="133"/>
      <c r="L3" s="134"/>
    </row>
    <row r="4" spans="1:15">
      <c r="A4" s="8"/>
      <c r="B4" s="9"/>
      <c r="C4" s="10"/>
      <c r="D4" s="22" t="s">
        <v>27</v>
      </c>
      <c r="E4" s="23" t="s">
        <v>24</v>
      </c>
      <c r="F4" s="21" t="s">
        <v>25</v>
      </c>
      <c r="G4" s="24" t="s">
        <v>27</v>
      </c>
      <c r="H4" s="23" t="s">
        <v>24</v>
      </c>
      <c r="I4" s="20" t="s">
        <v>25</v>
      </c>
      <c r="J4" s="23" t="s">
        <v>32</v>
      </c>
      <c r="K4" s="23" t="s">
        <v>33</v>
      </c>
      <c r="L4" s="20" t="s">
        <v>36</v>
      </c>
    </row>
    <row r="5" spans="1:15">
      <c r="A5" s="139" t="s">
        <v>17</v>
      </c>
      <c r="B5" s="140"/>
      <c r="C5" s="11" t="s">
        <v>0</v>
      </c>
      <c r="D5" s="38">
        <f>D7+D29</f>
        <v>139360</v>
      </c>
      <c r="E5" s="39">
        <f>E7+E29</f>
        <v>86682</v>
      </c>
      <c r="F5" s="62">
        <f t="shared" ref="F5:F6" si="0">(D5-E5)/E5*100</f>
        <v>60.771555801665855</v>
      </c>
      <c r="G5" s="87">
        <v>1635066</v>
      </c>
      <c r="H5" s="39">
        <v>1331709</v>
      </c>
      <c r="I5" s="94">
        <f t="shared" ref="I5:I6" si="1">(G5-H5)/H5*100</f>
        <v>22.779526157741671</v>
      </c>
      <c r="J5" s="71">
        <f t="shared" ref="J5:J11" si="2">D5/G5*100</f>
        <v>8.523203344696789</v>
      </c>
      <c r="K5" s="71">
        <f t="shared" ref="K5" si="3">E5/H5*100</f>
        <v>6.509079686327869</v>
      </c>
      <c r="L5" s="72">
        <f t="shared" ref="L5:L11" si="4">J5-K5</f>
        <v>2.0141236583689199</v>
      </c>
    </row>
    <row r="6" spans="1:15">
      <c r="A6" s="141"/>
      <c r="B6" s="142"/>
      <c r="C6" s="12" t="s">
        <v>1</v>
      </c>
      <c r="D6" s="40">
        <f>D8+D30</f>
        <v>484611</v>
      </c>
      <c r="E6" s="41">
        <f>E8+E30</f>
        <v>281765</v>
      </c>
      <c r="F6" s="63">
        <f t="shared" si="0"/>
        <v>71.991198339041389</v>
      </c>
      <c r="G6" s="88">
        <v>5477312</v>
      </c>
      <c r="H6" s="41">
        <v>4699260</v>
      </c>
      <c r="I6" s="74">
        <f t="shared" si="1"/>
        <v>16.556904704144909</v>
      </c>
      <c r="J6" s="73">
        <f t="shared" si="2"/>
        <v>8.8476062711052439</v>
      </c>
      <c r="K6" s="73">
        <f>E6/H6*100</f>
        <v>5.9959440422534618</v>
      </c>
      <c r="L6" s="74">
        <f t="shared" si="4"/>
        <v>2.8516622288517821</v>
      </c>
    </row>
    <row r="7" spans="1:15">
      <c r="A7" s="153" t="s">
        <v>18</v>
      </c>
      <c r="B7" s="146" t="s">
        <v>2</v>
      </c>
      <c r="C7" s="13" t="s">
        <v>0</v>
      </c>
      <c r="D7" s="101">
        <v>119805</v>
      </c>
      <c r="E7" s="102">
        <v>79163</v>
      </c>
      <c r="F7" s="64">
        <f>(D7-E7)/E7*100</f>
        <v>51.339640993898662</v>
      </c>
      <c r="G7" s="89">
        <v>1339202</v>
      </c>
      <c r="H7" s="43">
        <v>1071213</v>
      </c>
      <c r="I7" s="95">
        <f>(G7-H7)/H7*100</f>
        <v>25.017340155505956</v>
      </c>
      <c r="J7" s="75">
        <f t="shared" si="2"/>
        <v>8.9459991845890325</v>
      </c>
      <c r="K7" s="75">
        <f t="shared" ref="K7" si="5">E7/H7*100</f>
        <v>7.3900335414151987</v>
      </c>
      <c r="L7" s="76">
        <f t="shared" si="4"/>
        <v>1.5559656431738338</v>
      </c>
      <c r="N7" s="100"/>
      <c r="O7" s="100"/>
    </row>
    <row r="8" spans="1:15">
      <c r="A8" s="154"/>
      <c r="B8" s="147"/>
      <c r="C8" s="14" t="s">
        <v>1</v>
      </c>
      <c r="D8" s="103">
        <v>428333</v>
      </c>
      <c r="E8" s="104">
        <v>256512</v>
      </c>
      <c r="F8" s="65">
        <f>(D8-E8)/E8*100</f>
        <v>66.983610903193608</v>
      </c>
      <c r="G8" s="90">
        <v>4588878</v>
      </c>
      <c r="H8" s="45">
        <v>3824802</v>
      </c>
      <c r="I8" s="78">
        <f>(G8-H8)/H8*100</f>
        <v>19.976877234429391</v>
      </c>
      <c r="J8" s="77">
        <f t="shared" si="2"/>
        <v>9.3341553207559667</v>
      </c>
      <c r="K8" s="77">
        <f>E8/H8*100</f>
        <v>6.7065432406697125</v>
      </c>
      <c r="L8" s="78">
        <f t="shared" si="4"/>
        <v>2.6276120800862541</v>
      </c>
      <c r="N8" s="100"/>
      <c r="O8" s="100"/>
    </row>
    <row r="9" spans="1:15">
      <c r="A9" s="154"/>
      <c r="B9" s="156" t="s">
        <v>3</v>
      </c>
      <c r="C9" s="15" t="s">
        <v>0</v>
      </c>
      <c r="D9" s="46">
        <v>6751</v>
      </c>
      <c r="E9" s="47">
        <v>5984</v>
      </c>
      <c r="F9" s="66">
        <f t="shared" ref="F9:F34" si="6">(D9-E9)/E9*100</f>
        <v>12.817513368983956</v>
      </c>
      <c r="G9" s="85">
        <v>290092</v>
      </c>
      <c r="H9" s="35">
        <v>213853</v>
      </c>
      <c r="I9" s="96">
        <f t="shared" ref="I9:I34" si="7">(G9-H9)/H9*100</f>
        <v>35.650189616231707</v>
      </c>
      <c r="J9" s="75">
        <f t="shared" si="2"/>
        <v>2.3271927526439891</v>
      </c>
      <c r="K9" s="75">
        <f t="shared" ref="K9" si="8">E9/H9*100</f>
        <v>2.7981837991517535</v>
      </c>
      <c r="L9" s="76">
        <f t="shared" si="4"/>
        <v>-0.47099104650776447</v>
      </c>
    </row>
    <row r="10" spans="1:15">
      <c r="A10" s="154"/>
      <c r="B10" s="151"/>
      <c r="C10" s="15" t="s">
        <v>1</v>
      </c>
      <c r="D10" s="48">
        <v>22234</v>
      </c>
      <c r="E10" s="49">
        <v>17569</v>
      </c>
      <c r="F10" s="67">
        <f t="shared" si="6"/>
        <v>26.552450338664695</v>
      </c>
      <c r="G10" s="86">
        <v>1084937</v>
      </c>
      <c r="H10" s="37">
        <v>843653</v>
      </c>
      <c r="I10" s="80">
        <f t="shared" si="7"/>
        <v>28.599910152633846</v>
      </c>
      <c r="J10" s="79">
        <f t="shared" si="2"/>
        <v>2.0493355835407954</v>
      </c>
      <c r="K10" s="79">
        <f>E10/H10*100</f>
        <v>2.0824912612175859</v>
      </c>
      <c r="L10" s="80">
        <f t="shared" si="4"/>
        <v>-3.3155677676790507E-2</v>
      </c>
    </row>
    <row r="11" spans="1:15">
      <c r="A11" s="154"/>
      <c r="B11" s="151" t="s">
        <v>4</v>
      </c>
      <c r="C11" s="15" t="s">
        <v>0</v>
      </c>
      <c r="D11" s="46">
        <v>72420</v>
      </c>
      <c r="E11" s="47">
        <v>44257</v>
      </c>
      <c r="F11" s="66">
        <f t="shared" si="6"/>
        <v>63.635131165691305</v>
      </c>
      <c r="G11" s="85">
        <v>493250</v>
      </c>
      <c r="H11" s="35">
        <v>366604</v>
      </c>
      <c r="I11" s="96">
        <f t="shared" si="7"/>
        <v>34.545722359821497</v>
      </c>
      <c r="J11" s="81">
        <f t="shared" si="2"/>
        <v>14.682209832742016</v>
      </c>
      <c r="K11" s="81">
        <f t="shared" ref="K11:K27" si="9">E11/H11*100</f>
        <v>12.072154149981996</v>
      </c>
      <c r="L11" s="82">
        <f t="shared" si="4"/>
        <v>2.6100556827600201</v>
      </c>
    </row>
    <row r="12" spans="1:15">
      <c r="A12" s="154"/>
      <c r="B12" s="151"/>
      <c r="C12" s="15" t="s">
        <v>1</v>
      </c>
      <c r="D12" s="48">
        <v>277192</v>
      </c>
      <c r="E12" s="49">
        <v>149413</v>
      </c>
      <c r="F12" s="67">
        <f t="shared" si="6"/>
        <v>85.520670892091047</v>
      </c>
      <c r="G12" s="86">
        <v>1827066</v>
      </c>
      <c r="H12" s="37">
        <v>1420485</v>
      </c>
      <c r="I12" s="80">
        <f t="shared" si="7"/>
        <v>28.622688729553637</v>
      </c>
      <c r="J12" s="79">
        <f t="shared" ref="J12:J27" si="10">D12/G12*100</f>
        <v>15.171427852086349</v>
      </c>
      <c r="K12" s="79">
        <f t="shared" si="9"/>
        <v>10.518449684438766</v>
      </c>
      <c r="L12" s="80">
        <f t="shared" ref="L12:L27" si="11">J12-K12</f>
        <v>4.6529781676475839</v>
      </c>
    </row>
    <row r="13" spans="1:15">
      <c r="A13" s="154"/>
      <c r="B13" s="151" t="s">
        <v>5</v>
      </c>
      <c r="C13" s="15" t="s">
        <v>0</v>
      </c>
      <c r="D13" s="46">
        <v>5509</v>
      </c>
      <c r="E13" s="47">
        <v>4146</v>
      </c>
      <c r="F13" s="66">
        <f t="shared" si="6"/>
        <v>32.875060299083451</v>
      </c>
      <c r="G13" s="85">
        <v>76104</v>
      </c>
      <c r="H13" s="35">
        <v>66533</v>
      </c>
      <c r="I13" s="96">
        <f t="shared" si="7"/>
        <v>14.385342611936933</v>
      </c>
      <c r="J13" s="81">
        <f t="shared" si="10"/>
        <v>7.2387785136129503</v>
      </c>
      <c r="K13" s="81">
        <f t="shared" si="9"/>
        <v>6.2314941457622535</v>
      </c>
      <c r="L13" s="82">
        <f t="shared" si="11"/>
        <v>1.0072843678506969</v>
      </c>
    </row>
    <row r="14" spans="1:15">
      <c r="A14" s="154"/>
      <c r="B14" s="151"/>
      <c r="C14" s="15" t="s">
        <v>1</v>
      </c>
      <c r="D14" s="48">
        <v>14838</v>
      </c>
      <c r="E14" s="49">
        <v>9633</v>
      </c>
      <c r="F14" s="67">
        <f t="shared" si="6"/>
        <v>54.033011522890064</v>
      </c>
      <c r="G14" s="86">
        <v>209380</v>
      </c>
      <c r="H14" s="37">
        <v>214134</v>
      </c>
      <c r="I14" s="80">
        <f t="shared" si="7"/>
        <v>-2.2201051677921302</v>
      </c>
      <c r="J14" s="79">
        <f t="shared" si="10"/>
        <v>7.086636737033146</v>
      </c>
      <c r="K14" s="79">
        <f t="shared" si="9"/>
        <v>4.4985849981787105</v>
      </c>
      <c r="L14" s="80">
        <f t="shared" si="11"/>
        <v>2.5880517388544355</v>
      </c>
    </row>
    <row r="15" spans="1:15">
      <c r="A15" s="154"/>
      <c r="B15" s="151" t="s">
        <v>6</v>
      </c>
      <c r="C15" s="15" t="s">
        <v>0</v>
      </c>
      <c r="D15" s="46">
        <v>10263</v>
      </c>
      <c r="E15" s="47">
        <v>2971</v>
      </c>
      <c r="F15" s="66">
        <f t="shared" si="6"/>
        <v>245.43924604510266</v>
      </c>
      <c r="G15" s="85">
        <v>113072</v>
      </c>
      <c r="H15" s="35">
        <v>105177</v>
      </c>
      <c r="I15" s="96">
        <f t="shared" si="7"/>
        <v>7.5063939834754745</v>
      </c>
      <c r="J15" s="81">
        <f t="shared" si="10"/>
        <v>9.0765176170935344</v>
      </c>
      <c r="K15" s="81">
        <f t="shared" si="9"/>
        <v>2.8247620677524554</v>
      </c>
      <c r="L15" s="82">
        <f t="shared" si="11"/>
        <v>6.2517555493410786</v>
      </c>
    </row>
    <row r="16" spans="1:15">
      <c r="A16" s="154"/>
      <c r="B16" s="151"/>
      <c r="C16" s="15" t="s">
        <v>1</v>
      </c>
      <c r="D16" s="48">
        <v>27972</v>
      </c>
      <c r="E16" s="49">
        <v>10637</v>
      </c>
      <c r="F16" s="67">
        <f t="shared" si="6"/>
        <v>162.96888220362885</v>
      </c>
      <c r="G16" s="86">
        <v>394095</v>
      </c>
      <c r="H16" s="37">
        <v>363157</v>
      </c>
      <c r="I16" s="80">
        <f t="shared" si="7"/>
        <v>8.519180409574922</v>
      </c>
      <c r="J16" s="79">
        <f t="shared" si="10"/>
        <v>7.097780991892817</v>
      </c>
      <c r="K16" s="79">
        <f t="shared" si="9"/>
        <v>2.929036201973251</v>
      </c>
      <c r="L16" s="80">
        <f t="shared" si="11"/>
        <v>4.1687447899195664</v>
      </c>
    </row>
    <row r="17" spans="1:12">
      <c r="A17" s="154"/>
      <c r="B17" s="151" t="s">
        <v>7</v>
      </c>
      <c r="C17" s="15" t="s">
        <v>0</v>
      </c>
      <c r="D17" s="46">
        <v>2156</v>
      </c>
      <c r="E17" s="47">
        <v>1401</v>
      </c>
      <c r="F17" s="66">
        <f t="shared" si="6"/>
        <v>53.890078515346183</v>
      </c>
      <c r="G17" s="85">
        <v>23307</v>
      </c>
      <c r="H17" s="35">
        <v>21130</v>
      </c>
      <c r="I17" s="96">
        <f t="shared" si="7"/>
        <v>10.302886890676763</v>
      </c>
      <c r="J17" s="81">
        <f t="shared" si="10"/>
        <v>9.2504397820397308</v>
      </c>
      <c r="K17" s="81">
        <f t="shared" si="9"/>
        <v>6.6303833412210134</v>
      </c>
      <c r="L17" s="82">
        <f t="shared" si="11"/>
        <v>2.6200564408187175</v>
      </c>
    </row>
    <row r="18" spans="1:12">
      <c r="A18" s="154"/>
      <c r="B18" s="151"/>
      <c r="C18" s="15" t="s">
        <v>1</v>
      </c>
      <c r="D18" s="48">
        <v>7785</v>
      </c>
      <c r="E18" s="49">
        <v>4559</v>
      </c>
      <c r="F18" s="67">
        <f t="shared" si="6"/>
        <v>70.761131827155083</v>
      </c>
      <c r="G18" s="86">
        <v>65059</v>
      </c>
      <c r="H18" s="37">
        <v>62069</v>
      </c>
      <c r="I18" s="80">
        <f t="shared" si="7"/>
        <v>4.8172195459891407</v>
      </c>
      <c r="J18" s="79">
        <f t="shared" si="10"/>
        <v>11.966061574878188</v>
      </c>
      <c r="K18" s="79">
        <f t="shared" si="9"/>
        <v>7.3450514749714024</v>
      </c>
      <c r="L18" s="80">
        <f t="shared" si="11"/>
        <v>4.6210100999067851</v>
      </c>
    </row>
    <row r="19" spans="1:12">
      <c r="A19" s="154"/>
      <c r="B19" s="151" t="s">
        <v>19</v>
      </c>
      <c r="C19" s="15" t="s">
        <v>0</v>
      </c>
      <c r="D19" s="46">
        <v>6935</v>
      </c>
      <c r="E19" s="47">
        <v>6023</v>
      </c>
      <c r="F19" s="66">
        <f t="shared" si="6"/>
        <v>15.141955835962145</v>
      </c>
      <c r="G19" s="85">
        <v>43726</v>
      </c>
      <c r="H19" s="35">
        <v>41735</v>
      </c>
      <c r="I19" s="96">
        <f t="shared" si="7"/>
        <v>4.7705762549418953</v>
      </c>
      <c r="J19" s="81">
        <f t="shared" si="10"/>
        <v>15.860128985043223</v>
      </c>
      <c r="K19" s="81">
        <f t="shared" si="9"/>
        <v>14.43153228704924</v>
      </c>
      <c r="L19" s="82">
        <f t="shared" si="11"/>
        <v>1.4285966979939833</v>
      </c>
    </row>
    <row r="20" spans="1:12">
      <c r="A20" s="154"/>
      <c r="B20" s="151"/>
      <c r="C20" s="15" t="s">
        <v>1</v>
      </c>
      <c r="D20" s="48">
        <v>21562</v>
      </c>
      <c r="E20" s="49">
        <v>19112</v>
      </c>
      <c r="F20" s="67">
        <f t="shared" si="6"/>
        <v>12.819171201339472</v>
      </c>
      <c r="G20" s="86">
        <v>134064</v>
      </c>
      <c r="H20" s="37">
        <v>124222</v>
      </c>
      <c r="I20" s="80">
        <f t="shared" si="7"/>
        <v>7.9229122055674521</v>
      </c>
      <c r="J20" s="79">
        <f t="shared" si="10"/>
        <v>16.083363169829333</v>
      </c>
      <c r="K20" s="79">
        <f t="shared" si="9"/>
        <v>15.385358471124277</v>
      </c>
      <c r="L20" s="80">
        <f t="shared" si="11"/>
        <v>0.69800469870505566</v>
      </c>
    </row>
    <row r="21" spans="1:12">
      <c r="A21" s="154"/>
      <c r="B21" s="151" t="s">
        <v>20</v>
      </c>
      <c r="C21" s="15" t="s">
        <v>0</v>
      </c>
      <c r="D21" s="46">
        <v>2143</v>
      </c>
      <c r="E21" s="47">
        <v>2439</v>
      </c>
      <c r="F21" s="66">
        <f t="shared" si="6"/>
        <v>-12.136121361213611</v>
      </c>
      <c r="G21" s="85">
        <v>31427</v>
      </c>
      <c r="H21" s="35">
        <v>27913</v>
      </c>
      <c r="I21" s="96">
        <f t="shared" si="7"/>
        <v>12.589116182423959</v>
      </c>
      <c r="J21" s="81">
        <f t="shared" si="10"/>
        <v>6.818977312501989</v>
      </c>
      <c r="K21" s="81">
        <f t="shared" si="9"/>
        <v>8.7378640776699026</v>
      </c>
      <c r="L21" s="82">
        <f t="shared" si="11"/>
        <v>-1.9188867651679136</v>
      </c>
    </row>
    <row r="22" spans="1:12">
      <c r="A22" s="154"/>
      <c r="B22" s="151"/>
      <c r="C22" s="15" t="s">
        <v>1</v>
      </c>
      <c r="D22" s="48">
        <v>8176</v>
      </c>
      <c r="E22" s="49">
        <v>7102</v>
      </c>
      <c r="F22" s="67">
        <f t="shared" si="6"/>
        <v>15.122500704027035</v>
      </c>
      <c r="G22" s="86">
        <v>94010</v>
      </c>
      <c r="H22" s="37">
        <v>79888</v>
      </c>
      <c r="I22" s="80">
        <f t="shared" si="7"/>
        <v>17.67724814740637</v>
      </c>
      <c r="J22" s="79">
        <f t="shared" si="10"/>
        <v>8.6969471332836932</v>
      </c>
      <c r="K22" s="79">
        <f t="shared" si="9"/>
        <v>8.8899459242940111</v>
      </c>
      <c r="L22" s="80">
        <f t="shared" si="11"/>
        <v>-0.19299879101031792</v>
      </c>
    </row>
    <row r="23" spans="1:12">
      <c r="A23" s="154"/>
      <c r="B23" s="151" t="s">
        <v>8</v>
      </c>
      <c r="C23" s="15" t="s">
        <v>0</v>
      </c>
      <c r="D23" s="46">
        <v>3135</v>
      </c>
      <c r="E23" s="47">
        <v>3683</v>
      </c>
      <c r="F23" s="66">
        <f t="shared" si="6"/>
        <v>-14.879174585935379</v>
      </c>
      <c r="G23" s="85">
        <v>63169</v>
      </c>
      <c r="H23" s="35">
        <v>50727</v>
      </c>
      <c r="I23" s="96">
        <f t="shared" si="7"/>
        <v>24.527372010960633</v>
      </c>
      <c r="J23" s="81">
        <f t="shared" si="10"/>
        <v>4.9628773607307375</v>
      </c>
      <c r="K23" s="81">
        <f t="shared" si="9"/>
        <v>7.2604332998206083</v>
      </c>
      <c r="L23" s="82">
        <f t="shared" si="11"/>
        <v>-2.2975559390898708</v>
      </c>
    </row>
    <row r="24" spans="1:12">
      <c r="A24" s="154"/>
      <c r="B24" s="151"/>
      <c r="C24" s="15" t="s">
        <v>1</v>
      </c>
      <c r="D24" s="48">
        <v>10702</v>
      </c>
      <c r="E24" s="49">
        <v>7311</v>
      </c>
      <c r="F24" s="67">
        <f t="shared" si="6"/>
        <v>46.382163862672684</v>
      </c>
      <c r="G24" s="86">
        <v>172524</v>
      </c>
      <c r="H24" s="37">
        <v>129176</v>
      </c>
      <c r="I24" s="80">
        <f t="shared" si="7"/>
        <v>33.557317148696356</v>
      </c>
      <c r="J24" s="79">
        <f t="shared" si="10"/>
        <v>6.2031949178085366</v>
      </c>
      <c r="K24" s="79">
        <f t="shared" si="9"/>
        <v>5.6597200718399705</v>
      </c>
      <c r="L24" s="80">
        <f t="shared" si="11"/>
        <v>0.5434748459685661</v>
      </c>
    </row>
    <row r="25" spans="1:12">
      <c r="A25" s="154"/>
      <c r="B25" s="151" t="s">
        <v>9</v>
      </c>
      <c r="C25" s="15" t="s">
        <v>0</v>
      </c>
      <c r="D25" s="46">
        <v>5528</v>
      </c>
      <c r="E25" s="47">
        <v>5140</v>
      </c>
      <c r="F25" s="66">
        <f t="shared" si="6"/>
        <v>7.5486381322957197</v>
      </c>
      <c r="G25" s="85">
        <v>69726</v>
      </c>
      <c r="H25" s="35">
        <v>64720</v>
      </c>
      <c r="I25" s="96">
        <f t="shared" si="7"/>
        <v>7.7348578491965387</v>
      </c>
      <c r="J25" s="81">
        <f t="shared" si="10"/>
        <v>7.9281760032125757</v>
      </c>
      <c r="K25" s="81">
        <f t="shared" si="9"/>
        <v>7.9419035846724357</v>
      </c>
      <c r="L25" s="82">
        <f t="shared" si="11"/>
        <v>-1.3727581459860083E-2</v>
      </c>
    </row>
    <row r="26" spans="1:12">
      <c r="A26" s="154"/>
      <c r="B26" s="151"/>
      <c r="C26" s="15" t="s">
        <v>1</v>
      </c>
      <c r="D26" s="48">
        <v>19710</v>
      </c>
      <c r="E26" s="49">
        <v>18680</v>
      </c>
      <c r="F26" s="67">
        <f t="shared" si="6"/>
        <v>5.5139186295503215</v>
      </c>
      <c r="G26" s="86">
        <v>203380</v>
      </c>
      <c r="H26" s="37">
        <v>208824</v>
      </c>
      <c r="I26" s="80">
        <f t="shared" si="7"/>
        <v>-2.606980040608359</v>
      </c>
      <c r="J26" s="79">
        <f t="shared" si="10"/>
        <v>9.6912184088897622</v>
      </c>
      <c r="K26" s="79">
        <f t="shared" si="9"/>
        <v>8.9453319541815119</v>
      </c>
      <c r="L26" s="80">
        <f t="shared" si="11"/>
        <v>0.74588645470825021</v>
      </c>
    </row>
    <row r="27" spans="1:12">
      <c r="A27" s="154"/>
      <c r="B27" s="151" t="s">
        <v>10</v>
      </c>
      <c r="C27" s="15" t="s">
        <v>0</v>
      </c>
      <c r="D27" s="46">
        <v>4965</v>
      </c>
      <c r="E27" s="47">
        <v>3119</v>
      </c>
      <c r="F27" s="66">
        <f t="shared" si="6"/>
        <v>59.185636421930113</v>
      </c>
      <c r="G27" s="91">
        <v>135329</v>
      </c>
      <c r="H27" s="51">
        <v>112821</v>
      </c>
      <c r="I27" s="96">
        <f t="shared" si="7"/>
        <v>19.950186578739775</v>
      </c>
      <c r="J27" s="81">
        <f t="shared" si="10"/>
        <v>3.668836686888989</v>
      </c>
      <c r="K27" s="81">
        <f t="shared" si="9"/>
        <v>2.7645562439616738</v>
      </c>
      <c r="L27" s="82">
        <f t="shared" si="11"/>
        <v>0.90428044292731524</v>
      </c>
    </row>
    <row r="28" spans="1:12">
      <c r="A28" s="155"/>
      <c r="B28" s="152"/>
      <c r="C28" s="14" t="s">
        <v>1</v>
      </c>
      <c r="D28" s="44">
        <v>18162</v>
      </c>
      <c r="E28" s="45">
        <v>12496</v>
      </c>
      <c r="F28" s="65">
        <f t="shared" si="6"/>
        <v>45.342509603072983</v>
      </c>
      <c r="G28" s="92">
        <v>404363</v>
      </c>
      <c r="H28" s="53">
        <v>379194</v>
      </c>
      <c r="I28" s="78">
        <f t="shared" si="7"/>
        <v>6.6374995384948079</v>
      </c>
      <c r="J28" s="77">
        <f>D28/G28*100</f>
        <v>4.4915088670328398</v>
      </c>
      <c r="K28" s="77">
        <f>E28/H28*100</f>
        <v>3.2954107923648577</v>
      </c>
      <c r="L28" s="78">
        <f>J28-K28</f>
        <v>1.1960980746679821</v>
      </c>
    </row>
    <row r="29" spans="1:12">
      <c r="A29" s="143" t="s">
        <v>21</v>
      </c>
      <c r="B29" s="146" t="s">
        <v>2</v>
      </c>
      <c r="C29" s="16" t="s">
        <v>0</v>
      </c>
      <c r="D29" s="42">
        <f>D31+D33</f>
        <v>19555</v>
      </c>
      <c r="E29" s="43">
        <f>E31+E33</f>
        <v>7519</v>
      </c>
      <c r="F29" s="68">
        <f t="shared" si="6"/>
        <v>160.07447798909428</v>
      </c>
      <c r="G29" s="89">
        <v>295864</v>
      </c>
      <c r="H29" s="43">
        <v>260496</v>
      </c>
      <c r="I29" s="97">
        <f t="shared" si="7"/>
        <v>13.577175849149315</v>
      </c>
      <c r="J29" s="75">
        <f>D29/G29*100</f>
        <v>6.6094556958602597</v>
      </c>
      <c r="K29" s="75">
        <f t="shared" ref="K29" si="12">E29/H29*100</f>
        <v>2.8864166820219888</v>
      </c>
      <c r="L29" s="76">
        <f>J29-K29</f>
        <v>3.723039013838271</v>
      </c>
    </row>
    <row r="30" spans="1:12">
      <c r="A30" s="144"/>
      <c r="B30" s="147"/>
      <c r="C30" s="17" t="s">
        <v>1</v>
      </c>
      <c r="D30" s="44">
        <f>D32+D34</f>
        <v>56278</v>
      </c>
      <c r="E30" s="45">
        <f>E32+E34</f>
        <v>25253</v>
      </c>
      <c r="F30" s="69">
        <f t="shared" si="6"/>
        <v>122.85669029422246</v>
      </c>
      <c r="G30" s="90">
        <v>888434</v>
      </c>
      <c r="H30" s="45">
        <v>874458</v>
      </c>
      <c r="I30" s="98">
        <f t="shared" si="7"/>
        <v>1.5982471428015983</v>
      </c>
      <c r="J30" s="77">
        <f>D30/G30*100</f>
        <v>6.334516688915552</v>
      </c>
      <c r="K30" s="77">
        <f>E30/H30*100</f>
        <v>2.8878459571528881</v>
      </c>
      <c r="L30" s="78">
        <f>J30-K30</f>
        <v>3.4466707317626639</v>
      </c>
    </row>
    <row r="31" spans="1:12">
      <c r="A31" s="144"/>
      <c r="B31" s="148" t="s">
        <v>11</v>
      </c>
      <c r="C31" s="18" t="s">
        <v>0</v>
      </c>
      <c r="D31" s="46">
        <v>5769</v>
      </c>
      <c r="E31" s="47">
        <v>2056</v>
      </c>
      <c r="F31" s="66">
        <f t="shared" si="6"/>
        <v>180.59338521400778</v>
      </c>
      <c r="G31" s="85">
        <v>102524</v>
      </c>
      <c r="H31" s="35">
        <v>89209</v>
      </c>
      <c r="I31" s="96">
        <f t="shared" si="7"/>
        <v>14.925624096223475</v>
      </c>
      <c r="J31" s="75">
        <f>D31/G31*100</f>
        <v>5.6269751472825877</v>
      </c>
      <c r="K31" s="75">
        <f t="shared" ref="K31:K33" si="13">E31/H31*100</f>
        <v>2.3047001984104742</v>
      </c>
      <c r="L31" s="76">
        <f>J31-K31</f>
        <v>3.3222749488721135</v>
      </c>
    </row>
    <row r="32" spans="1:12">
      <c r="A32" s="144"/>
      <c r="B32" s="149"/>
      <c r="C32" s="18" t="s">
        <v>1</v>
      </c>
      <c r="D32" s="48">
        <v>14565</v>
      </c>
      <c r="E32" s="49">
        <v>5841</v>
      </c>
      <c r="F32" s="67">
        <f t="shared" si="6"/>
        <v>149.35798664612224</v>
      </c>
      <c r="G32" s="86">
        <v>307268</v>
      </c>
      <c r="H32" s="37">
        <v>295232</v>
      </c>
      <c r="I32" s="80">
        <f t="shared" si="7"/>
        <v>4.0767938434858007</v>
      </c>
      <c r="J32" s="79">
        <f t="shared" ref="J32:J33" si="14">D32/G32*100</f>
        <v>4.7401616829608031</v>
      </c>
      <c r="K32" s="79">
        <f t="shared" si="13"/>
        <v>1.9784440711034035</v>
      </c>
      <c r="L32" s="80">
        <f t="shared" ref="L32:L33" si="15">J32-K32</f>
        <v>2.7617176118573994</v>
      </c>
    </row>
    <row r="33" spans="1:12">
      <c r="A33" s="144"/>
      <c r="B33" s="149" t="s">
        <v>10</v>
      </c>
      <c r="C33" s="18" t="s">
        <v>0</v>
      </c>
      <c r="D33" s="46">
        <v>13786</v>
      </c>
      <c r="E33" s="47">
        <v>5463</v>
      </c>
      <c r="F33" s="66">
        <f t="shared" si="6"/>
        <v>152.352187442797</v>
      </c>
      <c r="G33" s="91">
        <v>193340</v>
      </c>
      <c r="H33" s="51">
        <v>171287</v>
      </c>
      <c r="I33" s="96">
        <f t="shared" si="7"/>
        <v>12.874882507137144</v>
      </c>
      <c r="J33" s="81">
        <f t="shared" si="14"/>
        <v>7.1304437778007657</v>
      </c>
      <c r="K33" s="81">
        <f t="shared" si="13"/>
        <v>3.1893838995370341</v>
      </c>
      <c r="L33" s="82">
        <f t="shared" si="15"/>
        <v>3.9410598782637316</v>
      </c>
    </row>
    <row r="34" spans="1:12" ht="17.25" thickBot="1">
      <c r="A34" s="145"/>
      <c r="B34" s="150"/>
      <c r="C34" s="19" t="s">
        <v>1</v>
      </c>
      <c r="D34" s="58">
        <v>41713</v>
      </c>
      <c r="E34" s="59">
        <v>19412</v>
      </c>
      <c r="F34" s="70">
        <f t="shared" si="6"/>
        <v>114.88254687821966</v>
      </c>
      <c r="G34" s="93">
        <v>581166</v>
      </c>
      <c r="H34" s="61">
        <v>579226</v>
      </c>
      <c r="I34" s="84">
        <f t="shared" si="7"/>
        <v>0.33492971655277903</v>
      </c>
      <c r="J34" s="83">
        <f>D34/G34*100</f>
        <v>7.177467367327063</v>
      </c>
      <c r="K34" s="83">
        <f>E34/H34*100</f>
        <v>3.3513688957332719</v>
      </c>
      <c r="L34" s="84">
        <f>J34-K34</f>
        <v>3.8260984715937911</v>
      </c>
    </row>
  </sheetData>
  <mergeCells count="21">
    <mergeCell ref="B7:B8"/>
    <mergeCell ref="B9:B10"/>
    <mergeCell ref="B11:B12"/>
    <mergeCell ref="B13:B14"/>
    <mergeCell ref="B27:B28"/>
    <mergeCell ref="A29:A34"/>
    <mergeCell ref="B29:B30"/>
    <mergeCell ref="B31:B32"/>
    <mergeCell ref="B33:B34"/>
    <mergeCell ref="A1:L1"/>
    <mergeCell ref="B15:B16"/>
    <mergeCell ref="B17:B18"/>
    <mergeCell ref="B19:B20"/>
    <mergeCell ref="B21:B22"/>
    <mergeCell ref="B23:B24"/>
    <mergeCell ref="B25:B26"/>
    <mergeCell ref="D3:F3"/>
    <mergeCell ref="G3:I3"/>
    <mergeCell ref="J3:L3"/>
    <mergeCell ref="A5:B6"/>
    <mergeCell ref="A7:A28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4"/>
  <sheetViews>
    <sheetView workbookViewId="0">
      <selection sqref="A1:L1"/>
    </sheetView>
  </sheetViews>
  <sheetFormatPr defaultRowHeight="16.5"/>
  <cols>
    <col min="8" max="8" width="9.875" bestFit="1" customWidth="1"/>
  </cols>
  <sheetData>
    <row r="1" spans="1:12" ht="26.25">
      <c r="A1" s="135" t="s">
        <v>39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</row>
    <row r="2" spans="1:12" ht="17.25" thickBot="1">
      <c r="A2" s="4"/>
      <c r="B2" s="4"/>
      <c r="C2" s="4"/>
      <c r="D2" s="4"/>
      <c r="E2" s="2"/>
      <c r="F2" s="2"/>
      <c r="G2" s="2"/>
      <c r="H2" s="2"/>
      <c r="I2" s="2"/>
      <c r="J2" s="3"/>
      <c r="K2" s="3"/>
      <c r="L2" s="3"/>
    </row>
    <row r="3" spans="1:12">
      <c r="A3" s="5"/>
      <c r="B3" s="6"/>
      <c r="C3" s="7"/>
      <c r="D3" s="136" t="s">
        <v>15</v>
      </c>
      <c r="E3" s="133"/>
      <c r="F3" s="137"/>
      <c r="G3" s="138" t="s">
        <v>16</v>
      </c>
      <c r="H3" s="133"/>
      <c r="I3" s="134"/>
      <c r="J3" s="133" t="s">
        <v>35</v>
      </c>
      <c r="K3" s="133"/>
      <c r="L3" s="134"/>
    </row>
    <row r="4" spans="1:12">
      <c r="A4" s="8"/>
      <c r="B4" s="9"/>
      <c r="C4" s="10"/>
      <c r="D4" s="22" t="s">
        <v>27</v>
      </c>
      <c r="E4" s="23" t="s">
        <v>24</v>
      </c>
      <c r="F4" s="21" t="s">
        <v>25</v>
      </c>
      <c r="G4" s="24" t="s">
        <v>27</v>
      </c>
      <c r="H4" s="23" t="s">
        <v>24</v>
      </c>
      <c r="I4" s="20" t="s">
        <v>25</v>
      </c>
      <c r="J4" s="23" t="s">
        <v>27</v>
      </c>
      <c r="K4" s="23" t="s">
        <v>24</v>
      </c>
      <c r="L4" s="20" t="s">
        <v>36</v>
      </c>
    </row>
    <row r="5" spans="1:12">
      <c r="A5" s="139" t="s">
        <v>17</v>
      </c>
      <c r="B5" s="140"/>
      <c r="C5" s="11" t="s">
        <v>0</v>
      </c>
      <c r="D5" s="39">
        <f>D7+D29</f>
        <v>147807</v>
      </c>
      <c r="E5" s="39">
        <f>E7+E29</f>
        <v>91071</v>
      </c>
      <c r="F5" s="62">
        <f t="shared" ref="F5:F6" si="0">(D5-E5)/E5*100</f>
        <v>62.298646111275815</v>
      </c>
      <c r="G5" s="39">
        <f>G7+G29</f>
        <v>1485684</v>
      </c>
      <c r="H5" s="39">
        <f>H7+H29</f>
        <v>1238021</v>
      </c>
      <c r="I5" s="94">
        <f t="shared" ref="I5:I6" si="1">(G5-H5)/H5*100</f>
        <v>20.004749515557492</v>
      </c>
      <c r="J5" s="71">
        <f t="shared" ref="J5:K20" si="2">D5/G5*100</f>
        <v>9.9487508783832901</v>
      </c>
      <c r="K5" s="71">
        <f t="shared" si="2"/>
        <v>7.3561757029969606</v>
      </c>
      <c r="L5" s="72">
        <f t="shared" ref="L5:L27" si="3">J5-K5</f>
        <v>2.5925751753863295</v>
      </c>
    </row>
    <row r="6" spans="1:12">
      <c r="A6" s="141"/>
      <c r="B6" s="142"/>
      <c r="C6" s="12" t="s">
        <v>1</v>
      </c>
      <c r="D6" s="41">
        <f>D8+D30</f>
        <v>632418</v>
      </c>
      <c r="E6" s="41">
        <f>E8+E30</f>
        <v>372836</v>
      </c>
      <c r="F6" s="63">
        <f t="shared" si="0"/>
        <v>69.62364149384716</v>
      </c>
      <c r="G6" s="41">
        <f>G8+G30</f>
        <v>6962996</v>
      </c>
      <c r="H6" s="41">
        <f>H8+H30</f>
        <v>5937281</v>
      </c>
      <c r="I6" s="74">
        <f t="shared" si="1"/>
        <v>17.275837205616508</v>
      </c>
      <c r="J6" s="73">
        <f t="shared" si="2"/>
        <v>9.0825558423414297</v>
      </c>
      <c r="K6" s="73">
        <f>E6/H6*100</f>
        <v>6.2795747750527555</v>
      </c>
      <c r="L6" s="74">
        <f t="shared" si="3"/>
        <v>2.8029810672886741</v>
      </c>
    </row>
    <row r="7" spans="1:12">
      <c r="A7" s="153" t="s">
        <v>18</v>
      </c>
      <c r="B7" s="146" t="s">
        <v>2</v>
      </c>
      <c r="C7" s="13" t="s">
        <v>0</v>
      </c>
      <c r="D7" s="43">
        <f>D9+D11+D13+D15+D17+D19+D21+D23+D25+D27</f>
        <v>131836</v>
      </c>
      <c r="E7" s="43">
        <f>E9+E11+E13+E15+E17+E19+E21+E23+E25+E27</f>
        <v>84620</v>
      </c>
      <c r="F7" s="64">
        <f>(D7-E7)/E7*100</f>
        <v>55.797683762703855</v>
      </c>
      <c r="G7" s="43">
        <f>G9+G11+G13+G15+G17+G19+G21+G23+G25+G27</f>
        <v>1223905</v>
      </c>
      <c r="H7" s="43">
        <f>H9+H11+H13+H15+H17+H19+H21+H23+H25+H27</f>
        <v>996668</v>
      </c>
      <c r="I7" s="95">
        <f>(G7-H7)/H7*100</f>
        <v>22.799668495426761</v>
      </c>
      <c r="J7" s="75">
        <f t="shared" si="2"/>
        <v>10.771751075451117</v>
      </c>
      <c r="K7" s="75">
        <f t="shared" si="2"/>
        <v>8.4902896450974659</v>
      </c>
      <c r="L7" s="76">
        <f t="shared" si="3"/>
        <v>2.2814614303536516</v>
      </c>
    </row>
    <row r="8" spans="1:12">
      <c r="A8" s="154"/>
      <c r="B8" s="147"/>
      <c r="C8" s="14" t="s">
        <v>1</v>
      </c>
      <c r="D8" s="45">
        <f>D10+D12+D14+D16+D18+D20+D22+D24+D26+D28</f>
        <v>560169</v>
      </c>
      <c r="E8" s="45">
        <f>E10+E12+E14+E16+E18+E20+E22+E24+E26+E28</f>
        <v>341132</v>
      </c>
      <c r="F8" s="65">
        <f>(D8-E8)/E8*100</f>
        <v>64.208869293997623</v>
      </c>
      <c r="G8" s="45">
        <f>G10+G12+G14+G16+G18+G20+G22+G24+G26+G28</f>
        <v>5812783</v>
      </c>
      <c r="H8" s="45">
        <f>H10+H12+H14+H16+H18+H20+H22+H24+H26+H28</f>
        <v>4821470</v>
      </c>
      <c r="I8" s="78">
        <f>(G8-H8)/H8*100</f>
        <v>20.560389258877478</v>
      </c>
      <c r="J8" s="77">
        <f t="shared" si="2"/>
        <v>9.6368469285710479</v>
      </c>
      <c r="K8" s="77">
        <f>E8/H8*100</f>
        <v>7.0752695754614248</v>
      </c>
      <c r="L8" s="78">
        <f t="shared" si="3"/>
        <v>2.5615773531096231</v>
      </c>
    </row>
    <row r="9" spans="1:12">
      <c r="A9" s="154"/>
      <c r="B9" s="156" t="s">
        <v>3</v>
      </c>
      <c r="C9" s="15" t="s">
        <v>0</v>
      </c>
      <c r="D9" s="46">
        <v>9658</v>
      </c>
      <c r="E9" s="47">
        <v>7576</v>
      </c>
      <c r="F9" s="66">
        <f t="shared" ref="F9:F34" si="4">(D9-E9)/E9*100</f>
        <v>27.481520591341081</v>
      </c>
      <c r="G9" s="110">
        <v>286273</v>
      </c>
      <c r="H9" s="105">
        <v>227230</v>
      </c>
      <c r="I9" s="96">
        <f t="shared" ref="I9:I34" si="5">(G9-H9)/H9*100</f>
        <v>25.983804955331603</v>
      </c>
      <c r="J9" s="75">
        <f t="shared" si="2"/>
        <v>3.3737027243225874</v>
      </c>
      <c r="K9" s="75">
        <f t="shared" si="2"/>
        <v>3.334066804559257</v>
      </c>
      <c r="L9" s="111">
        <f t="shared" si="3"/>
        <v>3.9635919763330474E-2</v>
      </c>
    </row>
    <row r="10" spans="1:12">
      <c r="A10" s="154"/>
      <c r="B10" s="151"/>
      <c r="C10" s="15" t="s">
        <v>1</v>
      </c>
      <c r="D10" s="48">
        <v>31892</v>
      </c>
      <c r="E10" s="49">
        <v>25145</v>
      </c>
      <c r="F10" s="67">
        <f t="shared" si="4"/>
        <v>26.83237224100219</v>
      </c>
      <c r="G10" s="86">
        <v>1371210</v>
      </c>
      <c r="H10" s="106">
        <v>1070883</v>
      </c>
      <c r="I10" s="80">
        <f t="shared" si="5"/>
        <v>28.04480041236998</v>
      </c>
      <c r="J10" s="79">
        <f t="shared" si="2"/>
        <v>2.3258290123321741</v>
      </c>
      <c r="K10" s="79">
        <f>E10/H10*100</f>
        <v>2.3480622999898215</v>
      </c>
      <c r="L10" s="112">
        <f t="shared" si="3"/>
        <v>-2.2233287657647427E-2</v>
      </c>
    </row>
    <row r="11" spans="1:12">
      <c r="A11" s="154"/>
      <c r="B11" s="151" t="s">
        <v>4</v>
      </c>
      <c r="C11" s="15" t="s">
        <v>0</v>
      </c>
      <c r="D11" s="46">
        <v>84333</v>
      </c>
      <c r="E11" s="47">
        <v>50010</v>
      </c>
      <c r="F11" s="66">
        <f t="shared" si="4"/>
        <v>68.632273545290943</v>
      </c>
      <c r="G11" s="110">
        <v>500413</v>
      </c>
      <c r="H11" s="105">
        <v>370222</v>
      </c>
      <c r="I11" s="96">
        <f t="shared" si="5"/>
        <v>35.165657362339353</v>
      </c>
      <c r="J11" s="81">
        <f t="shared" si="2"/>
        <v>16.852679686578888</v>
      </c>
      <c r="K11" s="81">
        <f t="shared" si="2"/>
        <v>13.508111349406574</v>
      </c>
      <c r="L11" s="82">
        <f t="shared" si="3"/>
        <v>3.3445683371723138</v>
      </c>
    </row>
    <row r="12" spans="1:12">
      <c r="A12" s="154"/>
      <c r="B12" s="151"/>
      <c r="C12" s="15" t="s">
        <v>1</v>
      </c>
      <c r="D12" s="48">
        <v>361525</v>
      </c>
      <c r="E12" s="49">
        <v>199423</v>
      </c>
      <c r="F12" s="67">
        <f t="shared" si="4"/>
        <v>81.285508692578091</v>
      </c>
      <c r="G12" s="86">
        <v>2327479</v>
      </c>
      <c r="H12" s="106">
        <v>1790707</v>
      </c>
      <c r="I12" s="80">
        <f t="shared" si="5"/>
        <v>29.975423115004297</v>
      </c>
      <c r="J12" s="79">
        <f t="shared" si="2"/>
        <v>15.532900619081849</v>
      </c>
      <c r="K12" s="79">
        <f t="shared" si="2"/>
        <v>11.136551094065082</v>
      </c>
      <c r="L12" s="80">
        <f t="shared" si="3"/>
        <v>4.3963495250167668</v>
      </c>
    </row>
    <row r="13" spans="1:12">
      <c r="A13" s="154"/>
      <c r="B13" s="151" t="s">
        <v>5</v>
      </c>
      <c r="C13" s="15" t="s">
        <v>0</v>
      </c>
      <c r="D13" s="46">
        <v>5557</v>
      </c>
      <c r="E13" s="47">
        <v>3843</v>
      </c>
      <c r="F13" s="66">
        <f t="shared" si="4"/>
        <v>44.600572469424925</v>
      </c>
      <c r="G13" s="110">
        <v>57026</v>
      </c>
      <c r="H13" s="105">
        <v>57320</v>
      </c>
      <c r="I13" s="96">
        <f t="shared" si="5"/>
        <v>-0.51290997906489877</v>
      </c>
      <c r="J13" s="81">
        <f t="shared" si="2"/>
        <v>9.7446778662364544</v>
      </c>
      <c r="K13" s="81">
        <f t="shared" si="2"/>
        <v>6.7044661549197482</v>
      </c>
      <c r="L13" s="82">
        <f t="shared" si="3"/>
        <v>3.0402117113167062</v>
      </c>
    </row>
    <row r="14" spans="1:12">
      <c r="A14" s="154"/>
      <c r="B14" s="151"/>
      <c r="C14" s="15" t="s">
        <v>1</v>
      </c>
      <c r="D14" s="48">
        <v>20395</v>
      </c>
      <c r="E14" s="49">
        <v>13476</v>
      </c>
      <c r="F14" s="67">
        <f t="shared" si="4"/>
        <v>51.343128524784795</v>
      </c>
      <c r="G14" s="86">
        <v>266406</v>
      </c>
      <c r="H14" s="106">
        <v>271454</v>
      </c>
      <c r="I14" s="80">
        <f t="shared" si="5"/>
        <v>-1.8596152570969668</v>
      </c>
      <c r="J14" s="79">
        <f t="shared" si="2"/>
        <v>7.6556083571691333</v>
      </c>
      <c r="K14" s="79">
        <f t="shared" si="2"/>
        <v>4.9643770215211411</v>
      </c>
      <c r="L14" s="80">
        <f t="shared" si="3"/>
        <v>2.6912313356479922</v>
      </c>
    </row>
    <row r="15" spans="1:12">
      <c r="A15" s="154"/>
      <c r="B15" s="151" t="s">
        <v>6</v>
      </c>
      <c r="C15" s="15" t="s">
        <v>0</v>
      </c>
      <c r="D15" s="46">
        <v>9695</v>
      </c>
      <c r="E15" s="47">
        <v>3567</v>
      </c>
      <c r="F15" s="66">
        <f t="shared" si="4"/>
        <v>171.79702831511074</v>
      </c>
      <c r="G15" s="110">
        <v>101779</v>
      </c>
      <c r="H15" s="105">
        <v>88304</v>
      </c>
      <c r="I15" s="96">
        <f t="shared" si="5"/>
        <v>15.259784381228483</v>
      </c>
      <c r="J15" s="81">
        <f t="shared" si="2"/>
        <v>9.5255406321539802</v>
      </c>
      <c r="K15" s="81">
        <f t="shared" si="2"/>
        <v>4.0394546113426344</v>
      </c>
      <c r="L15" s="82">
        <f t="shared" si="3"/>
        <v>5.4860860208113458</v>
      </c>
    </row>
    <row r="16" spans="1:12">
      <c r="A16" s="154"/>
      <c r="B16" s="151"/>
      <c r="C16" s="15" t="s">
        <v>1</v>
      </c>
      <c r="D16" s="48">
        <v>37667</v>
      </c>
      <c r="E16" s="49">
        <v>14204</v>
      </c>
      <c r="F16" s="67">
        <f t="shared" si="4"/>
        <v>165.18586313714448</v>
      </c>
      <c r="G16" s="86">
        <v>495874</v>
      </c>
      <c r="H16" s="106">
        <v>451461</v>
      </c>
      <c r="I16" s="80">
        <f t="shared" si="5"/>
        <v>9.8376160952994827</v>
      </c>
      <c r="J16" s="79">
        <f t="shared" si="2"/>
        <v>7.5960828758918604</v>
      </c>
      <c r="K16" s="79">
        <f t="shared" si="2"/>
        <v>3.1462296853991814</v>
      </c>
      <c r="L16" s="80">
        <f t="shared" si="3"/>
        <v>4.4498531904926786</v>
      </c>
    </row>
    <row r="17" spans="1:12">
      <c r="A17" s="154"/>
      <c r="B17" s="151" t="s">
        <v>7</v>
      </c>
      <c r="C17" s="15" t="s">
        <v>0</v>
      </c>
      <c r="D17" s="46">
        <v>2576</v>
      </c>
      <c r="E17" s="47">
        <v>2322</v>
      </c>
      <c r="F17" s="66">
        <f t="shared" si="4"/>
        <v>10.938845822566753</v>
      </c>
      <c r="G17" s="110">
        <v>20114</v>
      </c>
      <c r="H17" s="105">
        <v>19768</v>
      </c>
      <c r="I17" s="96">
        <f t="shared" si="5"/>
        <v>1.7503035208417645</v>
      </c>
      <c r="J17" s="81">
        <f t="shared" si="2"/>
        <v>12.80700009943323</v>
      </c>
      <c r="K17" s="81">
        <f t="shared" si="2"/>
        <v>11.746256576284905</v>
      </c>
      <c r="L17" s="82">
        <f t="shared" si="3"/>
        <v>1.0607435231483251</v>
      </c>
    </row>
    <row r="18" spans="1:12">
      <c r="A18" s="154"/>
      <c r="B18" s="151"/>
      <c r="C18" s="15" t="s">
        <v>1</v>
      </c>
      <c r="D18" s="48">
        <v>10361</v>
      </c>
      <c r="E18" s="49">
        <v>6881</v>
      </c>
      <c r="F18" s="67">
        <f t="shared" si="4"/>
        <v>50.574044470280477</v>
      </c>
      <c r="G18" s="86">
        <v>85173</v>
      </c>
      <c r="H18" s="106">
        <v>81837</v>
      </c>
      <c r="I18" s="80">
        <f t="shared" si="5"/>
        <v>4.0763957623080023</v>
      </c>
      <c r="J18" s="79">
        <f t="shared" si="2"/>
        <v>12.164653117772065</v>
      </c>
      <c r="K18" s="79">
        <f t="shared" si="2"/>
        <v>8.4081772303481301</v>
      </c>
      <c r="L18" s="80">
        <f t="shared" si="3"/>
        <v>3.7564758874239352</v>
      </c>
    </row>
    <row r="19" spans="1:12">
      <c r="A19" s="154"/>
      <c r="B19" s="151" t="s">
        <v>19</v>
      </c>
      <c r="C19" s="15" t="s">
        <v>0</v>
      </c>
      <c r="D19" s="46">
        <v>6037</v>
      </c>
      <c r="E19" s="47">
        <v>5601</v>
      </c>
      <c r="F19" s="66">
        <f t="shared" si="4"/>
        <v>7.7843242278164606</v>
      </c>
      <c r="G19" s="110">
        <v>31217</v>
      </c>
      <c r="H19" s="105">
        <v>25422</v>
      </c>
      <c r="I19" s="96">
        <f t="shared" si="5"/>
        <v>22.795216741405085</v>
      </c>
      <c r="J19" s="81">
        <f t="shared" si="2"/>
        <v>19.338821795816383</v>
      </c>
      <c r="K19" s="81">
        <f t="shared" si="2"/>
        <v>22.032098182676421</v>
      </c>
      <c r="L19" s="82">
        <f t="shared" si="3"/>
        <v>-2.6932763868600382</v>
      </c>
    </row>
    <row r="20" spans="1:12">
      <c r="A20" s="154"/>
      <c r="B20" s="151"/>
      <c r="C20" s="15" t="s">
        <v>1</v>
      </c>
      <c r="D20" s="48">
        <v>27599</v>
      </c>
      <c r="E20" s="49">
        <v>24713</v>
      </c>
      <c r="F20" s="67">
        <f t="shared" si="4"/>
        <v>11.67806417674908</v>
      </c>
      <c r="G20" s="86">
        <v>165281</v>
      </c>
      <c r="H20" s="106">
        <v>149644</v>
      </c>
      <c r="I20" s="80">
        <f t="shared" si="5"/>
        <v>10.449466734382936</v>
      </c>
      <c r="J20" s="79">
        <f t="shared" si="2"/>
        <v>16.698229076542372</v>
      </c>
      <c r="K20" s="79">
        <f t="shared" si="2"/>
        <v>16.514527812675418</v>
      </c>
      <c r="L20" s="80">
        <f t="shared" si="3"/>
        <v>0.18370126386695418</v>
      </c>
    </row>
    <row r="21" spans="1:12">
      <c r="A21" s="154"/>
      <c r="B21" s="151" t="s">
        <v>20</v>
      </c>
      <c r="C21" s="15" t="s">
        <v>0</v>
      </c>
      <c r="D21" s="46">
        <v>1838</v>
      </c>
      <c r="E21" s="47">
        <v>1564</v>
      </c>
      <c r="F21" s="66">
        <f t="shared" si="4"/>
        <v>17.51918158567775</v>
      </c>
      <c r="G21" s="110">
        <v>18936</v>
      </c>
      <c r="H21" s="105">
        <v>19057</v>
      </c>
      <c r="I21" s="96">
        <f t="shared" si="5"/>
        <v>-0.63493729338300886</v>
      </c>
      <c r="J21" s="81">
        <f t="shared" ref="J21:K27" si="6">D21/G21*100</f>
        <v>9.7063793831854657</v>
      </c>
      <c r="K21" s="81">
        <f t="shared" si="6"/>
        <v>8.2069580731489751</v>
      </c>
      <c r="L21" s="82">
        <f t="shared" si="3"/>
        <v>1.4994213100364906</v>
      </c>
    </row>
    <row r="22" spans="1:12">
      <c r="A22" s="154"/>
      <c r="B22" s="151"/>
      <c r="C22" s="15" t="s">
        <v>1</v>
      </c>
      <c r="D22" s="48">
        <v>10014</v>
      </c>
      <c r="E22" s="49">
        <v>8666</v>
      </c>
      <c r="F22" s="67">
        <f t="shared" si="4"/>
        <v>15.55504269559197</v>
      </c>
      <c r="G22" s="86">
        <v>112946</v>
      </c>
      <c r="H22" s="106">
        <v>98945</v>
      </c>
      <c r="I22" s="80">
        <f t="shared" si="5"/>
        <v>14.150285512153216</v>
      </c>
      <c r="J22" s="79">
        <f t="shared" si="6"/>
        <v>8.8661838400651636</v>
      </c>
      <c r="K22" s="79">
        <f t="shared" si="6"/>
        <v>8.758401131941989</v>
      </c>
      <c r="L22" s="80">
        <f t="shared" si="3"/>
        <v>0.10778270812317459</v>
      </c>
    </row>
    <row r="23" spans="1:12">
      <c r="A23" s="154"/>
      <c r="B23" s="151" t="s">
        <v>8</v>
      </c>
      <c r="C23" s="15" t="s">
        <v>0</v>
      </c>
      <c r="D23" s="46">
        <v>2169</v>
      </c>
      <c r="E23" s="47">
        <v>2123</v>
      </c>
      <c r="F23" s="66">
        <f t="shared" si="4"/>
        <v>2.1667451719265189</v>
      </c>
      <c r="G23" s="110">
        <v>44416</v>
      </c>
      <c r="H23" s="105">
        <v>33676</v>
      </c>
      <c r="I23" s="96">
        <f t="shared" si="5"/>
        <v>31.892148711248367</v>
      </c>
      <c r="J23" s="81">
        <f t="shared" si="6"/>
        <v>4.8833753602305476</v>
      </c>
      <c r="K23" s="81">
        <f t="shared" si="6"/>
        <v>6.3041928970186483</v>
      </c>
      <c r="L23" s="82">
        <f t="shared" si="3"/>
        <v>-1.4208175367881006</v>
      </c>
    </row>
    <row r="24" spans="1:12">
      <c r="A24" s="154"/>
      <c r="B24" s="151"/>
      <c r="C24" s="15" t="s">
        <v>1</v>
      </c>
      <c r="D24" s="48">
        <v>12871</v>
      </c>
      <c r="E24" s="49">
        <v>9434</v>
      </c>
      <c r="F24" s="67">
        <f t="shared" si="4"/>
        <v>36.432054271782917</v>
      </c>
      <c r="G24" s="86">
        <v>216940</v>
      </c>
      <c r="H24" s="106">
        <v>162852</v>
      </c>
      <c r="I24" s="80">
        <f t="shared" si="5"/>
        <v>33.212978655466316</v>
      </c>
      <c r="J24" s="79">
        <f t="shared" si="6"/>
        <v>5.9329768599612791</v>
      </c>
      <c r="K24" s="79">
        <f t="shared" si="6"/>
        <v>5.7929899540687249</v>
      </c>
      <c r="L24" s="80">
        <f t="shared" si="3"/>
        <v>0.13998690589255425</v>
      </c>
    </row>
    <row r="25" spans="1:12">
      <c r="A25" s="154"/>
      <c r="B25" s="151" t="s">
        <v>9</v>
      </c>
      <c r="C25" s="15" t="s">
        <v>0</v>
      </c>
      <c r="D25" s="46">
        <v>5685</v>
      </c>
      <c r="E25" s="47">
        <v>5383</v>
      </c>
      <c r="F25" s="66">
        <f t="shared" si="4"/>
        <v>5.6102545049229056</v>
      </c>
      <c r="G25" s="110">
        <v>52660</v>
      </c>
      <c r="H25" s="105">
        <v>51866</v>
      </c>
      <c r="I25" s="96">
        <f t="shared" si="5"/>
        <v>1.5308680060155015</v>
      </c>
      <c r="J25" s="81">
        <f t="shared" si="6"/>
        <v>10.795670338017471</v>
      </c>
      <c r="K25" s="81">
        <f t="shared" si="6"/>
        <v>10.37866810627386</v>
      </c>
      <c r="L25" s="82">
        <f t="shared" si="3"/>
        <v>0.41700223174361106</v>
      </c>
    </row>
    <row r="26" spans="1:12">
      <c r="A26" s="154"/>
      <c r="B26" s="151"/>
      <c r="C26" s="15" t="s">
        <v>1</v>
      </c>
      <c r="D26" s="48">
        <v>25395</v>
      </c>
      <c r="E26" s="49">
        <v>24063</v>
      </c>
      <c r="F26" s="67">
        <f t="shared" si="4"/>
        <v>5.535469392843785</v>
      </c>
      <c r="G26" s="86">
        <v>256040</v>
      </c>
      <c r="H26" s="106">
        <v>260690</v>
      </c>
      <c r="I26" s="80">
        <f t="shared" si="5"/>
        <v>-1.7837277993018528</v>
      </c>
      <c r="J26" s="79">
        <f t="shared" si="6"/>
        <v>9.918372129354788</v>
      </c>
      <c r="K26" s="79">
        <f t="shared" si="6"/>
        <v>9.2305036633549431</v>
      </c>
      <c r="L26" s="80">
        <f t="shared" si="3"/>
        <v>0.68786846599984486</v>
      </c>
    </row>
    <row r="27" spans="1:12">
      <c r="A27" s="154"/>
      <c r="B27" s="151" t="s">
        <v>10</v>
      </c>
      <c r="C27" s="15" t="s">
        <v>0</v>
      </c>
      <c r="D27" s="46">
        <v>4288</v>
      </c>
      <c r="E27" s="47">
        <v>2631</v>
      </c>
      <c r="F27" s="66">
        <f t="shared" si="4"/>
        <v>62.979855568225005</v>
      </c>
      <c r="G27" s="91">
        <v>111071</v>
      </c>
      <c r="H27" s="107">
        <v>103803</v>
      </c>
      <c r="I27" s="96">
        <f t="shared" si="5"/>
        <v>7.0017244202961377</v>
      </c>
      <c r="J27" s="81">
        <f t="shared" si="6"/>
        <v>3.8605936743164282</v>
      </c>
      <c r="K27" s="81">
        <f t="shared" si="6"/>
        <v>2.534608826334499</v>
      </c>
      <c r="L27" s="82">
        <f t="shared" si="3"/>
        <v>1.3259848479819292</v>
      </c>
    </row>
    <row r="28" spans="1:12">
      <c r="A28" s="155"/>
      <c r="B28" s="152"/>
      <c r="C28" s="14" t="s">
        <v>1</v>
      </c>
      <c r="D28" s="44">
        <v>22450</v>
      </c>
      <c r="E28" s="45">
        <v>15127</v>
      </c>
      <c r="F28" s="65">
        <f t="shared" si="4"/>
        <v>48.410127586434854</v>
      </c>
      <c r="G28" s="92">
        <v>515434</v>
      </c>
      <c r="H28" s="108">
        <v>482997</v>
      </c>
      <c r="I28" s="78">
        <f t="shared" si="5"/>
        <v>6.7157767025468065</v>
      </c>
      <c r="J28" s="77">
        <f>D28/G28*100</f>
        <v>4.3555527962842966</v>
      </c>
      <c r="K28" s="77">
        <f>E28/H28*100</f>
        <v>3.1319035107878515</v>
      </c>
      <c r="L28" s="78">
        <f>J28-K28</f>
        <v>1.2236492854964451</v>
      </c>
    </row>
    <row r="29" spans="1:12">
      <c r="A29" s="143" t="s">
        <v>21</v>
      </c>
      <c r="B29" s="146" t="s">
        <v>2</v>
      </c>
      <c r="C29" s="16" t="s">
        <v>0</v>
      </c>
      <c r="D29" s="43">
        <f>D31+D33</f>
        <v>15971</v>
      </c>
      <c r="E29" s="43">
        <f>E31+E33</f>
        <v>6451</v>
      </c>
      <c r="F29" s="68">
        <f t="shared" si="4"/>
        <v>147.57401953185553</v>
      </c>
      <c r="G29" s="43">
        <f>G31+G33</f>
        <v>261779</v>
      </c>
      <c r="H29" s="43">
        <f>H31+H33</f>
        <v>241353</v>
      </c>
      <c r="I29" s="97">
        <f t="shared" si="5"/>
        <v>8.4631224803503589</v>
      </c>
      <c r="J29" s="75">
        <f>D29/G29*100</f>
        <v>6.1009477459994885</v>
      </c>
      <c r="K29" s="75">
        <f t="shared" ref="K29" si="7">E29/H29*100</f>
        <v>2.6728484833418271</v>
      </c>
      <c r="L29" s="76">
        <f>J29-K29</f>
        <v>3.4280992626576614</v>
      </c>
    </row>
    <row r="30" spans="1:12">
      <c r="A30" s="144"/>
      <c r="B30" s="147"/>
      <c r="C30" s="17" t="s">
        <v>1</v>
      </c>
      <c r="D30" s="45">
        <f>D32+D34</f>
        <v>72249</v>
      </c>
      <c r="E30" s="45">
        <f>E32+E34</f>
        <v>31704</v>
      </c>
      <c r="F30" s="69">
        <f t="shared" si="4"/>
        <v>127.88607115821347</v>
      </c>
      <c r="G30" s="45">
        <f>G32+G34</f>
        <v>1150213</v>
      </c>
      <c r="H30" s="45">
        <f>H32+H34</f>
        <v>1115811</v>
      </c>
      <c r="I30" s="98">
        <f t="shared" si="5"/>
        <v>3.0831386319009226</v>
      </c>
      <c r="J30" s="77">
        <f>D30/G30*100</f>
        <v>6.2813583223281251</v>
      </c>
      <c r="K30" s="77">
        <f>E30/H30*100</f>
        <v>2.8413414099699681</v>
      </c>
      <c r="L30" s="78">
        <f>J30-K30</f>
        <v>3.440016912358157</v>
      </c>
    </row>
    <row r="31" spans="1:12">
      <c r="A31" s="144"/>
      <c r="B31" s="148" t="s">
        <v>11</v>
      </c>
      <c r="C31" s="18" t="s">
        <v>0</v>
      </c>
      <c r="D31" s="46">
        <v>4337</v>
      </c>
      <c r="E31" s="47">
        <v>1582</v>
      </c>
      <c r="F31" s="66">
        <f t="shared" si="4"/>
        <v>174.14664981036663</v>
      </c>
      <c r="G31" s="110">
        <v>95815</v>
      </c>
      <c r="H31" s="105">
        <v>84601</v>
      </c>
      <c r="I31" s="96">
        <f t="shared" si="5"/>
        <v>13.255162468528741</v>
      </c>
      <c r="J31" s="75">
        <f>D31/G31*100</f>
        <v>4.5264311433491624</v>
      </c>
      <c r="K31" s="75">
        <f t="shared" ref="K31:K33" si="8">E31/H31*100</f>
        <v>1.8699542558598599</v>
      </c>
      <c r="L31" s="76">
        <f>J31-K31</f>
        <v>2.6564768874893026</v>
      </c>
    </row>
    <row r="32" spans="1:12">
      <c r="A32" s="144"/>
      <c r="B32" s="149"/>
      <c r="C32" s="18" t="s">
        <v>1</v>
      </c>
      <c r="D32" s="48">
        <v>18902</v>
      </c>
      <c r="E32" s="49">
        <v>7423</v>
      </c>
      <c r="F32" s="67">
        <f t="shared" si="4"/>
        <v>154.64098073555166</v>
      </c>
      <c r="G32" s="86">
        <v>403083</v>
      </c>
      <c r="H32" s="106">
        <v>379833</v>
      </c>
      <c r="I32" s="80">
        <f t="shared" si="5"/>
        <v>6.1211111198868977</v>
      </c>
      <c r="J32" s="79">
        <f t="shared" ref="J32:J33" si="9">D32/G32*100</f>
        <v>4.6893567825981251</v>
      </c>
      <c r="K32" s="79">
        <f t="shared" si="8"/>
        <v>1.9542799072223844</v>
      </c>
      <c r="L32" s="80">
        <f t="shared" ref="L32:L33" si="10">J32-K32</f>
        <v>2.7350768753757406</v>
      </c>
    </row>
    <row r="33" spans="1:12">
      <c r="A33" s="144"/>
      <c r="B33" s="149" t="s">
        <v>10</v>
      </c>
      <c r="C33" s="18" t="s">
        <v>0</v>
      </c>
      <c r="D33" s="46">
        <v>11634</v>
      </c>
      <c r="E33" s="47">
        <v>4869</v>
      </c>
      <c r="F33" s="66">
        <f t="shared" si="4"/>
        <v>138.94023413431916</v>
      </c>
      <c r="G33" s="91">
        <v>165964</v>
      </c>
      <c r="H33" s="107">
        <v>156752</v>
      </c>
      <c r="I33" s="96">
        <f t="shared" si="5"/>
        <v>5.8767990201081961</v>
      </c>
      <c r="J33" s="81">
        <f t="shared" si="9"/>
        <v>7.0099539659203192</v>
      </c>
      <c r="K33" s="81">
        <f t="shared" si="8"/>
        <v>3.1061804634071652</v>
      </c>
      <c r="L33" s="82">
        <f t="shared" si="10"/>
        <v>3.9037735025131539</v>
      </c>
    </row>
    <row r="34" spans="1:12" ht="17.25" thickBot="1">
      <c r="A34" s="145"/>
      <c r="B34" s="150"/>
      <c r="C34" s="19" t="s">
        <v>1</v>
      </c>
      <c r="D34" s="58">
        <v>53347</v>
      </c>
      <c r="E34" s="59">
        <v>24281</v>
      </c>
      <c r="F34" s="70">
        <f t="shared" si="4"/>
        <v>119.7067666076356</v>
      </c>
      <c r="G34" s="93">
        <v>747130</v>
      </c>
      <c r="H34" s="109">
        <v>735978</v>
      </c>
      <c r="I34" s="84">
        <f t="shared" si="5"/>
        <v>1.5152626844824166</v>
      </c>
      <c r="J34" s="83">
        <f>D34/G34*100</f>
        <v>7.1402567156987411</v>
      </c>
      <c r="K34" s="83">
        <f>E34/H34*100</f>
        <v>3.2991475288663521</v>
      </c>
      <c r="L34" s="84">
        <f>J34-K34</f>
        <v>3.841109186832389</v>
      </c>
    </row>
  </sheetData>
  <mergeCells count="21">
    <mergeCell ref="B27:B28"/>
    <mergeCell ref="A29:A34"/>
    <mergeCell ref="B29:B30"/>
    <mergeCell ref="B31:B32"/>
    <mergeCell ref="B33:B34"/>
    <mergeCell ref="B25:B26"/>
    <mergeCell ref="A1:L1"/>
    <mergeCell ref="D3:F3"/>
    <mergeCell ref="G3:I3"/>
    <mergeCell ref="J3:L3"/>
    <mergeCell ref="A5:B6"/>
    <mergeCell ref="A7:A28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4"/>
  <sheetViews>
    <sheetView workbookViewId="0">
      <selection sqref="A1:XFD1048576"/>
    </sheetView>
  </sheetViews>
  <sheetFormatPr defaultRowHeight="16.5"/>
  <cols>
    <col min="8" max="8" width="9.875" bestFit="1" customWidth="1"/>
  </cols>
  <sheetData>
    <row r="1" spans="1:12" ht="26.25">
      <c r="A1" s="135" t="s">
        <v>40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</row>
    <row r="2" spans="1:12" ht="17.25" thickBot="1">
      <c r="A2" s="4"/>
      <c r="B2" s="4"/>
      <c r="C2" s="4"/>
      <c r="D2" s="4"/>
      <c r="E2" s="2"/>
      <c r="F2" s="2"/>
      <c r="G2" s="2"/>
      <c r="H2" s="2"/>
      <c r="I2" s="2"/>
      <c r="J2" s="3"/>
      <c r="K2" s="3"/>
      <c r="L2" s="3"/>
    </row>
    <row r="3" spans="1:12">
      <c r="A3" s="5"/>
      <c r="B3" s="6"/>
      <c r="C3" s="7"/>
      <c r="D3" s="136" t="s">
        <v>15</v>
      </c>
      <c r="E3" s="133"/>
      <c r="F3" s="137"/>
      <c r="G3" s="138" t="s">
        <v>16</v>
      </c>
      <c r="H3" s="133"/>
      <c r="I3" s="134"/>
      <c r="J3" s="133" t="s">
        <v>35</v>
      </c>
      <c r="K3" s="133"/>
      <c r="L3" s="134"/>
    </row>
    <row r="4" spans="1:12">
      <c r="A4" s="8"/>
      <c r="B4" s="9"/>
      <c r="C4" s="10"/>
      <c r="D4" s="22" t="s">
        <v>27</v>
      </c>
      <c r="E4" s="23" t="s">
        <v>24</v>
      </c>
      <c r="F4" s="21" t="s">
        <v>25</v>
      </c>
      <c r="G4" s="24" t="s">
        <v>27</v>
      </c>
      <c r="H4" s="23" t="s">
        <v>24</v>
      </c>
      <c r="I4" s="20" t="s">
        <v>25</v>
      </c>
      <c r="J4" s="23" t="s">
        <v>27</v>
      </c>
      <c r="K4" s="23" t="s">
        <v>24</v>
      </c>
      <c r="L4" s="20" t="s">
        <v>36</v>
      </c>
    </row>
    <row r="5" spans="1:12">
      <c r="A5" s="139" t="s">
        <v>17</v>
      </c>
      <c r="B5" s="140"/>
      <c r="C5" s="11" t="s">
        <v>0</v>
      </c>
      <c r="D5" s="39">
        <f>D7+D29</f>
        <v>152197</v>
      </c>
      <c r="E5" s="39">
        <f>E7+E29</f>
        <v>115716</v>
      </c>
      <c r="F5" s="62">
        <f t="shared" ref="F5:F6" si="0">(D5-E5)/E5*100</f>
        <v>31.526323066818762</v>
      </c>
      <c r="G5" s="39">
        <f>G7+G29</f>
        <v>1476218</v>
      </c>
      <c r="H5" s="39">
        <f>H7+H29</f>
        <v>1282093</v>
      </c>
      <c r="I5" s="94">
        <f t="shared" ref="I5:I6" si="1">(G5-H5)/H5*100</f>
        <v>15.141257303487343</v>
      </c>
      <c r="J5" s="71">
        <f t="shared" ref="J5:K20" si="2">D5/G5*100</f>
        <v>10.309927124584581</v>
      </c>
      <c r="K5" s="71">
        <f t="shared" si="2"/>
        <v>9.0255543084628016</v>
      </c>
      <c r="L5" s="72">
        <f t="shared" ref="L5:L27" si="3">J5-K5</f>
        <v>1.2843728161217793</v>
      </c>
    </row>
    <row r="6" spans="1:12">
      <c r="A6" s="141"/>
      <c r="B6" s="142"/>
      <c r="C6" s="12" t="s">
        <v>1</v>
      </c>
      <c r="D6" s="41">
        <f>D8+D30</f>
        <v>784615</v>
      </c>
      <c r="E6" s="41">
        <f>E8+E30</f>
        <v>488552</v>
      </c>
      <c r="F6" s="63">
        <f t="shared" si="0"/>
        <v>60.600099887013045</v>
      </c>
      <c r="G6" s="41">
        <f>G8+G30</f>
        <v>8439214</v>
      </c>
      <c r="H6" s="41">
        <f>H8+H30</f>
        <v>7219374</v>
      </c>
      <c r="I6" s="74">
        <f t="shared" si="1"/>
        <v>16.896755868306588</v>
      </c>
      <c r="J6" s="73">
        <f t="shared" si="2"/>
        <v>9.2972520900643119</v>
      </c>
      <c r="K6" s="73">
        <f>E6/H6*100</f>
        <v>6.7672349430850929</v>
      </c>
      <c r="L6" s="74">
        <f t="shared" si="3"/>
        <v>2.530017146979219</v>
      </c>
    </row>
    <row r="7" spans="1:12">
      <c r="A7" s="153" t="s">
        <v>18</v>
      </c>
      <c r="B7" s="146" t="s">
        <v>2</v>
      </c>
      <c r="C7" s="13" t="s">
        <v>0</v>
      </c>
      <c r="D7" s="43">
        <f>D9+D11+D13+D15+D17+D19+D21+D23+D25+D27</f>
        <v>140902</v>
      </c>
      <c r="E7" s="43">
        <f>E9+E11+E13+E15+E17+E19+E21+E23+E25+E27</f>
        <v>105726</v>
      </c>
      <c r="F7" s="64">
        <f>(D7-E7)/E7*100</f>
        <v>33.27090781832284</v>
      </c>
      <c r="G7" s="43">
        <f>G9+G11+G13+G15+G17+G19+G21+G23+G25+G27</f>
        <v>1220204</v>
      </c>
      <c r="H7" s="43">
        <f>H9+H11+H13+H15+H17+H19+H21+H23+H25+H27</f>
        <v>1044550</v>
      </c>
      <c r="I7" s="95">
        <f>(G7-H7)/H7*100</f>
        <v>16.816236656933608</v>
      </c>
      <c r="J7" s="75">
        <f t="shared" si="2"/>
        <v>11.547413383335901</v>
      </c>
      <c r="K7" s="75">
        <f t="shared" si="2"/>
        <v>10.121679191996554</v>
      </c>
      <c r="L7" s="76">
        <f t="shared" si="3"/>
        <v>1.4257341913393464</v>
      </c>
    </row>
    <row r="8" spans="1:12">
      <c r="A8" s="154"/>
      <c r="B8" s="147"/>
      <c r="C8" s="14" t="s">
        <v>1</v>
      </c>
      <c r="D8" s="45">
        <f>D10+D12+D14+D16+D18+D20+D22+D24+D26+D28</f>
        <v>701071</v>
      </c>
      <c r="E8" s="45">
        <f>E10+E12+E14+E16+E18+E20+E22+E24+E26+E28</f>
        <v>446858</v>
      </c>
      <c r="F8" s="65">
        <f>(D8-E8)/E8*100</f>
        <v>56.888989343370824</v>
      </c>
      <c r="G8" s="45">
        <f>G10+G12+G14+G16+G18+G20+G22+G24+G26+G28</f>
        <v>7032987</v>
      </c>
      <c r="H8" s="45">
        <f>H10+H12+H14+H16+H18+H20+H22+H24+H26+H28</f>
        <v>5866020</v>
      </c>
      <c r="I8" s="78">
        <f>(G8-H8)/H8*100</f>
        <v>19.893675780171225</v>
      </c>
      <c r="J8" s="77">
        <f t="shared" si="2"/>
        <v>9.9683249805523602</v>
      </c>
      <c r="K8" s="77">
        <f>E8/H8*100</f>
        <v>7.6177374096917507</v>
      </c>
      <c r="L8" s="78">
        <f t="shared" si="3"/>
        <v>2.3505875708606094</v>
      </c>
    </row>
    <row r="9" spans="1:12">
      <c r="A9" s="154"/>
      <c r="B9" s="156" t="s">
        <v>3</v>
      </c>
      <c r="C9" s="15" t="s">
        <v>0</v>
      </c>
      <c r="D9" s="46">
        <v>10574</v>
      </c>
      <c r="E9" s="47">
        <v>8664</v>
      </c>
      <c r="F9" s="66">
        <f t="shared" ref="F9:F34" si="4">(D9-E9)/E9*100</f>
        <v>22.045244690674053</v>
      </c>
      <c r="G9" s="110" t="s">
        <v>41</v>
      </c>
      <c r="H9" s="105">
        <v>235293</v>
      </c>
      <c r="I9" s="96">
        <f t="shared" ref="I9:I34" si="5">(G9-H9)/H9*100</f>
        <v>20.05287025113369</v>
      </c>
      <c r="J9" s="75">
        <f t="shared" si="2"/>
        <v>3.7433268667072603</v>
      </c>
      <c r="K9" s="75">
        <f t="shared" si="2"/>
        <v>3.6822174905330805</v>
      </c>
      <c r="L9" s="111">
        <f t="shared" si="3"/>
        <v>6.1109376174179886E-2</v>
      </c>
    </row>
    <row r="10" spans="1:12">
      <c r="A10" s="154"/>
      <c r="B10" s="151"/>
      <c r="C10" s="15" t="s">
        <v>1</v>
      </c>
      <c r="D10" s="48">
        <v>42466</v>
      </c>
      <c r="E10" s="49">
        <v>33809</v>
      </c>
      <c r="F10" s="67">
        <f t="shared" si="4"/>
        <v>25.605607974208048</v>
      </c>
      <c r="G10" s="86">
        <v>1653686</v>
      </c>
      <c r="H10" s="106">
        <v>1306176</v>
      </c>
      <c r="I10" s="80">
        <f t="shared" si="5"/>
        <v>26.60514356411387</v>
      </c>
      <c r="J10" s="79">
        <f t="shared" si="2"/>
        <v>2.5679603020162234</v>
      </c>
      <c r="K10" s="79">
        <f>E10/H10*100</f>
        <v>2.58839543828703</v>
      </c>
      <c r="L10" s="112">
        <f t="shared" si="3"/>
        <v>-2.043513627080662E-2</v>
      </c>
    </row>
    <row r="11" spans="1:12">
      <c r="A11" s="154"/>
      <c r="B11" s="151" t="s">
        <v>4</v>
      </c>
      <c r="C11" s="15" t="s">
        <v>0</v>
      </c>
      <c r="D11" s="46">
        <v>94834</v>
      </c>
      <c r="E11" s="47">
        <v>57754</v>
      </c>
      <c r="F11" s="66">
        <f t="shared" si="4"/>
        <v>64.203345222841719</v>
      </c>
      <c r="G11" s="110" t="s">
        <v>42</v>
      </c>
      <c r="H11" s="105">
        <v>379891</v>
      </c>
      <c r="I11" s="96">
        <f t="shared" si="5"/>
        <v>25.037708184716141</v>
      </c>
      <c r="J11" s="81">
        <f t="shared" si="2"/>
        <v>19.964758414086528</v>
      </c>
      <c r="K11" s="81">
        <f t="shared" si="2"/>
        <v>15.202781850583458</v>
      </c>
      <c r="L11" s="82">
        <f t="shared" si="3"/>
        <v>4.7619765635030706</v>
      </c>
    </row>
    <row r="12" spans="1:12">
      <c r="A12" s="154"/>
      <c r="B12" s="151"/>
      <c r="C12" s="15" t="s">
        <v>1</v>
      </c>
      <c r="D12" s="48">
        <v>456359</v>
      </c>
      <c r="E12" s="49">
        <v>257177</v>
      </c>
      <c r="F12" s="67">
        <f t="shared" si="4"/>
        <v>77.449383109687091</v>
      </c>
      <c r="G12" s="86">
        <v>2802486</v>
      </c>
      <c r="H12" s="106">
        <v>2170598</v>
      </c>
      <c r="I12" s="80">
        <f t="shared" si="5"/>
        <v>29.111240312577458</v>
      </c>
      <c r="J12" s="79">
        <f t="shared" si="2"/>
        <v>16.28407777951433</v>
      </c>
      <c r="K12" s="79">
        <f t="shared" si="2"/>
        <v>11.848209571740139</v>
      </c>
      <c r="L12" s="80">
        <f t="shared" si="3"/>
        <v>4.4358682077741918</v>
      </c>
    </row>
    <row r="13" spans="1:12">
      <c r="A13" s="154"/>
      <c r="B13" s="151" t="s">
        <v>5</v>
      </c>
      <c r="C13" s="15" t="s">
        <v>0</v>
      </c>
      <c r="D13" s="46">
        <v>5632</v>
      </c>
      <c r="E13" s="47">
        <v>7080</v>
      </c>
      <c r="F13" s="66">
        <f t="shared" si="4"/>
        <v>-20.451977401129945</v>
      </c>
      <c r="G13" s="110" t="s">
        <v>43</v>
      </c>
      <c r="H13" s="105">
        <v>66136</v>
      </c>
      <c r="I13" s="96">
        <f t="shared" si="5"/>
        <v>-6.6650538284746581</v>
      </c>
      <c r="J13" s="81">
        <f t="shared" si="2"/>
        <v>9.1238983929497159</v>
      </c>
      <c r="K13" s="81">
        <f t="shared" si="2"/>
        <v>10.705213499455667</v>
      </c>
      <c r="L13" s="82">
        <f t="shared" si="3"/>
        <v>-1.5813151065059508</v>
      </c>
    </row>
    <row r="14" spans="1:12">
      <c r="A14" s="154"/>
      <c r="B14" s="151"/>
      <c r="C14" s="15" t="s">
        <v>1</v>
      </c>
      <c r="D14" s="48">
        <v>26027</v>
      </c>
      <c r="E14" s="49">
        <v>20556</v>
      </c>
      <c r="F14" s="67">
        <f t="shared" si="4"/>
        <v>26.615100214049427</v>
      </c>
      <c r="G14" s="86">
        <v>328134</v>
      </c>
      <c r="H14" s="106">
        <v>337590</v>
      </c>
      <c r="I14" s="80">
        <f t="shared" si="5"/>
        <v>-2.801030836221452</v>
      </c>
      <c r="J14" s="79">
        <f t="shared" si="2"/>
        <v>7.9318205367319452</v>
      </c>
      <c r="K14" s="79">
        <f t="shared" si="2"/>
        <v>6.0890429218874971</v>
      </c>
      <c r="L14" s="80">
        <f t="shared" si="3"/>
        <v>1.8427776148444481</v>
      </c>
    </row>
    <row r="15" spans="1:12">
      <c r="A15" s="154"/>
      <c r="B15" s="151" t="s">
        <v>6</v>
      </c>
      <c r="C15" s="15" t="s">
        <v>0</v>
      </c>
      <c r="D15" s="46">
        <v>6573</v>
      </c>
      <c r="E15" s="47">
        <v>5290</v>
      </c>
      <c r="F15" s="66">
        <f t="shared" si="4"/>
        <v>24.253308128544422</v>
      </c>
      <c r="G15" s="110" t="s">
        <v>44</v>
      </c>
      <c r="H15" s="105">
        <v>102863</v>
      </c>
      <c r="I15" s="96">
        <f t="shared" si="5"/>
        <v>15.140526720006223</v>
      </c>
      <c r="J15" s="81">
        <f t="shared" si="2"/>
        <v>5.5497859621570962</v>
      </c>
      <c r="K15" s="81">
        <f t="shared" si="2"/>
        <v>5.1427627037904786</v>
      </c>
      <c r="L15" s="82">
        <f t="shared" si="3"/>
        <v>0.40702325836661757</v>
      </c>
    </row>
    <row r="16" spans="1:12">
      <c r="A16" s="154"/>
      <c r="B16" s="151"/>
      <c r="C16" s="15" t="s">
        <v>1</v>
      </c>
      <c r="D16" s="48">
        <v>44240</v>
      </c>
      <c r="E16" s="49">
        <v>19494</v>
      </c>
      <c r="F16" s="67">
        <f t="shared" si="4"/>
        <v>126.94162306350671</v>
      </c>
      <c r="G16" s="86">
        <v>614311</v>
      </c>
      <c r="H16" s="106">
        <v>554324</v>
      </c>
      <c r="I16" s="80">
        <f t="shared" si="5"/>
        <v>10.821649432461882</v>
      </c>
      <c r="J16" s="79">
        <f t="shared" si="2"/>
        <v>7.2015640286434719</v>
      </c>
      <c r="K16" s="79">
        <f t="shared" si="2"/>
        <v>3.5167158557089357</v>
      </c>
      <c r="L16" s="80">
        <f t="shared" si="3"/>
        <v>3.6848481729345361</v>
      </c>
    </row>
    <row r="17" spans="1:12">
      <c r="A17" s="154"/>
      <c r="B17" s="151" t="s">
        <v>7</v>
      </c>
      <c r="C17" s="15" t="s">
        <v>0</v>
      </c>
      <c r="D17" s="46">
        <v>4801</v>
      </c>
      <c r="E17" s="47">
        <v>5881</v>
      </c>
      <c r="F17" s="66">
        <f t="shared" si="4"/>
        <v>-18.36422377146744</v>
      </c>
      <c r="G17" s="110" t="s">
        <v>45</v>
      </c>
      <c r="H17" s="105">
        <v>23117</v>
      </c>
      <c r="I17" s="96">
        <f t="shared" si="5"/>
        <v>7.0337846606393573</v>
      </c>
      <c r="J17" s="81">
        <f t="shared" si="2"/>
        <v>19.403467647415432</v>
      </c>
      <c r="K17" s="81">
        <f t="shared" si="2"/>
        <v>25.440152268893023</v>
      </c>
      <c r="L17" s="82">
        <f t="shared" si="3"/>
        <v>-6.0366846214775904</v>
      </c>
    </row>
    <row r="18" spans="1:12">
      <c r="A18" s="154"/>
      <c r="B18" s="151"/>
      <c r="C18" s="15" t="s">
        <v>1</v>
      </c>
      <c r="D18" s="48">
        <v>15162</v>
      </c>
      <c r="E18" s="49">
        <v>12762</v>
      </c>
      <c r="F18" s="67">
        <f t="shared" si="4"/>
        <v>18.805829807240247</v>
      </c>
      <c r="G18" s="86">
        <v>109916</v>
      </c>
      <c r="H18" s="106">
        <v>104954</v>
      </c>
      <c r="I18" s="80">
        <f t="shared" si="5"/>
        <v>4.7277855060312142</v>
      </c>
      <c r="J18" s="79">
        <f t="shared" si="2"/>
        <v>13.794170093525965</v>
      </c>
      <c r="K18" s="79">
        <f t="shared" si="2"/>
        <v>12.159612782742917</v>
      </c>
      <c r="L18" s="80">
        <f t="shared" si="3"/>
        <v>1.6345573107830482</v>
      </c>
    </row>
    <row r="19" spans="1:12">
      <c r="A19" s="154"/>
      <c r="B19" s="151" t="s">
        <v>19</v>
      </c>
      <c r="C19" s="15" t="s">
        <v>0</v>
      </c>
      <c r="D19" s="46">
        <v>7089</v>
      </c>
      <c r="E19" s="47">
        <v>8081</v>
      </c>
      <c r="F19" s="66">
        <f t="shared" si="4"/>
        <v>-12.275708451924267</v>
      </c>
      <c r="G19" s="110" t="s">
        <v>46</v>
      </c>
      <c r="H19" s="105">
        <v>27627</v>
      </c>
      <c r="I19" s="96">
        <f t="shared" si="5"/>
        <v>-7.5614435154016002</v>
      </c>
      <c r="J19" s="81">
        <f t="shared" si="2"/>
        <v>27.758634192184196</v>
      </c>
      <c r="K19" s="81">
        <f t="shared" si="2"/>
        <v>29.250371013863251</v>
      </c>
      <c r="L19" s="82">
        <f t="shared" si="3"/>
        <v>-1.491736821679055</v>
      </c>
    </row>
    <row r="20" spans="1:12">
      <c r="A20" s="154"/>
      <c r="B20" s="151"/>
      <c r="C20" s="15" t="s">
        <v>1</v>
      </c>
      <c r="D20" s="48">
        <v>34688</v>
      </c>
      <c r="E20" s="49">
        <v>32794</v>
      </c>
      <c r="F20" s="67">
        <f t="shared" si="4"/>
        <v>5.775446728060011</v>
      </c>
      <c r="G20" s="86">
        <v>190819</v>
      </c>
      <c r="H20" s="106">
        <v>177271</v>
      </c>
      <c r="I20" s="80">
        <f t="shared" si="5"/>
        <v>7.6425360041969634</v>
      </c>
      <c r="J20" s="79">
        <f t="shared" si="2"/>
        <v>18.178483274726311</v>
      </c>
      <c r="K20" s="79">
        <f t="shared" si="2"/>
        <v>18.499359737351288</v>
      </c>
      <c r="L20" s="80">
        <f t="shared" si="3"/>
        <v>-0.32087646262497671</v>
      </c>
    </row>
    <row r="21" spans="1:12">
      <c r="A21" s="154"/>
      <c r="B21" s="151" t="s">
        <v>20</v>
      </c>
      <c r="C21" s="15" t="s">
        <v>0</v>
      </c>
      <c r="D21" s="46">
        <v>2641</v>
      </c>
      <c r="E21" s="47">
        <v>2470</v>
      </c>
      <c r="F21" s="66">
        <f t="shared" si="4"/>
        <v>6.9230769230769234</v>
      </c>
      <c r="G21" s="110" t="s">
        <v>47</v>
      </c>
      <c r="H21" s="105">
        <v>22833</v>
      </c>
      <c r="I21" s="96">
        <f t="shared" si="5"/>
        <v>22.103972320763805</v>
      </c>
      <c r="J21" s="81">
        <f t="shared" ref="J21:K27" si="6">D21/G21*100</f>
        <v>9.4727403156384504</v>
      </c>
      <c r="K21" s="81">
        <f t="shared" si="6"/>
        <v>10.817676170455043</v>
      </c>
      <c r="L21" s="82">
        <f t="shared" si="3"/>
        <v>-1.3449358548165922</v>
      </c>
    </row>
    <row r="22" spans="1:12">
      <c r="A22" s="154"/>
      <c r="B22" s="151"/>
      <c r="C22" s="15" t="s">
        <v>1</v>
      </c>
      <c r="D22" s="48">
        <v>12655</v>
      </c>
      <c r="E22" s="49">
        <v>11136</v>
      </c>
      <c r="F22" s="67">
        <f t="shared" si="4"/>
        <v>13.640445402298852</v>
      </c>
      <c r="G22" s="86">
        <v>140826</v>
      </c>
      <c r="H22" s="106">
        <v>121778</v>
      </c>
      <c r="I22" s="80">
        <f t="shared" si="5"/>
        <v>15.641577296391795</v>
      </c>
      <c r="J22" s="79">
        <f t="shared" si="6"/>
        <v>8.9862667405166654</v>
      </c>
      <c r="K22" s="79">
        <f t="shared" si="6"/>
        <v>9.1445088603852902</v>
      </c>
      <c r="L22" s="80">
        <f t="shared" si="3"/>
        <v>-0.1582421198686248</v>
      </c>
    </row>
    <row r="23" spans="1:12">
      <c r="A23" s="154"/>
      <c r="B23" s="151" t="s">
        <v>8</v>
      </c>
      <c r="C23" s="15" t="s">
        <v>0</v>
      </c>
      <c r="D23" s="46">
        <v>3098</v>
      </c>
      <c r="E23" s="47">
        <v>3061</v>
      </c>
      <c r="F23" s="66">
        <f t="shared" si="4"/>
        <v>1.2087553087226397</v>
      </c>
      <c r="G23" s="110" t="s">
        <v>48</v>
      </c>
      <c r="H23" s="105">
        <v>48295</v>
      </c>
      <c r="I23" s="96">
        <f t="shared" si="5"/>
        <v>20.797183973496221</v>
      </c>
      <c r="J23" s="81">
        <f t="shared" si="6"/>
        <v>5.3103412811326898</v>
      </c>
      <c r="K23" s="81">
        <f t="shared" si="6"/>
        <v>6.3381302412257989</v>
      </c>
      <c r="L23" s="82">
        <f t="shared" si="3"/>
        <v>-1.0277889600931092</v>
      </c>
    </row>
    <row r="24" spans="1:12">
      <c r="A24" s="154"/>
      <c r="B24" s="151"/>
      <c r="C24" s="15" t="s">
        <v>1</v>
      </c>
      <c r="D24" s="48">
        <v>15969</v>
      </c>
      <c r="E24" s="49">
        <v>12495</v>
      </c>
      <c r="F24" s="67">
        <f t="shared" si="4"/>
        <v>27.803121248499401</v>
      </c>
      <c r="G24" s="86">
        <v>275279</v>
      </c>
      <c r="H24" s="106">
        <v>211147</v>
      </c>
      <c r="I24" s="80">
        <f t="shared" si="5"/>
        <v>30.37315235357358</v>
      </c>
      <c r="J24" s="79">
        <f t="shared" si="6"/>
        <v>5.8010236886940163</v>
      </c>
      <c r="K24" s="79">
        <f t="shared" si="6"/>
        <v>5.9176782052314261</v>
      </c>
      <c r="L24" s="80">
        <f t="shared" si="3"/>
        <v>-0.11665451653740977</v>
      </c>
    </row>
    <row r="25" spans="1:12">
      <c r="A25" s="154"/>
      <c r="B25" s="151" t="s">
        <v>9</v>
      </c>
      <c r="C25" s="15" t="s">
        <v>0</v>
      </c>
      <c r="D25" s="46">
        <v>1214</v>
      </c>
      <c r="E25" s="47">
        <v>4445</v>
      </c>
      <c r="F25" s="66">
        <f t="shared" si="4"/>
        <v>-72.688413948256468</v>
      </c>
      <c r="G25" s="110" t="s">
        <v>49</v>
      </c>
      <c r="H25" s="105">
        <v>41020</v>
      </c>
      <c r="I25" s="96">
        <f t="shared" si="5"/>
        <v>-8.132618235007314</v>
      </c>
      <c r="J25" s="81">
        <f t="shared" si="6"/>
        <v>3.2215263772423306</v>
      </c>
      <c r="K25" s="81">
        <f t="shared" si="6"/>
        <v>10.836177474402731</v>
      </c>
      <c r="L25" s="82">
        <f t="shared" si="3"/>
        <v>-7.6146510971604009</v>
      </c>
    </row>
    <row r="26" spans="1:12">
      <c r="A26" s="154"/>
      <c r="B26" s="151"/>
      <c r="C26" s="15" t="s">
        <v>1</v>
      </c>
      <c r="D26" s="48">
        <v>26609</v>
      </c>
      <c r="E26" s="49">
        <v>28508</v>
      </c>
      <c r="F26" s="67">
        <f t="shared" si="4"/>
        <v>-6.6612880594920725</v>
      </c>
      <c r="G26" s="86">
        <v>293724</v>
      </c>
      <c r="H26" s="106">
        <v>301710</v>
      </c>
      <c r="I26" s="80">
        <f t="shared" si="5"/>
        <v>-2.6469125981903154</v>
      </c>
      <c r="J26" s="79">
        <f t="shared" si="6"/>
        <v>9.0591848129536583</v>
      </c>
      <c r="K26" s="79">
        <f t="shared" si="6"/>
        <v>9.4488084584534828</v>
      </c>
      <c r="L26" s="80">
        <f t="shared" si="3"/>
        <v>-0.38962364549982453</v>
      </c>
    </row>
    <row r="27" spans="1:12">
      <c r="A27" s="154"/>
      <c r="B27" s="151" t="s">
        <v>10</v>
      </c>
      <c r="C27" s="15" t="s">
        <v>0</v>
      </c>
      <c r="D27" s="46">
        <v>4446</v>
      </c>
      <c r="E27" s="47">
        <v>3000</v>
      </c>
      <c r="F27" s="66">
        <f t="shared" si="4"/>
        <v>48.199999999999996</v>
      </c>
      <c r="G27" s="91">
        <v>108372</v>
      </c>
      <c r="H27" s="107">
        <v>97475</v>
      </c>
      <c r="I27" s="96">
        <f t="shared" si="5"/>
        <v>11.179276737625033</v>
      </c>
      <c r="J27" s="81">
        <f t="shared" si="6"/>
        <v>4.1025357103310816</v>
      </c>
      <c r="K27" s="81">
        <f t="shared" si="6"/>
        <v>3.0777122339061296</v>
      </c>
      <c r="L27" s="82">
        <f t="shared" si="3"/>
        <v>1.024823476424952</v>
      </c>
    </row>
    <row r="28" spans="1:12">
      <c r="A28" s="155"/>
      <c r="B28" s="152"/>
      <c r="C28" s="14" t="s">
        <v>1</v>
      </c>
      <c r="D28" s="44">
        <v>26896</v>
      </c>
      <c r="E28" s="45">
        <v>18127</v>
      </c>
      <c r="F28" s="65">
        <f t="shared" si="4"/>
        <v>48.375351685331275</v>
      </c>
      <c r="G28" s="92">
        <v>623806</v>
      </c>
      <c r="H28" s="108">
        <v>580472</v>
      </c>
      <c r="I28" s="78">
        <f t="shared" si="5"/>
        <v>7.465304097355256</v>
      </c>
      <c r="J28" s="77">
        <f>D28/G28*100</f>
        <v>4.3115968746693687</v>
      </c>
      <c r="K28" s="77">
        <f>E28/H28*100</f>
        <v>3.1228035116250221</v>
      </c>
      <c r="L28" s="78">
        <f>J28-K28</f>
        <v>1.1887933630443466</v>
      </c>
    </row>
    <row r="29" spans="1:12">
      <c r="A29" s="143" t="s">
        <v>21</v>
      </c>
      <c r="B29" s="146" t="s">
        <v>2</v>
      </c>
      <c r="C29" s="16" t="s">
        <v>0</v>
      </c>
      <c r="D29" s="43">
        <f>D31+D33</f>
        <v>11295</v>
      </c>
      <c r="E29" s="43">
        <f>E31+E33</f>
        <v>9990</v>
      </c>
      <c r="F29" s="68">
        <f t="shared" si="4"/>
        <v>13.063063063063062</v>
      </c>
      <c r="G29" s="43">
        <f>G31+G33</f>
        <v>256014</v>
      </c>
      <c r="H29" s="43">
        <f>H31+H33</f>
        <v>237543</v>
      </c>
      <c r="I29" s="97">
        <f t="shared" si="5"/>
        <v>7.7758553188264852</v>
      </c>
      <c r="J29" s="75">
        <f>D29/G29*100</f>
        <v>4.411868100963229</v>
      </c>
      <c r="K29" s="75">
        <f t="shared" ref="K29" si="7">E29/H29*100</f>
        <v>4.2055543627890533</v>
      </c>
      <c r="L29" s="76">
        <f>J29-K29</f>
        <v>0.20631373817417575</v>
      </c>
    </row>
    <row r="30" spans="1:12">
      <c r="A30" s="144"/>
      <c r="B30" s="147"/>
      <c r="C30" s="17" t="s">
        <v>1</v>
      </c>
      <c r="D30" s="45">
        <f>D32+D34</f>
        <v>83544</v>
      </c>
      <c r="E30" s="45">
        <f>E32+E34</f>
        <v>41694</v>
      </c>
      <c r="F30" s="69">
        <f t="shared" si="4"/>
        <v>100.37415455461218</v>
      </c>
      <c r="G30" s="45">
        <f>G32+G34</f>
        <v>1406227</v>
      </c>
      <c r="H30" s="45">
        <f>H32+H34</f>
        <v>1353354</v>
      </c>
      <c r="I30" s="98">
        <f t="shared" si="5"/>
        <v>3.9068122605024258</v>
      </c>
      <c r="J30" s="77">
        <f>D30/G30*100</f>
        <v>5.9410038350849472</v>
      </c>
      <c r="K30" s="77">
        <f>E30/H30*100</f>
        <v>3.0807903918708632</v>
      </c>
      <c r="L30" s="78">
        <f>J30-K30</f>
        <v>2.860213443214084</v>
      </c>
    </row>
    <row r="31" spans="1:12">
      <c r="A31" s="144"/>
      <c r="B31" s="148" t="s">
        <v>11</v>
      </c>
      <c r="C31" s="18" t="s">
        <v>0</v>
      </c>
      <c r="D31" s="113">
        <v>2498</v>
      </c>
      <c r="E31" s="114">
        <v>2620</v>
      </c>
      <c r="F31" s="66">
        <f t="shared" si="4"/>
        <v>-4.6564885496183201</v>
      </c>
      <c r="G31" s="110" t="s">
        <v>50</v>
      </c>
      <c r="H31" s="105">
        <v>94742</v>
      </c>
      <c r="I31" s="96">
        <f t="shared" si="5"/>
        <v>11.247387642228368</v>
      </c>
      <c r="J31" s="75">
        <f>D31/G31*100</f>
        <v>2.3700639480825063</v>
      </c>
      <c r="K31" s="75">
        <f t="shared" ref="K31:K33" si="8">E31/H31*100</f>
        <v>2.7654049946169597</v>
      </c>
      <c r="L31" s="76">
        <f>J31-K31</f>
        <v>-0.39534104653445334</v>
      </c>
    </row>
    <row r="32" spans="1:12">
      <c r="A32" s="144"/>
      <c r="B32" s="149"/>
      <c r="C32" s="18" t="s">
        <v>1</v>
      </c>
      <c r="D32" s="115">
        <v>21400</v>
      </c>
      <c r="E32" s="116">
        <v>10043</v>
      </c>
      <c r="F32" s="67">
        <f t="shared" si="4"/>
        <v>113.0837399183511</v>
      </c>
      <c r="G32" s="86">
        <v>508481</v>
      </c>
      <c r="H32" s="106">
        <v>474575</v>
      </c>
      <c r="I32" s="80">
        <f t="shared" si="5"/>
        <v>7.1444977084760053</v>
      </c>
      <c r="J32" s="79">
        <f t="shared" ref="J32:J33" si="9">D32/G32*100</f>
        <v>4.2086134978494769</v>
      </c>
      <c r="K32" s="79">
        <f t="shared" si="8"/>
        <v>2.116209239846178</v>
      </c>
      <c r="L32" s="80">
        <f t="shared" ref="L32:L33" si="10">J32-K32</f>
        <v>2.0924042580032989</v>
      </c>
    </row>
    <row r="33" spans="1:12">
      <c r="A33" s="144"/>
      <c r="B33" s="149" t="s">
        <v>10</v>
      </c>
      <c r="C33" s="18" t="s">
        <v>0</v>
      </c>
      <c r="D33" s="113">
        <v>8797</v>
      </c>
      <c r="E33" s="114">
        <v>7370</v>
      </c>
      <c r="F33" s="66">
        <f t="shared" si="4"/>
        <v>19.362279511533242</v>
      </c>
      <c r="G33" s="91">
        <v>150616</v>
      </c>
      <c r="H33" s="107">
        <v>142801</v>
      </c>
      <c r="I33" s="96">
        <f t="shared" si="5"/>
        <v>5.4726507517454355</v>
      </c>
      <c r="J33" s="81">
        <f t="shared" si="9"/>
        <v>5.840680936952249</v>
      </c>
      <c r="K33" s="81">
        <f t="shared" si="8"/>
        <v>5.1610282841156572</v>
      </c>
      <c r="L33" s="82">
        <f t="shared" si="10"/>
        <v>0.67965265283659182</v>
      </c>
    </row>
    <row r="34" spans="1:12" ht="17.25" thickBot="1">
      <c r="A34" s="145"/>
      <c r="B34" s="150"/>
      <c r="C34" s="19" t="s">
        <v>1</v>
      </c>
      <c r="D34" s="117">
        <v>62144</v>
      </c>
      <c r="E34" s="118">
        <v>31651</v>
      </c>
      <c r="F34" s="70">
        <f t="shared" si="4"/>
        <v>96.341347824713282</v>
      </c>
      <c r="G34" s="93">
        <v>897746</v>
      </c>
      <c r="H34" s="109">
        <v>878779</v>
      </c>
      <c r="I34" s="84">
        <f t="shared" si="5"/>
        <v>2.1583355997355422</v>
      </c>
      <c r="J34" s="83">
        <f>D34/G34*100</f>
        <v>6.9222252173777434</v>
      </c>
      <c r="K34" s="83">
        <f>E34/H34*100</f>
        <v>3.6017019068503</v>
      </c>
      <c r="L34" s="84">
        <f>J34-K34</f>
        <v>3.3205233105274434</v>
      </c>
    </row>
  </sheetData>
  <mergeCells count="21">
    <mergeCell ref="B27:B28"/>
    <mergeCell ref="A29:A34"/>
    <mergeCell ref="B29:B30"/>
    <mergeCell ref="B31:B32"/>
    <mergeCell ref="B33:B34"/>
    <mergeCell ref="B25:B26"/>
    <mergeCell ref="A1:L1"/>
    <mergeCell ref="D3:F3"/>
    <mergeCell ref="G3:I3"/>
    <mergeCell ref="J3:L3"/>
    <mergeCell ref="A5:B6"/>
    <mergeCell ref="A7:A28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34"/>
  <sheetViews>
    <sheetView workbookViewId="0">
      <selection sqref="A1:XFD1048576"/>
    </sheetView>
  </sheetViews>
  <sheetFormatPr defaultRowHeight="16.5"/>
  <cols>
    <col min="8" max="8" width="9.875" bestFit="1" customWidth="1"/>
  </cols>
  <sheetData>
    <row r="1" spans="1:12" ht="26.25">
      <c r="A1" s="135" t="s">
        <v>51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</row>
    <row r="2" spans="1:12" ht="17.25" thickBot="1">
      <c r="A2" s="4"/>
      <c r="B2" s="4"/>
      <c r="C2" s="4"/>
      <c r="D2" s="4"/>
      <c r="E2" s="2"/>
      <c r="F2" s="2"/>
      <c r="G2" s="2"/>
      <c r="H2" s="2"/>
      <c r="I2" s="2"/>
      <c r="J2" s="3"/>
      <c r="K2" s="3"/>
      <c r="L2" s="3"/>
    </row>
    <row r="3" spans="1:12">
      <c r="A3" s="5"/>
      <c r="B3" s="6"/>
      <c r="C3" s="7"/>
      <c r="D3" s="136" t="s">
        <v>15</v>
      </c>
      <c r="E3" s="133"/>
      <c r="F3" s="137"/>
      <c r="G3" s="138" t="s">
        <v>16</v>
      </c>
      <c r="H3" s="133"/>
      <c r="I3" s="134"/>
      <c r="J3" s="133" t="s">
        <v>35</v>
      </c>
      <c r="K3" s="133"/>
      <c r="L3" s="134"/>
    </row>
    <row r="4" spans="1:12">
      <c r="A4" s="8"/>
      <c r="B4" s="9"/>
      <c r="C4" s="10"/>
      <c r="D4" s="22" t="s">
        <v>27</v>
      </c>
      <c r="E4" s="23" t="s">
        <v>24</v>
      </c>
      <c r="F4" s="21" t="s">
        <v>25</v>
      </c>
      <c r="G4" s="24" t="s">
        <v>27</v>
      </c>
      <c r="H4" s="23" t="s">
        <v>24</v>
      </c>
      <c r="I4" s="20" t="s">
        <v>25</v>
      </c>
      <c r="J4" s="23" t="s">
        <v>27</v>
      </c>
      <c r="K4" s="23" t="s">
        <v>24</v>
      </c>
      <c r="L4" s="20" t="s">
        <v>36</v>
      </c>
    </row>
    <row r="5" spans="1:12">
      <c r="A5" s="139" t="s">
        <v>17</v>
      </c>
      <c r="B5" s="140"/>
      <c r="C5" s="11" t="s">
        <v>0</v>
      </c>
      <c r="D5" s="39">
        <f>D7+D29</f>
        <v>152629</v>
      </c>
      <c r="E5" s="39">
        <f>E7+E29</f>
        <v>114159</v>
      </c>
      <c r="F5" s="62">
        <f t="shared" ref="F5:F6" si="0">(D5-E5)/E5*100</f>
        <v>33.698613337537999</v>
      </c>
      <c r="G5" s="39">
        <f>G7+G29</f>
        <v>1448067</v>
      </c>
      <c r="H5" s="39">
        <f>H7+H29</f>
        <v>1254833</v>
      </c>
      <c r="I5" s="94">
        <f t="shared" ref="I5:I6" si="1">(G5-H5)/H5*100</f>
        <v>15.399180608096854</v>
      </c>
      <c r="J5" s="71">
        <f t="shared" ref="J5:K20" si="2">D5/G5*100</f>
        <v>10.540189093460455</v>
      </c>
      <c r="K5" s="71">
        <f t="shared" si="2"/>
        <v>9.0975452510413746</v>
      </c>
      <c r="L5" s="72">
        <f t="shared" ref="L5:L27" si="3">J5-K5</f>
        <v>1.4426438424190806</v>
      </c>
    </row>
    <row r="6" spans="1:12">
      <c r="A6" s="141"/>
      <c r="B6" s="142"/>
      <c r="C6" s="12" t="s">
        <v>1</v>
      </c>
      <c r="D6" s="41">
        <f>D8+D30</f>
        <v>937244</v>
      </c>
      <c r="E6" s="41">
        <f>E8+E30</f>
        <v>602711</v>
      </c>
      <c r="F6" s="63">
        <f t="shared" si="0"/>
        <v>55.504711213168498</v>
      </c>
      <c r="G6" s="41">
        <f>G8+G30</f>
        <v>9887281</v>
      </c>
      <c r="H6" s="41">
        <f>H8+H30</f>
        <v>8474207</v>
      </c>
      <c r="I6" s="74">
        <f t="shared" si="1"/>
        <v>16.674999796441131</v>
      </c>
      <c r="J6" s="73">
        <f t="shared" si="2"/>
        <v>9.4792896044928838</v>
      </c>
      <c r="K6" s="73">
        <f>E6/H6*100</f>
        <v>7.1122997113476218</v>
      </c>
      <c r="L6" s="74">
        <f t="shared" si="3"/>
        <v>2.366989893145262</v>
      </c>
    </row>
    <row r="7" spans="1:12">
      <c r="A7" s="153" t="s">
        <v>18</v>
      </c>
      <c r="B7" s="146" t="s">
        <v>2</v>
      </c>
      <c r="C7" s="13" t="s">
        <v>0</v>
      </c>
      <c r="D7" s="43">
        <f>D9+D11+D13+D15+D17+D19+D21+D23+D25+D27</f>
        <v>141213</v>
      </c>
      <c r="E7" s="43">
        <f>E9+E11+E13+E15+E17+E19+E21+E23+E25+E27</f>
        <v>103900</v>
      </c>
      <c r="F7" s="64">
        <f>(D7-E7)/E7*100</f>
        <v>35.912415784408083</v>
      </c>
      <c r="G7" s="43">
        <f>G9+G11+G13+G15+G17+G19+G21+G23+G25+G27</f>
        <v>1195083</v>
      </c>
      <c r="H7" s="43">
        <f>H9+H11+H13+H15+H17+H19+H21+H23+H25+H27</f>
        <v>1014416</v>
      </c>
      <c r="I7" s="95">
        <f>(G7-H7)/H7*100</f>
        <v>17.809951735777037</v>
      </c>
      <c r="J7" s="75">
        <f t="shared" si="2"/>
        <v>11.816166743230387</v>
      </c>
      <c r="K7" s="75">
        <f t="shared" si="2"/>
        <v>10.242346335231305</v>
      </c>
      <c r="L7" s="76">
        <f t="shared" si="3"/>
        <v>1.5738204079990812</v>
      </c>
    </row>
    <row r="8" spans="1:12">
      <c r="A8" s="154"/>
      <c r="B8" s="147"/>
      <c r="C8" s="14" t="s">
        <v>1</v>
      </c>
      <c r="D8" s="45">
        <f>D10+D12+D14+D16+D18+D20+D22+D24+D26+D28</f>
        <v>842284</v>
      </c>
      <c r="E8" s="45">
        <f>E10+E12+E14+E16+E18+E20+E22+E24+E26+E28</f>
        <v>550758</v>
      </c>
      <c r="F8" s="65">
        <f>(D8-E8)/E8*100</f>
        <v>52.93177765915339</v>
      </c>
      <c r="G8" s="45">
        <f>G10+G12+G14+G16+G18+G20+G22+G24+G26+G28</f>
        <v>8228070</v>
      </c>
      <c r="H8" s="45">
        <f>H10+H12+H14+H16+H18+H20+H22+H24+H26+H28</f>
        <v>6880436</v>
      </c>
      <c r="I8" s="78">
        <f>(G8-H8)/H8*100</f>
        <v>19.586462253264184</v>
      </c>
      <c r="J8" s="77">
        <f t="shared" si="2"/>
        <v>10.236714077541878</v>
      </c>
      <c r="K8" s="77">
        <f>E8/H8*100</f>
        <v>8.0046962140189954</v>
      </c>
      <c r="L8" s="78">
        <f t="shared" si="3"/>
        <v>2.2320178635228825</v>
      </c>
    </row>
    <row r="9" spans="1:12">
      <c r="A9" s="154"/>
      <c r="B9" s="156" t="s">
        <v>3</v>
      </c>
      <c r="C9" s="15" t="s">
        <v>0</v>
      </c>
      <c r="D9" s="46">
        <v>8475</v>
      </c>
      <c r="E9" s="47">
        <v>9145</v>
      </c>
      <c r="F9" s="66">
        <f t="shared" ref="F9:F34" si="4">(D9-E9)/E9*100</f>
        <v>-7.3264078731547295</v>
      </c>
      <c r="G9" s="110" t="s">
        <v>52</v>
      </c>
      <c r="H9" s="105">
        <v>230512</v>
      </c>
      <c r="I9" s="96">
        <f t="shared" ref="I9:I34" si="5">(G9-H9)/H9*100</f>
        <v>19.225897133337959</v>
      </c>
      <c r="J9" s="75">
        <f t="shared" si="2"/>
        <v>3.0837244842266127</v>
      </c>
      <c r="K9" s="75">
        <f t="shared" si="2"/>
        <v>3.9672555007982231</v>
      </c>
      <c r="L9" s="111">
        <f t="shared" si="3"/>
        <v>-0.88353101657161037</v>
      </c>
    </row>
    <row r="10" spans="1:12">
      <c r="A10" s="154"/>
      <c r="B10" s="151"/>
      <c r="C10" s="15" t="s">
        <v>1</v>
      </c>
      <c r="D10" s="48">
        <v>50941</v>
      </c>
      <c r="E10" s="49">
        <v>42954</v>
      </c>
      <c r="F10" s="67">
        <f t="shared" si="4"/>
        <v>18.594310192298739</v>
      </c>
      <c r="G10" s="86">
        <v>1928516</v>
      </c>
      <c r="H10" s="106">
        <v>1536688</v>
      </c>
      <c r="I10" s="80">
        <f t="shared" si="5"/>
        <v>25.498214341492876</v>
      </c>
      <c r="J10" s="79">
        <f t="shared" si="2"/>
        <v>2.6414611027339157</v>
      </c>
      <c r="K10" s="79">
        <f>E10/H10*100</f>
        <v>2.7952323438459858</v>
      </c>
      <c r="L10" s="112">
        <f t="shared" si="3"/>
        <v>-0.15377124111207019</v>
      </c>
    </row>
    <row r="11" spans="1:12">
      <c r="A11" s="154"/>
      <c r="B11" s="151" t="s">
        <v>4</v>
      </c>
      <c r="C11" s="15" t="s">
        <v>0</v>
      </c>
      <c r="D11" s="46">
        <v>102692</v>
      </c>
      <c r="E11" s="47">
        <v>65723</v>
      </c>
      <c r="F11" s="66">
        <f t="shared" si="4"/>
        <v>56.249714711744744</v>
      </c>
      <c r="G11" s="110" t="s">
        <v>53</v>
      </c>
      <c r="H11" s="105">
        <v>410337</v>
      </c>
      <c r="I11" s="96">
        <f t="shared" si="5"/>
        <v>26.513572990005773</v>
      </c>
      <c r="J11" s="81">
        <f t="shared" si="2"/>
        <v>19.781481395868489</v>
      </c>
      <c r="K11" s="81">
        <f t="shared" si="2"/>
        <v>16.016834942985884</v>
      </c>
      <c r="L11" s="82">
        <f t="shared" si="3"/>
        <v>3.7646464528826051</v>
      </c>
    </row>
    <row r="12" spans="1:12">
      <c r="A12" s="154"/>
      <c r="B12" s="151"/>
      <c r="C12" s="15" t="s">
        <v>1</v>
      </c>
      <c r="D12" s="48">
        <v>559051</v>
      </c>
      <c r="E12" s="49">
        <v>322900</v>
      </c>
      <c r="F12" s="67">
        <f t="shared" si="4"/>
        <v>73.134406937132241</v>
      </c>
      <c r="G12" s="86">
        <v>3321618</v>
      </c>
      <c r="H12" s="106">
        <v>2580935</v>
      </c>
      <c r="I12" s="80">
        <f t="shared" si="5"/>
        <v>28.698243078574237</v>
      </c>
      <c r="J12" s="79">
        <f t="shared" si="2"/>
        <v>16.830683118889649</v>
      </c>
      <c r="K12" s="79">
        <f t="shared" si="2"/>
        <v>12.510969861697408</v>
      </c>
      <c r="L12" s="80">
        <f t="shared" si="3"/>
        <v>4.319713257192241</v>
      </c>
    </row>
    <row r="13" spans="1:12">
      <c r="A13" s="154"/>
      <c r="B13" s="151" t="s">
        <v>5</v>
      </c>
      <c r="C13" s="15" t="s">
        <v>0</v>
      </c>
      <c r="D13" s="46">
        <v>5357</v>
      </c>
      <c r="E13" s="47">
        <v>4910</v>
      </c>
      <c r="F13" s="66">
        <f t="shared" si="4"/>
        <v>9.1038696537678216</v>
      </c>
      <c r="G13" s="110" t="s">
        <v>54</v>
      </c>
      <c r="H13" s="105">
        <v>58373</v>
      </c>
      <c r="I13" s="96">
        <f t="shared" si="5"/>
        <v>1.1357990851934971</v>
      </c>
      <c r="J13" s="81">
        <f t="shared" si="2"/>
        <v>9.07412426316146</v>
      </c>
      <c r="K13" s="81">
        <f t="shared" si="2"/>
        <v>8.411423089442037</v>
      </c>
      <c r="L13" s="82">
        <f t="shared" si="3"/>
        <v>0.66270117371942305</v>
      </c>
    </row>
    <row r="14" spans="1:12">
      <c r="A14" s="154"/>
      <c r="B14" s="151"/>
      <c r="C14" s="15" t="s">
        <v>1</v>
      </c>
      <c r="D14" s="48">
        <v>31384</v>
      </c>
      <c r="E14" s="49">
        <v>25466</v>
      </c>
      <c r="F14" s="67">
        <f t="shared" si="4"/>
        <v>23.238828241577007</v>
      </c>
      <c r="G14" s="86">
        <v>387170</v>
      </c>
      <c r="H14" s="106">
        <v>395963</v>
      </c>
      <c r="I14" s="80">
        <f t="shared" si="5"/>
        <v>-2.2206620315534531</v>
      </c>
      <c r="J14" s="79">
        <f t="shared" si="2"/>
        <v>8.105999948343106</v>
      </c>
      <c r="K14" s="79">
        <f t="shared" si="2"/>
        <v>6.4314089952849125</v>
      </c>
      <c r="L14" s="80">
        <f t="shared" si="3"/>
        <v>1.6745909530581935</v>
      </c>
    </row>
    <row r="15" spans="1:12">
      <c r="A15" s="154"/>
      <c r="B15" s="151" t="s">
        <v>6</v>
      </c>
      <c r="C15" s="15" t="s">
        <v>0</v>
      </c>
      <c r="D15" s="46">
        <v>8919</v>
      </c>
      <c r="E15" s="47">
        <v>4374</v>
      </c>
      <c r="F15" s="66">
        <f t="shared" si="4"/>
        <v>103.90946502057614</v>
      </c>
      <c r="G15" s="110" t="s">
        <v>55</v>
      </c>
      <c r="H15" s="105">
        <v>97696</v>
      </c>
      <c r="I15" s="96">
        <f t="shared" si="5"/>
        <v>16.265763183753684</v>
      </c>
      <c r="J15" s="81">
        <f t="shared" si="2"/>
        <v>7.8521309656914964</v>
      </c>
      <c r="K15" s="81">
        <f t="shared" si="2"/>
        <v>4.4771536193907631</v>
      </c>
      <c r="L15" s="82">
        <f t="shared" si="3"/>
        <v>3.3749773463007333</v>
      </c>
    </row>
    <row r="16" spans="1:12">
      <c r="A16" s="154"/>
      <c r="B16" s="151"/>
      <c r="C16" s="15" t="s">
        <v>1</v>
      </c>
      <c r="D16" s="48">
        <v>53159</v>
      </c>
      <c r="E16" s="49">
        <v>23868</v>
      </c>
      <c r="F16" s="67">
        <f t="shared" si="4"/>
        <v>122.72079772079772</v>
      </c>
      <c r="G16" s="86">
        <v>727898</v>
      </c>
      <c r="H16" s="106">
        <v>652020</v>
      </c>
      <c r="I16" s="80">
        <f t="shared" si="5"/>
        <v>11.637373086715131</v>
      </c>
      <c r="J16" s="79">
        <f t="shared" si="2"/>
        <v>7.3030836738114404</v>
      </c>
      <c r="K16" s="79">
        <f t="shared" si="2"/>
        <v>3.6606239072421087</v>
      </c>
      <c r="L16" s="80">
        <f t="shared" si="3"/>
        <v>3.6424597665693317</v>
      </c>
    </row>
    <row r="17" spans="1:12">
      <c r="A17" s="154"/>
      <c r="B17" s="151" t="s">
        <v>7</v>
      </c>
      <c r="C17" s="15" t="s">
        <v>0</v>
      </c>
      <c r="D17" s="46">
        <v>1665</v>
      </c>
      <c r="E17" s="47">
        <v>3694</v>
      </c>
      <c r="F17" s="66">
        <f t="shared" si="4"/>
        <v>-54.926908500270713</v>
      </c>
      <c r="G17" s="110" t="s">
        <v>56</v>
      </c>
      <c r="H17" s="105">
        <v>11521</v>
      </c>
      <c r="I17" s="96">
        <f t="shared" si="5"/>
        <v>-4.591615311170905</v>
      </c>
      <c r="J17" s="81">
        <f t="shared" si="2"/>
        <v>15.147379912663755</v>
      </c>
      <c r="K17" s="81">
        <f t="shared" si="2"/>
        <v>32.063188959291729</v>
      </c>
      <c r="L17" s="82">
        <f t="shared" si="3"/>
        <v>-16.915809046627974</v>
      </c>
    </row>
    <row r="18" spans="1:12">
      <c r="A18" s="154"/>
      <c r="B18" s="151"/>
      <c r="C18" s="15" t="s">
        <v>1</v>
      </c>
      <c r="D18" s="48">
        <v>16827</v>
      </c>
      <c r="E18" s="49">
        <v>16456</v>
      </c>
      <c r="F18" s="67">
        <f t="shared" si="4"/>
        <v>2.2544968400583376</v>
      </c>
      <c r="G18" s="86">
        <v>120908</v>
      </c>
      <c r="H18" s="106">
        <v>116475</v>
      </c>
      <c r="I18" s="80">
        <f t="shared" si="5"/>
        <v>3.8059669456965013</v>
      </c>
      <c r="J18" s="79">
        <f t="shared" si="2"/>
        <v>13.917193237833725</v>
      </c>
      <c r="K18" s="79">
        <f t="shared" si="2"/>
        <v>14.128353723975101</v>
      </c>
      <c r="L18" s="80">
        <f t="shared" si="3"/>
        <v>-0.21116048614137561</v>
      </c>
    </row>
    <row r="19" spans="1:12">
      <c r="A19" s="154"/>
      <c r="B19" s="151" t="s">
        <v>19</v>
      </c>
      <c r="C19" s="15" t="s">
        <v>0</v>
      </c>
      <c r="D19" s="46">
        <v>4073</v>
      </c>
      <c r="E19" s="47">
        <v>5839</v>
      </c>
      <c r="F19" s="66">
        <f t="shared" si="4"/>
        <v>-30.244904949477654</v>
      </c>
      <c r="G19" s="110" t="s">
        <v>57</v>
      </c>
      <c r="H19" s="105">
        <v>15694</v>
      </c>
      <c r="I19" s="96">
        <f t="shared" si="5"/>
        <v>7.2448069325857016</v>
      </c>
      <c r="J19" s="81">
        <f t="shared" si="2"/>
        <v>24.199393975402529</v>
      </c>
      <c r="K19" s="81">
        <f t="shared" si="2"/>
        <v>37.205301389065887</v>
      </c>
      <c r="L19" s="82">
        <f t="shared" si="3"/>
        <v>-13.005907413663358</v>
      </c>
    </row>
    <row r="20" spans="1:12">
      <c r="A20" s="154"/>
      <c r="B20" s="151"/>
      <c r="C20" s="15" t="s">
        <v>1</v>
      </c>
      <c r="D20" s="48">
        <v>38761</v>
      </c>
      <c r="E20" s="49">
        <v>38633</v>
      </c>
      <c r="F20" s="67">
        <f t="shared" si="4"/>
        <v>0.33132296223435925</v>
      </c>
      <c r="G20" s="86">
        <v>207650</v>
      </c>
      <c r="H20" s="106">
        <v>192965</v>
      </c>
      <c r="I20" s="80">
        <f t="shared" si="5"/>
        <v>7.6101883761303863</v>
      </c>
      <c r="J20" s="79">
        <f t="shared" si="2"/>
        <v>18.666506140139656</v>
      </c>
      <c r="K20" s="79">
        <f t="shared" si="2"/>
        <v>20.020729147772911</v>
      </c>
      <c r="L20" s="80">
        <f t="shared" si="3"/>
        <v>-1.3542230076332551</v>
      </c>
    </row>
    <row r="21" spans="1:12">
      <c r="A21" s="154"/>
      <c r="B21" s="151" t="s">
        <v>20</v>
      </c>
      <c r="C21" s="15" t="s">
        <v>0</v>
      </c>
      <c r="D21" s="46">
        <v>1410</v>
      </c>
      <c r="E21" s="47">
        <v>1869</v>
      </c>
      <c r="F21" s="66">
        <f t="shared" si="4"/>
        <v>-24.558587479935795</v>
      </c>
      <c r="G21" s="110" t="s">
        <v>58</v>
      </c>
      <c r="H21" s="105">
        <v>18061</v>
      </c>
      <c r="I21" s="96">
        <f t="shared" si="5"/>
        <v>1.1018216045623166</v>
      </c>
      <c r="J21" s="81">
        <f t="shared" ref="J21:K27" si="6">D21/G21*100</f>
        <v>7.7217962760131433</v>
      </c>
      <c r="K21" s="81">
        <f t="shared" si="6"/>
        <v>10.348264215713415</v>
      </c>
      <c r="L21" s="82">
        <f t="shared" si="3"/>
        <v>-2.6264679397002721</v>
      </c>
    </row>
    <row r="22" spans="1:12">
      <c r="A22" s="154"/>
      <c r="B22" s="151"/>
      <c r="C22" s="15" t="s">
        <v>1</v>
      </c>
      <c r="D22" s="48">
        <v>14065</v>
      </c>
      <c r="E22" s="49">
        <v>13005</v>
      </c>
      <c r="F22" s="67">
        <f t="shared" si="4"/>
        <v>8.150711264898117</v>
      </c>
      <c r="G22" s="86">
        <v>159086</v>
      </c>
      <c r="H22" s="106">
        <v>139839</v>
      </c>
      <c r="I22" s="80">
        <f t="shared" si="5"/>
        <v>13.763685381045345</v>
      </c>
      <c r="J22" s="79">
        <f t="shared" si="6"/>
        <v>8.8411299548671796</v>
      </c>
      <c r="K22" s="79">
        <f t="shared" si="6"/>
        <v>9.2999806920816077</v>
      </c>
      <c r="L22" s="80">
        <f t="shared" si="3"/>
        <v>-0.45885073721442815</v>
      </c>
    </row>
    <row r="23" spans="1:12">
      <c r="A23" s="154"/>
      <c r="B23" s="151" t="s">
        <v>8</v>
      </c>
      <c r="C23" s="15" t="s">
        <v>0</v>
      </c>
      <c r="D23" s="46">
        <v>1849</v>
      </c>
      <c r="E23" s="47">
        <v>3405</v>
      </c>
      <c r="F23" s="66">
        <f t="shared" si="4"/>
        <v>-45.697503671071956</v>
      </c>
      <c r="G23" s="110" t="s">
        <v>59</v>
      </c>
      <c r="H23" s="105">
        <v>46310</v>
      </c>
      <c r="I23" s="96">
        <f t="shared" si="5"/>
        <v>13.411790110127402</v>
      </c>
      <c r="J23" s="81">
        <f t="shared" si="6"/>
        <v>3.5204965632794503</v>
      </c>
      <c r="K23" s="81">
        <f t="shared" si="6"/>
        <v>7.3526236234074709</v>
      </c>
      <c r="L23" s="82">
        <f t="shared" si="3"/>
        <v>-3.8321270601280206</v>
      </c>
    </row>
    <row r="24" spans="1:12">
      <c r="A24" s="154"/>
      <c r="B24" s="151"/>
      <c r="C24" s="15" t="s">
        <v>1</v>
      </c>
      <c r="D24" s="48">
        <v>17818</v>
      </c>
      <c r="E24" s="49">
        <v>15900</v>
      </c>
      <c r="F24" s="67">
        <f t="shared" si="4"/>
        <v>12.062893081761006</v>
      </c>
      <c r="G24" s="86">
        <v>327800</v>
      </c>
      <c r="H24" s="106">
        <v>257457</v>
      </c>
      <c r="I24" s="80">
        <f t="shared" si="5"/>
        <v>27.322232450467453</v>
      </c>
      <c r="J24" s="79">
        <f t="shared" si="6"/>
        <v>5.435631482611349</v>
      </c>
      <c r="K24" s="79">
        <f t="shared" si="6"/>
        <v>6.1757885782868591</v>
      </c>
      <c r="L24" s="80">
        <f t="shared" si="3"/>
        <v>-0.74015709567551013</v>
      </c>
    </row>
    <row r="25" spans="1:12">
      <c r="A25" s="154"/>
      <c r="B25" s="151" t="s">
        <v>9</v>
      </c>
      <c r="C25" s="15" t="s">
        <v>0</v>
      </c>
      <c r="D25" s="46">
        <v>2687</v>
      </c>
      <c r="E25" s="47">
        <v>1675</v>
      </c>
      <c r="F25" s="66">
        <f t="shared" si="4"/>
        <v>60.417910447761194</v>
      </c>
      <c r="G25" s="110" t="s">
        <v>60</v>
      </c>
      <c r="H25" s="105">
        <v>33440</v>
      </c>
      <c r="I25" s="96">
        <f t="shared" si="5"/>
        <v>11.477272727272728</v>
      </c>
      <c r="J25" s="81">
        <f t="shared" si="6"/>
        <v>7.2080047212833298</v>
      </c>
      <c r="K25" s="81">
        <f t="shared" si="6"/>
        <v>5.008971291866029</v>
      </c>
      <c r="L25" s="82">
        <f t="shared" si="3"/>
        <v>2.1990334294173008</v>
      </c>
    </row>
    <row r="26" spans="1:12">
      <c r="A26" s="154"/>
      <c r="B26" s="151"/>
      <c r="C26" s="15" t="s">
        <v>1</v>
      </c>
      <c r="D26" s="48">
        <v>29296</v>
      </c>
      <c r="E26" s="49">
        <v>30183</v>
      </c>
      <c r="F26" s="67">
        <f t="shared" si="4"/>
        <v>-2.9387403505284433</v>
      </c>
      <c r="G26" s="86">
        <v>331002</v>
      </c>
      <c r="H26" s="106">
        <v>335150</v>
      </c>
      <c r="I26" s="80">
        <f t="shared" si="5"/>
        <v>-1.2376547814411458</v>
      </c>
      <c r="J26" s="79">
        <f t="shared" si="6"/>
        <v>8.8507018084482869</v>
      </c>
      <c r="K26" s="79">
        <f t="shared" si="6"/>
        <v>9.0058182903177695</v>
      </c>
      <c r="L26" s="80">
        <f t="shared" si="3"/>
        <v>-0.15511648186948257</v>
      </c>
    </row>
    <row r="27" spans="1:12">
      <c r="A27" s="154"/>
      <c r="B27" s="151" t="s">
        <v>10</v>
      </c>
      <c r="C27" s="15" t="s">
        <v>0</v>
      </c>
      <c r="D27" s="46">
        <v>4086</v>
      </c>
      <c r="E27" s="47">
        <v>3266</v>
      </c>
      <c r="F27" s="66">
        <f t="shared" si="4"/>
        <v>25.107164727495405</v>
      </c>
      <c r="G27" s="91">
        <v>92616</v>
      </c>
      <c r="H27" s="107">
        <v>92472</v>
      </c>
      <c r="I27" s="96">
        <f t="shared" si="5"/>
        <v>0.15572281339216196</v>
      </c>
      <c r="J27" s="81">
        <f t="shared" si="6"/>
        <v>4.4117647058823533</v>
      </c>
      <c r="K27" s="81">
        <f t="shared" si="6"/>
        <v>3.5318799204083402</v>
      </c>
      <c r="L27" s="82">
        <f t="shared" si="3"/>
        <v>0.87988478547401305</v>
      </c>
    </row>
    <row r="28" spans="1:12">
      <c r="A28" s="155"/>
      <c r="B28" s="152"/>
      <c r="C28" s="14" t="s">
        <v>1</v>
      </c>
      <c r="D28" s="44">
        <v>30982</v>
      </c>
      <c r="E28" s="45">
        <v>21393</v>
      </c>
      <c r="F28" s="65">
        <f t="shared" si="4"/>
        <v>44.823072967793202</v>
      </c>
      <c r="G28" s="92">
        <v>716422</v>
      </c>
      <c r="H28" s="108">
        <v>672944</v>
      </c>
      <c r="I28" s="78">
        <f t="shared" si="5"/>
        <v>6.4608644998692313</v>
      </c>
      <c r="J28" s="77">
        <f>D28/G28*100</f>
        <v>4.3245461473824092</v>
      </c>
      <c r="K28" s="77">
        <f>E28/H28*100</f>
        <v>3.179016381749447</v>
      </c>
      <c r="L28" s="78">
        <f>J28-K28</f>
        <v>1.1455297656329622</v>
      </c>
    </row>
    <row r="29" spans="1:12">
      <c r="A29" s="143" t="s">
        <v>21</v>
      </c>
      <c r="B29" s="146" t="s">
        <v>2</v>
      </c>
      <c r="C29" s="16" t="s">
        <v>0</v>
      </c>
      <c r="D29" s="43">
        <f>D31+D33</f>
        <v>11416</v>
      </c>
      <c r="E29" s="43">
        <f>E31+E33</f>
        <v>10259</v>
      </c>
      <c r="F29" s="68">
        <f t="shared" si="4"/>
        <v>11.27790232966176</v>
      </c>
      <c r="G29" s="43">
        <f>G31+G33</f>
        <v>252984</v>
      </c>
      <c r="H29" s="43">
        <f>H31+H33</f>
        <v>240417</v>
      </c>
      <c r="I29" s="97">
        <f t="shared" si="5"/>
        <v>5.2271677959545295</v>
      </c>
      <c r="J29" s="75">
        <f>D29/G29*100</f>
        <v>4.5125383423457608</v>
      </c>
      <c r="K29" s="75">
        <f t="shared" ref="K29" si="7">E29/H29*100</f>
        <v>4.2671691269752143</v>
      </c>
      <c r="L29" s="76">
        <f>J29-K29</f>
        <v>0.24536921537054646</v>
      </c>
    </row>
    <row r="30" spans="1:12">
      <c r="A30" s="144"/>
      <c r="B30" s="147"/>
      <c r="C30" s="17" t="s">
        <v>1</v>
      </c>
      <c r="D30" s="45">
        <f>D32+D34</f>
        <v>94960</v>
      </c>
      <c r="E30" s="45">
        <f>E32+E34</f>
        <v>51953</v>
      </c>
      <c r="F30" s="69">
        <f t="shared" si="4"/>
        <v>82.78059014878832</v>
      </c>
      <c r="G30" s="45">
        <f>G32+G34</f>
        <v>1659211</v>
      </c>
      <c r="H30" s="45">
        <f>H32+H34</f>
        <v>1593771</v>
      </c>
      <c r="I30" s="98">
        <f t="shared" si="5"/>
        <v>4.105985113294194</v>
      </c>
      <c r="J30" s="77">
        <f>D30/G30*100</f>
        <v>5.7232021725989037</v>
      </c>
      <c r="K30" s="77">
        <f>E30/H30*100</f>
        <v>3.2597531263901773</v>
      </c>
      <c r="L30" s="78">
        <f>J30-K30</f>
        <v>2.4634490462087264</v>
      </c>
    </row>
    <row r="31" spans="1:12">
      <c r="A31" s="144"/>
      <c r="B31" s="148" t="s">
        <v>11</v>
      </c>
      <c r="C31" s="18" t="s">
        <v>0</v>
      </c>
      <c r="D31" s="113">
        <v>2851</v>
      </c>
      <c r="E31" s="114">
        <v>3049</v>
      </c>
      <c r="F31" s="66">
        <f t="shared" si="4"/>
        <v>-6.4939324368645455</v>
      </c>
      <c r="G31" s="105" t="s">
        <v>61</v>
      </c>
      <c r="H31" s="105">
        <v>90270</v>
      </c>
      <c r="I31" s="96">
        <f t="shared" si="5"/>
        <v>7.9295446992356258</v>
      </c>
      <c r="J31" s="75">
        <f>D31/G31*100</f>
        <v>2.9262634971466106</v>
      </c>
      <c r="K31" s="75">
        <f t="shared" ref="K31:K33" si="8">E31/H31*100</f>
        <v>3.3776448432480337</v>
      </c>
      <c r="L31" s="76">
        <f>J31-K31</f>
        <v>-0.45138134610142311</v>
      </c>
    </row>
    <row r="32" spans="1:12">
      <c r="A32" s="144"/>
      <c r="B32" s="149"/>
      <c r="C32" s="18" t="s">
        <v>1</v>
      </c>
      <c r="D32" s="115">
        <v>24251</v>
      </c>
      <c r="E32" s="116">
        <v>13092</v>
      </c>
      <c r="F32" s="67">
        <f t="shared" si="4"/>
        <v>85.235258172930031</v>
      </c>
      <c r="G32" s="106">
        <v>605909</v>
      </c>
      <c r="H32" s="106">
        <v>564845</v>
      </c>
      <c r="I32" s="80">
        <f t="shared" si="5"/>
        <v>7.2699590153050835</v>
      </c>
      <c r="J32" s="79">
        <f t="shared" ref="J32:J33" si="9">D32/G32*100</f>
        <v>4.0024162044135343</v>
      </c>
      <c r="K32" s="79">
        <f t="shared" si="8"/>
        <v>2.317803999327249</v>
      </c>
      <c r="L32" s="80">
        <f t="shared" ref="L32:L33" si="10">J32-K32</f>
        <v>1.6846122050862853</v>
      </c>
    </row>
    <row r="33" spans="1:12">
      <c r="A33" s="144"/>
      <c r="B33" s="149" t="s">
        <v>10</v>
      </c>
      <c r="C33" s="18" t="s">
        <v>0</v>
      </c>
      <c r="D33" s="113">
        <v>8565</v>
      </c>
      <c r="E33" s="114">
        <v>7210</v>
      </c>
      <c r="F33" s="66">
        <f t="shared" si="4"/>
        <v>18.793342579750348</v>
      </c>
      <c r="G33" s="107">
        <v>155556</v>
      </c>
      <c r="H33" s="107">
        <v>150147</v>
      </c>
      <c r="I33" s="96">
        <f t="shared" si="5"/>
        <v>3.6024695798117845</v>
      </c>
      <c r="J33" s="81">
        <f t="shared" si="9"/>
        <v>5.5060556969837231</v>
      </c>
      <c r="K33" s="81">
        <f t="shared" si="8"/>
        <v>4.8019607451364328</v>
      </c>
      <c r="L33" s="82">
        <f t="shared" si="10"/>
        <v>0.70409495184729032</v>
      </c>
    </row>
    <row r="34" spans="1:12" ht="17.25" thickBot="1">
      <c r="A34" s="145"/>
      <c r="B34" s="150"/>
      <c r="C34" s="19" t="s">
        <v>1</v>
      </c>
      <c r="D34" s="117">
        <v>70709</v>
      </c>
      <c r="E34" s="118">
        <v>38861</v>
      </c>
      <c r="F34" s="70">
        <f t="shared" si="4"/>
        <v>81.95362960294382</v>
      </c>
      <c r="G34" s="109">
        <v>1053302</v>
      </c>
      <c r="H34" s="109">
        <v>1028926</v>
      </c>
      <c r="I34" s="84">
        <f t="shared" si="5"/>
        <v>2.3690722170496228</v>
      </c>
      <c r="J34" s="83">
        <f>D34/G34*100</f>
        <v>6.7130794397048525</v>
      </c>
      <c r="K34" s="83">
        <f>E34/H34*100</f>
        <v>3.7768508133723899</v>
      </c>
      <c r="L34" s="84">
        <f>J34-K34</f>
        <v>2.9362286263324626</v>
      </c>
    </row>
  </sheetData>
  <mergeCells count="21">
    <mergeCell ref="B25:B26"/>
    <mergeCell ref="A1:L1"/>
    <mergeCell ref="D3:F3"/>
    <mergeCell ref="G3:I3"/>
    <mergeCell ref="J3:L3"/>
    <mergeCell ref="A5:B6"/>
    <mergeCell ref="A7:A28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7:B28"/>
    <mergeCell ref="A29:A34"/>
    <mergeCell ref="B29:B30"/>
    <mergeCell ref="B31:B32"/>
    <mergeCell ref="B33:B34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4"/>
  <sheetViews>
    <sheetView workbookViewId="0">
      <selection sqref="A1:XFD1048576"/>
    </sheetView>
  </sheetViews>
  <sheetFormatPr defaultRowHeight="16.5"/>
  <cols>
    <col min="7" max="7" width="11" bestFit="1" customWidth="1"/>
    <col min="8" max="8" width="9.875" bestFit="1" customWidth="1"/>
  </cols>
  <sheetData>
    <row r="1" spans="1:12" ht="26.25">
      <c r="A1" s="135" t="s">
        <v>62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</row>
    <row r="2" spans="1:12" ht="17.25" thickBot="1">
      <c r="A2" s="4"/>
      <c r="B2" s="4"/>
      <c r="C2" s="4"/>
      <c r="D2" s="4"/>
      <c r="E2" s="2"/>
      <c r="F2" s="2"/>
      <c r="G2" s="2"/>
      <c r="H2" s="2"/>
      <c r="I2" s="2"/>
      <c r="J2" s="3"/>
      <c r="K2" s="3"/>
      <c r="L2" s="3"/>
    </row>
    <row r="3" spans="1:12">
      <c r="A3" s="5"/>
      <c r="B3" s="6"/>
      <c r="C3" s="7"/>
      <c r="D3" s="136" t="s">
        <v>15</v>
      </c>
      <c r="E3" s="133"/>
      <c r="F3" s="137"/>
      <c r="G3" s="138" t="s">
        <v>16</v>
      </c>
      <c r="H3" s="133"/>
      <c r="I3" s="134"/>
      <c r="J3" s="133" t="s">
        <v>35</v>
      </c>
      <c r="K3" s="133"/>
      <c r="L3" s="134"/>
    </row>
    <row r="4" spans="1:12">
      <c r="A4" s="8"/>
      <c r="B4" s="9"/>
      <c r="C4" s="10"/>
      <c r="D4" s="22" t="s">
        <v>27</v>
      </c>
      <c r="E4" s="23" t="s">
        <v>24</v>
      </c>
      <c r="F4" s="21" t="s">
        <v>25</v>
      </c>
      <c r="G4" s="24" t="s">
        <v>27</v>
      </c>
      <c r="H4" s="23" t="s">
        <v>24</v>
      </c>
      <c r="I4" s="20" t="s">
        <v>25</v>
      </c>
      <c r="J4" s="23" t="s">
        <v>27</v>
      </c>
      <c r="K4" s="23" t="s">
        <v>24</v>
      </c>
      <c r="L4" s="20" t="s">
        <v>36</v>
      </c>
    </row>
    <row r="5" spans="1:12">
      <c r="A5" s="139" t="s">
        <v>17</v>
      </c>
      <c r="B5" s="140"/>
      <c r="C5" s="11" t="s">
        <v>0</v>
      </c>
      <c r="D5" s="39">
        <f>D7+D29</f>
        <v>178323</v>
      </c>
      <c r="E5" s="39">
        <f>E7+E29</f>
        <v>131772</v>
      </c>
      <c r="F5" s="62">
        <f t="shared" ref="F5:F6" si="0">(D5-E5)/E5*100</f>
        <v>35.32692833075312</v>
      </c>
      <c r="G5" s="39">
        <f>G7+G29</f>
        <v>1586299</v>
      </c>
      <c r="H5" s="39">
        <f>H7+H29</f>
        <v>1391727</v>
      </c>
      <c r="I5" s="94">
        <f t="shared" ref="I5:I6" si="1">(G5-H5)/H5*100</f>
        <v>13.980615451162477</v>
      </c>
      <c r="J5" s="71">
        <f t="shared" ref="J5:K20" si="2">D5/G5*100</f>
        <v>11.241449436707708</v>
      </c>
      <c r="K5" s="71">
        <f t="shared" si="2"/>
        <v>9.4682362273635565</v>
      </c>
      <c r="L5" s="72">
        <f t="shared" ref="L5:L27" si="3">J5-K5</f>
        <v>1.7732132093441511</v>
      </c>
    </row>
    <row r="6" spans="1:12">
      <c r="A6" s="141"/>
      <c r="B6" s="142"/>
      <c r="C6" s="12" t="s">
        <v>1</v>
      </c>
      <c r="D6" s="41">
        <f>D8+D30</f>
        <v>1115567</v>
      </c>
      <c r="E6" s="41">
        <f>E8+E30</f>
        <v>734483</v>
      </c>
      <c r="F6" s="63">
        <f t="shared" si="0"/>
        <v>51.884659005041641</v>
      </c>
      <c r="G6" s="41">
        <f>G8+G30</f>
        <v>11473580</v>
      </c>
      <c r="H6" s="41">
        <f>H8+H30</f>
        <v>9865934</v>
      </c>
      <c r="I6" s="74">
        <f t="shared" si="1"/>
        <v>16.294919467330715</v>
      </c>
      <c r="J6" s="73">
        <f t="shared" si="2"/>
        <v>9.7229199604656973</v>
      </c>
      <c r="K6" s="73">
        <f>E6/H6*100</f>
        <v>7.4446372740786622</v>
      </c>
      <c r="L6" s="74">
        <f t="shared" si="3"/>
        <v>2.2782826863870351</v>
      </c>
    </row>
    <row r="7" spans="1:12">
      <c r="A7" s="153" t="s">
        <v>18</v>
      </c>
      <c r="B7" s="146" t="s">
        <v>2</v>
      </c>
      <c r="C7" s="13" t="s">
        <v>0</v>
      </c>
      <c r="D7" s="43">
        <f>D9+D11+D13+D15+D17+D19+D21+D23+D25+D27</f>
        <v>165413</v>
      </c>
      <c r="E7" s="43">
        <f>E9+E11+E13+E15+E17+E19+E21+E23+E25+E27</f>
        <v>119419</v>
      </c>
      <c r="F7" s="64">
        <f>(D7-E7)/E7*100</f>
        <v>38.51480920121589</v>
      </c>
      <c r="G7" s="43">
        <f>G9+G11+G13+G15+G17+G19+G21+G23+G25+G27</f>
        <v>1328344</v>
      </c>
      <c r="H7" s="43">
        <f>H9+H11+H13+H15+H17+H19+H21+H23+H25+H27</f>
        <v>1165806</v>
      </c>
      <c r="I7" s="95">
        <f>(G7-H7)/H7*100</f>
        <v>13.942113868002052</v>
      </c>
      <c r="J7" s="75">
        <f t="shared" si="2"/>
        <v>12.452572526393766</v>
      </c>
      <c r="K7" s="75">
        <f t="shared" si="2"/>
        <v>10.243471040636264</v>
      </c>
      <c r="L7" s="76">
        <f t="shared" si="3"/>
        <v>2.2091014857575022</v>
      </c>
    </row>
    <row r="8" spans="1:12">
      <c r="A8" s="154"/>
      <c r="B8" s="147"/>
      <c r="C8" s="14" t="s">
        <v>1</v>
      </c>
      <c r="D8" s="45">
        <f>D10+D12+D14+D16+D18+D20+D22+D24+D26+D28</f>
        <v>1007697</v>
      </c>
      <c r="E8" s="45">
        <f>E10+E12+E14+E16+E18+E20+E22+E24+E26+E28</f>
        <v>670177</v>
      </c>
      <c r="F8" s="65">
        <f>(D8-E8)/E8*100</f>
        <v>50.362814599725148</v>
      </c>
      <c r="G8" s="45">
        <f>G10+G12+G14+G16+G18+G20+G22+G24+G26+G28</f>
        <v>9556414</v>
      </c>
      <c r="H8" s="45">
        <f>H10+H12+H14+H16+H18+H20+H22+H24+H26+H28</f>
        <v>8046242</v>
      </c>
      <c r="I8" s="78">
        <f>(G8-H8)/H8*100</f>
        <v>18.768662438937334</v>
      </c>
      <c r="J8" s="77">
        <f t="shared" si="2"/>
        <v>10.54471897094454</v>
      </c>
      <c r="K8" s="77">
        <f>E8/H8*100</f>
        <v>8.3290684023672164</v>
      </c>
      <c r="L8" s="78">
        <f t="shared" si="3"/>
        <v>2.215650568577324</v>
      </c>
    </row>
    <row r="9" spans="1:12">
      <c r="A9" s="154"/>
      <c r="B9" s="156" t="s">
        <v>3</v>
      </c>
      <c r="C9" s="15" t="s">
        <v>0</v>
      </c>
      <c r="D9" s="46">
        <v>12213</v>
      </c>
      <c r="E9" s="47">
        <v>11084</v>
      </c>
      <c r="F9" s="66">
        <f t="shared" ref="F9:F34" si="4">(D9-E9)/E9*100</f>
        <v>10.185853482497293</v>
      </c>
      <c r="G9" s="110" t="s">
        <v>63</v>
      </c>
      <c r="H9" s="105">
        <v>315025</v>
      </c>
      <c r="I9" s="96">
        <f t="shared" ref="I9:I34" si="5">(G9-H9)/H9*100</f>
        <v>4.6431235616220938</v>
      </c>
      <c r="J9" s="75">
        <f t="shared" si="2"/>
        <v>3.7048159877689195</v>
      </c>
      <c r="K9" s="75">
        <f t="shared" si="2"/>
        <v>3.5184509165939208</v>
      </c>
      <c r="L9" s="111">
        <f t="shared" si="3"/>
        <v>0.18636507117499868</v>
      </c>
    </row>
    <row r="10" spans="1:12">
      <c r="A10" s="154"/>
      <c r="B10" s="151"/>
      <c r="C10" s="15" t="s">
        <v>1</v>
      </c>
      <c r="D10" s="48">
        <v>63154</v>
      </c>
      <c r="E10" s="49">
        <v>54038</v>
      </c>
      <c r="F10" s="67">
        <f t="shared" si="4"/>
        <v>16.869610274251453</v>
      </c>
      <c r="G10" s="86">
        <v>2258168</v>
      </c>
      <c r="H10" s="106">
        <v>1851713</v>
      </c>
      <c r="I10" s="80">
        <f t="shared" si="5"/>
        <v>21.950215827182724</v>
      </c>
      <c r="J10" s="79">
        <f t="shared" si="2"/>
        <v>2.7966918316086313</v>
      </c>
      <c r="K10" s="79">
        <f>E10/H10*100</f>
        <v>2.9182708119454799</v>
      </c>
      <c r="L10" s="112">
        <f t="shared" si="3"/>
        <v>-0.12157898033684855</v>
      </c>
    </row>
    <row r="11" spans="1:12">
      <c r="A11" s="154"/>
      <c r="B11" s="151" t="s">
        <v>4</v>
      </c>
      <c r="C11" s="15" t="s">
        <v>0</v>
      </c>
      <c r="D11" s="46">
        <v>120043</v>
      </c>
      <c r="E11" s="47">
        <v>78485</v>
      </c>
      <c r="F11" s="66">
        <f t="shared" si="4"/>
        <v>52.950245269796781</v>
      </c>
      <c r="G11" s="110" t="s">
        <v>64</v>
      </c>
      <c r="H11" s="105">
        <v>478140</v>
      </c>
      <c r="I11" s="96">
        <f t="shared" si="5"/>
        <v>20.908520517003389</v>
      </c>
      <c r="J11" s="81">
        <f t="shared" si="2"/>
        <v>20.764661518875236</v>
      </c>
      <c r="K11" s="81">
        <f t="shared" si="2"/>
        <v>16.414648429330324</v>
      </c>
      <c r="L11" s="82">
        <f t="shared" si="3"/>
        <v>4.3500130895449125</v>
      </c>
    </row>
    <row r="12" spans="1:12">
      <c r="A12" s="154"/>
      <c r="B12" s="151"/>
      <c r="C12" s="15" t="s">
        <v>1</v>
      </c>
      <c r="D12" s="48">
        <v>679094</v>
      </c>
      <c r="E12" s="49">
        <v>401385</v>
      </c>
      <c r="F12" s="67">
        <f t="shared" si="4"/>
        <v>69.18768763157567</v>
      </c>
      <c r="G12" s="86">
        <v>3899730</v>
      </c>
      <c r="H12" s="106">
        <v>3059075</v>
      </c>
      <c r="I12" s="80">
        <f t="shared" si="5"/>
        <v>27.480692693052639</v>
      </c>
      <c r="J12" s="79">
        <f t="shared" si="2"/>
        <v>17.413872242437296</v>
      </c>
      <c r="K12" s="79">
        <f t="shared" si="2"/>
        <v>13.121123215351046</v>
      </c>
      <c r="L12" s="80">
        <f t="shared" si="3"/>
        <v>4.2927490270862503</v>
      </c>
    </row>
    <row r="13" spans="1:12">
      <c r="A13" s="154"/>
      <c r="B13" s="151" t="s">
        <v>5</v>
      </c>
      <c r="C13" s="15" t="s">
        <v>0</v>
      </c>
      <c r="D13" s="46">
        <v>5696</v>
      </c>
      <c r="E13" s="47">
        <v>6192</v>
      </c>
      <c r="F13" s="66">
        <f t="shared" si="4"/>
        <v>-8.0103359173126609</v>
      </c>
      <c r="G13" s="110" t="s">
        <v>65</v>
      </c>
      <c r="H13" s="105">
        <v>63397</v>
      </c>
      <c r="I13" s="96">
        <f t="shared" si="5"/>
        <v>4.0396233260248913</v>
      </c>
      <c r="J13" s="81">
        <f t="shared" si="2"/>
        <v>8.6357985384638702</v>
      </c>
      <c r="K13" s="81">
        <f t="shared" si="2"/>
        <v>9.7670236761991891</v>
      </c>
      <c r="L13" s="82">
        <f t="shared" si="3"/>
        <v>-1.1312251377353189</v>
      </c>
    </row>
    <row r="14" spans="1:12">
      <c r="A14" s="154"/>
      <c r="B14" s="151"/>
      <c r="C14" s="15" t="s">
        <v>1</v>
      </c>
      <c r="D14" s="48">
        <v>37080</v>
      </c>
      <c r="E14" s="49">
        <v>31658</v>
      </c>
      <c r="F14" s="67">
        <f t="shared" si="4"/>
        <v>17.126792595868341</v>
      </c>
      <c r="G14" s="86">
        <v>453128</v>
      </c>
      <c r="H14" s="106">
        <v>459360</v>
      </c>
      <c r="I14" s="80">
        <f t="shared" si="5"/>
        <v>-1.3566701497735982</v>
      </c>
      <c r="J14" s="79">
        <f t="shared" si="2"/>
        <v>8.1831182359068517</v>
      </c>
      <c r="K14" s="79">
        <f t="shared" si="2"/>
        <v>6.8917624521072796</v>
      </c>
      <c r="L14" s="80">
        <f t="shared" si="3"/>
        <v>1.2913557837995722</v>
      </c>
    </row>
    <row r="15" spans="1:12">
      <c r="A15" s="154"/>
      <c r="B15" s="151" t="s">
        <v>6</v>
      </c>
      <c r="C15" s="15" t="s">
        <v>0</v>
      </c>
      <c r="D15" s="46">
        <v>8250</v>
      </c>
      <c r="E15" s="47">
        <v>6354</v>
      </c>
      <c r="F15" s="66">
        <f t="shared" si="4"/>
        <v>29.839471199244571</v>
      </c>
      <c r="G15" s="110" t="s">
        <v>66</v>
      </c>
      <c r="H15" s="105">
        <v>100517</v>
      </c>
      <c r="I15" s="96">
        <f t="shared" si="5"/>
        <v>8.7109643144940652</v>
      </c>
      <c r="J15" s="81">
        <f t="shared" si="2"/>
        <v>7.5498979619851188</v>
      </c>
      <c r="K15" s="81">
        <f t="shared" si="2"/>
        <v>6.3213187818975891</v>
      </c>
      <c r="L15" s="82">
        <f t="shared" si="3"/>
        <v>1.2285791800875296</v>
      </c>
    </row>
    <row r="16" spans="1:12">
      <c r="A16" s="154"/>
      <c r="B16" s="151"/>
      <c r="C16" s="15" t="s">
        <v>1</v>
      </c>
      <c r="D16" s="48">
        <v>61409</v>
      </c>
      <c r="E16" s="49">
        <v>30222</v>
      </c>
      <c r="F16" s="67">
        <f t="shared" si="4"/>
        <v>103.1930381841043</v>
      </c>
      <c r="G16" s="86">
        <v>837171</v>
      </c>
      <c r="H16" s="106">
        <v>752537</v>
      </c>
      <c r="I16" s="80">
        <f t="shared" si="5"/>
        <v>11.24649020579719</v>
      </c>
      <c r="J16" s="79">
        <f t="shared" si="2"/>
        <v>7.3352994788400459</v>
      </c>
      <c r="K16" s="79">
        <f t="shared" si="2"/>
        <v>4.0160151593875124</v>
      </c>
      <c r="L16" s="80">
        <f t="shared" si="3"/>
        <v>3.3192843194525334</v>
      </c>
    </row>
    <row r="17" spans="1:12">
      <c r="A17" s="154"/>
      <c r="B17" s="151" t="s">
        <v>7</v>
      </c>
      <c r="C17" s="15" t="s">
        <v>0</v>
      </c>
      <c r="D17" s="46">
        <v>1382</v>
      </c>
      <c r="E17" s="47">
        <v>1828</v>
      </c>
      <c r="F17" s="66">
        <f t="shared" si="4"/>
        <v>-24.398249452954047</v>
      </c>
      <c r="G17" s="110" t="s">
        <v>67</v>
      </c>
      <c r="H17" s="105">
        <v>11843</v>
      </c>
      <c r="I17" s="96">
        <f t="shared" si="5"/>
        <v>9.8370345351684545</v>
      </c>
      <c r="J17" s="81">
        <f t="shared" si="2"/>
        <v>10.624231242312424</v>
      </c>
      <c r="K17" s="81">
        <f t="shared" si="2"/>
        <v>15.435278223423119</v>
      </c>
      <c r="L17" s="82">
        <f t="shared" si="3"/>
        <v>-4.8110469811106942</v>
      </c>
    </row>
    <row r="18" spans="1:12">
      <c r="A18" s="154"/>
      <c r="B18" s="151"/>
      <c r="C18" s="15" t="s">
        <v>1</v>
      </c>
      <c r="D18" s="48">
        <v>18209</v>
      </c>
      <c r="E18" s="49">
        <v>18284</v>
      </c>
      <c r="F18" s="67">
        <f t="shared" si="4"/>
        <v>-0.41019470575366435</v>
      </c>
      <c r="G18" s="86">
        <v>133916</v>
      </c>
      <c r="H18" s="106">
        <v>128318</v>
      </c>
      <c r="I18" s="80">
        <f t="shared" si="5"/>
        <v>4.3625991676927631</v>
      </c>
      <c r="J18" s="79">
        <f t="shared" si="2"/>
        <v>13.597329669344962</v>
      </c>
      <c r="K18" s="79">
        <f t="shared" si="2"/>
        <v>14.248975202231955</v>
      </c>
      <c r="L18" s="80">
        <f t="shared" si="3"/>
        <v>-0.65164553288699345</v>
      </c>
    </row>
    <row r="19" spans="1:12">
      <c r="A19" s="154"/>
      <c r="B19" s="151" t="s">
        <v>19</v>
      </c>
      <c r="C19" s="15" t="s">
        <v>0</v>
      </c>
      <c r="D19" s="46">
        <v>3530</v>
      </c>
      <c r="E19" s="47">
        <v>3971</v>
      </c>
      <c r="F19" s="66">
        <f t="shared" si="4"/>
        <v>-11.105514983631327</v>
      </c>
      <c r="G19" s="110" t="s">
        <v>68</v>
      </c>
      <c r="H19" s="105">
        <v>19218</v>
      </c>
      <c r="I19" s="96">
        <f t="shared" si="5"/>
        <v>6.774898532625663</v>
      </c>
      <c r="J19" s="81">
        <f t="shared" si="2"/>
        <v>17.202729044834307</v>
      </c>
      <c r="K19" s="81">
        <f t="shared" si="2"/>
        <v>20.662920178998856</v>
      </c>
      <c r="L19" s="82">
        <f t="shared" si="3"/>
        <v>-3.4601911341645497</v>
      </c>
    </row>
    <row r="20" spans="1:12">
      <c r="A20" s="154"/>
      <c r="B20" s="151"/>
      <c r="C20" s="15" t="s">
        <v>1</v>
      </c>
      <c r="D20" s="48">
        <v>42291</v>
      </c>
      <c r="E20" s="49">
        <v>42604</v>
      </c>
      <c r="F20" s="67">
        <f t="shared" si="4"/>
        <v>-0.73467280067599283</v>
      </c>
      <c r="G20" s="86">
        <v>228170</v>
      </c>
      <c r="H20" s="106">
        <v>212183</v>
      </c>
      <c r="I20" s="80">
        <f t="shared" si="5"/>
        <v>7.5345338693486283</v>
      </c>
      <c r="J20" s="79">
        <f t="shared" si="2"/>
        <v>18.534864355524387</v>
      </c>
      <c r="K20" s="79">
        <f t="shared" si="2"/>
        <v>20.078894162114779</v>
      </c>
      <c r="L20" s="80">
        <f t="shared" si="3"/>
        <v>-1.544029806590391</v>
      </c>
    </row>
    <row r="21" spans="1:12">
      <c r="A21" s="154"/>
      <c r="B21" s="151" t="s">
        <v>20</v>
      </c>
      <c r="C21" s="15" t="s">
        <v>0</v>
      </c>
      <c r="D21" s="46">
        <v>1753</v>
      </c>
      <c r="E21" s="47">
        <v>1815</v>
      </c>
      <c r="F21" s="66">
        <f t="shared" si="4"/>
        <v>-3.4159779614325072</v>
      </c>
      <c r="G21" s="110" t="s">
        <v>69</v>
      </c>
      <c r="H21" s="105">
        <v>15796</v>
      </c>
      <c r="I21" s="96">
        <f t="shared" si="5"/>
        <v>15.282349962015701</v>
      </c>
      <c r="J21" s="81">
        <f t="shared" ref="J21:K27" si="6">D21/G21*100</f>
        <v>9.6265788028555725</v>
      </c>
      <c r="K21" s="81">
        <f t="shared" si="6"/>
        <v>11.49025069637883</v>
      </c>
      <c r="L21" s="82">
        <f t="shared" si="3"/>
        <v>-1.8636718935232572</v>
      </c>
    </row>
    <row r="22" spans="1:12">
      <c r="A22" s="154"/>
      <c r="B22" s="151"/>
      <c r="C22" s="15" t="s">
        <v>1</v>
      </c>
      <c r="D22" s="48">
        <v>15818</v>
      </c>
      <c r="E22" s="49">
        <v>14820</v>
      </c>
      <c r="F22" s="67">
        <f t="shared" si="4"/>
        <v>6.7341430499325243</v>
      </c>
      <c r="G22" s="86">
        <v>177296</v>
      </c>
      <c r="H22" s="106">
        <v>155635</v>
      </c>
      <c r="I22" s="80">
        <f t="shared" si="5"/>
        <v>13.917820541651944</v>
      </c>
      <c r="J22" s="79">
        <f t="shared" si="6"/>
        <v>8.9218030863640472</v>
      </c>
      <c r="K22" s="79">
        <f t="shared" si="6"/>
        <v>9.5222796928711411</v>
      </c>
      <c r="L22" s="80">
        <f t="shared" si="3"/>
        <v>-0.60047660650709389</v>
      </c>
    </row>
    <row r="23" spans="1:12">
      <c r="A23" s="154"/>
      <c r="B23" s="151" t="s">
        <v>8</v>
      </c>
      <c r="C23" s="15" t="s">
        <v>0</v>
      </c>
      <c r="D23" s="46">
        <v>1827</v>
      </c>
      <c r="E23" s="47">
        <v>3633</v>
      </c>
      <c r="F23" s="66">
        <f t="shared" si="4"/>
        <v>-49.710982658959537</v>
      </c>
      <c r="G23" s="110" t="s">
        <v>70</v>
      </c>
      <c r="H23" s="105">
        <v>37085</v>
      </c>
      <c r="I23" s="96">
        <f t="shared" si="5"/>
        <v>17.521909127679656</v>
      </c>
      <c r="J23" s="81">
        <f t="shared" si="6"/>
        <v>4.1920014684624736</v>
      </c>
      <c r="K23" s="81">
        <f t="shared" si="6"/>
        <v>9.7964136443305918</v>
      </c>
      <c r="L23" s="82">
        <f t="shared" si="3"/>
        <v>-5.6044121758681182</v>
      </c>
    </row>
    <row r="24" spans="1:12">
      <c r="A24" s="154"/>
      <c r="B24" s="151"/>
      <c r="C24" s="15" t="s">
        <v>1</v>
      </c>
      <c r="D24" s="48">
        <v>19645</v>
      </c>
      <c r="E24" s="49">
        <v>19533</v>
      </c>
      <c r="F24" s="67">
        <f t="shared" si="4"/>
        <v>0.57338862437925564</v>
      </c>
      <c r="G24" s="86">
        <v>371383</v>
      </c>
      <c r="H24" s="106">
        <v>294542</v>
      </c>
      <c r="I24" s="80">
        <f t="shared" si="5"/>
        <v>26.08829980104705</v>
      </c>
      <c r="J24" s="79">
        <f t="shared" si="6"/>
        <v>5.2896874655005748</v>
      </c>
      <c r="K24" s="79">
        <f t="shared" si="6"/>
        <v>6.6316518527069146</v>
      </c>
      <c r="L24" s="80">
        <f t="shared" si="3"/>
        <v>-1.3419643872063398</v>
      </c>
    </row>
    <row r="25" spans="1:12">
      <c r="A25" s="154"/>
      <c r="B25" s="151" t="s">
        <v>9</v>
      </c>
      <c r="C25" s="15" t="s">
        <v>0</v>
      </c>
      <c r="D25" s="46">
        <v>4850</v>
      </c>
      <c r="E25" s="47">
        <v>1760</v>
      </c>
      <c r="F25" s="66">
        <f t="shared" si="4"/>
        <v>175.56818181818181</v>
      </c>
      <c r="G25" s="110" t="s">
        <v>71</v>
      </c>
      <c r="H25" s="105">
        <v>28516</v>
      </c>
      <c r="I25" s="96">
        <f t="shared" si="5"/>
        <v>15.128348997054285</v>
      </c>
      <c r="J25" s="81">
        <f t="shared" si="6"/>
        <v>14.773073408467866</v>
      </c>
      <c r="K25" s="81">
        <f t="shared" si="6"/>
        <v>6.1719736288399494</v>
      </c>
      <c r="L25" s="82">
        <f t="shared" si="3"/>
        <v>8.6010997796279156</v>
      </c>
    </row>
    <row r="26" spans="1:12">
      <c r="A26" s="154"/>
      <c r="B26" s="151"/>
      <c r="C26" s="15" t="s">
        <v>1</v>
      </c>
      <c r="D26" s="48">
        <v>34146</v>
      </c>
      <c r="E26" s="49">
        <v>31943</v>
      </c>
      <c r="F26" s="67">
        <f t="shared" si="4"/>
        <v>6.8966596750461751</v>
      </c>
      <c r="G26" s="86">
        <v>363832</v>
      </c>
      <c r="H26" s="106">
        <v>363666</v>
      </c>
      <c r="I26" s="80">
        <f t="shared" si="5"/>
        <v>4.5646279828194004E-2</v>
      </c>
      <c r="J26" s="79">
        <f t="shared" si="6"/>
        <v>9.3851008157611204</v>
      </c>
      <c r="K26" s="79">
        <f t="shared" si="6"/>
        <v>8.7836091358554267</v>
      </c>
      <c r="L26" s="80">
        <f t="shared" si="3"/>
        <v>0.60149167990569374</v>
      </c>
    </row>
    <row r="27" spans="1:12">
      <c r="A27" s="154"/>
      <c r="B27" s="151" t="s">
        <v>10</v>
      </c>
      <c r="C27" s="15" t="s">
        <v>0</v>
      </c>
      <c r="D27" s="46">
        <v>5869</v>
      </c>
      <c r="E27" s="47">
        <v>4297</v>
      </c>
      <c r="F27" s="66">
        <f t="shared" si="4"/>
        <v>36.583663020712123</v>
      </c>
      <c r="G27" s="91">
        <v>117198</v>
      </c>
      <c r="H27" s="107">
        <v>96269</v>
      </c>
      <c r="I27" s="96">
        <f t="shared" si="5"/>
        <v>21.740124027464709</v>
      </c>
      <c r="J27" s="81">
        <f t="shared" si="6"/>
        <v>5.0077646376218024</v>
      </c>
      <c r="K27" s="81">
        <f t="shared" si="6"/>
        <v>4.4635344711173897</v>
      </c>
      <c r="L27" s="82">
        <f t="shared" si="3"/>
        <v>0.54423016650441269</v>
      </c>
    </row>
    <row r="28" spans="1:12">
      <c r="A28" s="155"/>
      <c r="B28" s="152"/>
      <c r="C28" s="14" t="s">
        <v>1</v>
      </c>
      <c r="D28" s="44">
        <v>36851</v>
      </c>
      <c r="E28" s="45">
        <v>25690</v>
      </c>
      <c r="F28" s="65">
        <f t="shared" si="4"/>
        <v>43.444920202413392</v>
      </c>
      <c r="G28" s="92">
        <v>833620</v>
      </c>
      <c r="H28" s="108">
        <v>769213</v>
      </c>
      <c r="I28" s="78">
        <f t="shared" si="5"/>
        <v>8.3731034186889719</v>
      </c>
      <c r="J28" s="77">
        <f>D28/G28*100</f>
        <v>4.4205993138360409</v>
      </c>
      <c r="K28" s="77">
        <f>E28/H28*100</f>
        <v>3.3397771488521384</v>
      </c>
      <c r="L28" s="78">
        <f>J28-K28</f>
        <v>1.0808221649839025</v>
      </c>
    </row>
    <row r="29" spans="1:12">
      <c r="A29" s="143" t="s">
        <v>21</v>
      </c>
      <c r="B29" s="146" t="s">
        <v>2</v>
      </c>
      <c r="C29" s="16" t="s">
        <v>0</v>
      </c>
      <c r="D29" s="43">
        <f>D31+D33</f>
        <v>12910</v>
      </c>
      <c r="E29" s="43">
        <f>E31+E33</f>
        <v>12353</v>
      </c>
      <c r="F29" s="68">
        <f t="shared" si="4"/>
        <v>4.5090261474945361</v>
      </c>
      <c r="G29" s="43">
        <f>G31+G33</f>
        <v>257955</v>
      </c>
      <c r="H29" s="43">
        <f>H31+H33</f>
        <v>225921</v>
      </c>
      <c r="I29" s="97">
        <f t="shared" si="5"/>
        <v>14.179292761629064</v>
      </c>
      <c r="J29" s="75">
        <f>D29/G29*100</f>
        <v>5.0047488903103252</v>
      </c>
      <c r="K29" s="75">
        <f t="shared" ref="K29" si="7">E29/H29*100</f>
        <v>5.4678405283262732</v>
      </c>
      <c r="L29" s="76">
        <f>J29-K29</f>
        <v>-0.46309163801594799</v>
      </c>
    </row>
    <row r="30" spans="1:12">
      <c r="A30" s="144"/>
      <c r="B30" s="147"/>
      <c r="C30" s="17" t="s">
        <v>1</v>
      </c>
      <c r="D30" s="45">
        <f>D32+D34</f>
        <v>107870</v>
      </c>
      <c r="E30" s="45">
        <f>E32+E34</f>
        <v>64306</v>
      </c>
      <c r="F30" s="69">
        <f t="shared" si="4"/>
        <v>67.74484496003484</v>
      </c>
      <c r="G30" s="45">
        <f>G32+G34</f>
        <v>1917166</v>
      </c>
      <c r="H30" s="45">
        <f>H32+H34</f>
        <v>1819692</v>
      </c>
      <c r="I30" s="98">
        <f t="shared" si="5"/>
        <v>5.3566207907711858</v>
      </c>
      <c r="J30" s="77">
        <f>D30/G30*100</f>
        <v>5.6265341655339185</v>
      </c>
      <c r="K30" s="77">
        <f>E30/H30*100</f>
        <v>3.5338947470231226</v>
      </c>
      <c r="L30" s="78">
        <f>J30-K30</f>
        <v>2.0926394185107959</v>
      </c>
    </row>
    <row r="31" spans="1:12">
      <c r="A31" s="144"/>
      <c r="B31" s="148" t="s">
        <v>11</v>
      </c>
      <c r="C31" s="18" t="s">
        <v>0</v>
      </c>
      <c r="D31" s="113">
        <v>2996</v>
      </c>
      <c r="E31" s="114">
        <v>3046</v>
      </c>
      <c r="F31" s="66">
        <f t="shared" si="4"/>
        <v>-1.6414970453053186</v>
      </c>
      <c r="G31" s="105" t="s">
        <v>72</v>
      </c>
      <c r="H31" s="105">
        <v>77319</v>
      </c>
      <c r="I31" s="96">
        <f t="shared" si="5"/>
        <v>11.985411089124277</v>
      </c>
      <c r="J31" s="75">
        <f>D31/G31*100</f>
        <v>3.4601436721871894</v>
      </c>
      <c r="K31" s="75">
        <f t="shared" ref="K31:K33" si="8">E31/H31*100</f>
        <v>3.9395232737102139</v>
      </c>
      <c r="L31" s="76">
        <f>J31-K31</f>
        <v>-0.4793796015230245</v>
      </c>
    </row>
    <row r="32" spans="1:12">
      <c r="A32" s="144"/>
      <c r="B32" s="149"/>
      <c r="C32" s="18" t="s">
        <v>1</v>
      </c>
      <c r="D32" s="115">
        <v>27247</v>
      </c>
      <c r="E32" s="116">
        <v>16138</v>
      </c>
      <c r="F32" s="67">
        <f t="shared" si="4"/>
        <v>68.837526335357552</v>
      </c>
      <c r="G32" s="106">
        <v>692495</v>
      </c>
      <c r="H32" s="106">
        <v>642164</v>
      </c>
      <c r="I32" s="80">
        <f t="shared" si="5"/>
        <v>7.8377174678119612</v>
      </c>
      <c r="J32" s="79">
        <f t="shared" ref="J32:J33" si="9">D32/G32*100</f>
        <v>3.9346132463050276</v>
      </c>
      <c r="K32" s="79">
        <f t="shared" si="8"/>
        <v>2.5130651982982539</v>
      </c>
      <c r="L32" s="80">
        <f t="shared" ref="L32:L33" si="10">J32-K32</f>
        <v>1.4215480480067737</v>
      </c>
    </row>
    <row r="33" spans="1:12">
      <c r="A33" s="144"/>
      <c r="B33" s="149" t="s">
        <v>10</v>
      </c>
      <c r="C33" s="18" t="s">
        <v>0</v>
      </c>
      <c r="D33" s="113">
        <v>9914</v>
      </c>
      <c r="E33" s="114">
        <v>9307</v>
      </c>
      <c r="F33" s="66">
        <f t="shared" si="4"/>
        <v>6.5219727087138715</v>
      </c>
      <c r="G33" s="107">
        <v>171369</v>
      </c>
      <c r="H33" s="107">
        <v>148602</v>
      </c>
      <c r="I33" s="96">
        <f t="shared" si="5"/>
        <v>15.320789760568498</v>
      </c>
      <c r="J33" s="81">
        <f t="shared" si="9"/>
        <v>5.7851770156796158</v>
      </c>
      <c r="K33" s="81">
        <f t="shared" si="8"/>
        <v>6.2630381825278265</v>
      </c>
      <c r="L33" s="82">
        <f t="shared" si="10"/>
        <v>-0.47786116684821067</v>
      </c>
    </row>
    <row r="34" spans="1:12" ht="17.25" thickBot="1">
      <c r="A34" s="145"/>
      <c r="B34" s="150"/>
      <c r="C34" s="19" t="s">
        <v>1</v>
      </c>
      <c r="D34" s="117">
        <v>80623</v>
      </c>
      <c r="E34" s="118">
        <v>48168</v>
      </c>
      <c r="F34" s="70">
        <f t="shared" si="4"/>
        <v>67.378757681448263</v>
      </c>
      <c r="G34" s="109">
        <v>1224671</v>
      </c>
      <c r="H34" s="109">
        <v>1177528</v>
      </c>
      <c r="I34" s="84">
        <f t="shared" si="5"/>
        <v>4.003556603324931</v>
      </c>
      <c r="J34" s="83">
        <f>D34/G34*100</f>
        <v>6.5832374572436194</v>
      </c>
      <c r="K34" s="83">
        <f>E34/H34*100</f>
        <v>4.0906033656949132</v>
      </c>
      <c r="L34" s="84">
        <f>J34-K34</f>
        <v>2.4926340915487062</v>
      </c>
    </row>
  </sheetData>
  <mergeCells count="21">
    <mergeCell ref="B27:B28"/>
    <mergeCell ref="A29:A34"/>
    <mergeCell ref="B29:B30"/>
    <mergeCell ref="B31:B32"/>
    <mergeCell ref="B33:B34"/>
    <mergeCell ref="B25:B26"/>
    <mergeCell ref="A1:L1"/>
    <mergeCell ref="D3:F3"/>
    <mergeCell ref="G3:I3"/>
    <mergeCell ref="J3:L3"/>
    <mergeCell ref="A5:B6"/>
    <mergeCell ref="A7:A28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표지</vt:lpstr>
      <vt:lpstr>1월</vt:lpstr>
      <vt:lpstr>2월</vt:lpstr>
      <vt:lpstr>3월</vt:lpstr>
      <vt:lpstr>4월</vt:lpstr>
      <vt:lpstr>5월</vt:lpstr>
      <vt:lpstr>6월</vt:lpstr>
      <vt:lpstr>7월</vt:lpstr>
      <vt:lpstr>8월</vt:lpstr>
      <vt:lpstr>9월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제주관광공사</dc:creator>
  <cp:lastModifiedBy>ICT01_06</cp:lastModifiedBy>
  <cp:lastPrinted>2017-07-19T02:23:09Z</cp:lastPrinted>
  <dcterms:created xsi:type="dcterms:W3CDTF">2016-05-26T02:39:52Z</dcterms:created>
  <dcterms:modified xsi:type="dcterms:W3CDTF">2019-12-11T08:50:53Z</dcterms:modified>
</cp:coreProperties>
</file>