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7"/>
  </bookViews>
  <sheets>
    <sheet name="2012" sheetId="1" r:id="rId1"/>
    <sheet name="2013" sheetId="4" r:id="rId2"/>
    <sheet name="2014" sheetId="5" r:id="rId3"/>
    <sheet name="2015" sheetId="6" r:id="rId4"/>
    <sheet name="2016" sheetId="7" r:id="rId5"/>
    <sheet name="2017" sheetId="8" r:id="rId6"/>
    <sheet name="2018" sheetId="9" r:id="rId7"/>
    <sheet name="2019" sheetId="11" r:id="rId8"/>
    <sheet name="2019 (prev)" sheetId="10" r:id="rId9"/>
  </sheets>
  <definedNames>
    <definedName name="Z_19B5BB7C_4669_4F7B_815E_EB61E76B9014_.wvu.Cols" localSheetId="6" hidden="1">'2018'!$E:$J</definedName>
    <definedName name="Z_19B5BB7C_4669_4F7B_815E_EB61E76B9014_.wvu.Cols" localSheetId="7" hidden="1">'2019'!$E:$J</definedName>
    <definedName name="Z_19B5BB7C_4669_4F7B_815E_EB61E76B9014_.wvu.Cols" localSheetId="8" hidden="1">'2019 (prev)'!$E:$J</definedName>
    <definedName name="Z_19B5BB7C_4669_4F7B_815E_EB61E76B9014_.wvu.PrintArea" localSheetId="0" hidden="1">'2012'!$B$4:$K$39</definedName>
    <definedName name="Z_19B5BB7C_4669_4F7B_815E_EB61E76B9014_.wvu.PrintArea" localSheetId="1" hidden="1">'2013'!$B$4:$K$38</definedName>
    <definedName name="Z_19B5BB7C_4669_4F7B_815E_EB61E76B9014_.wvu.PrintArea" localSheetId="2" hidden="1">'2014'!$B$4:$K$37</definedName>
    <definedName name="Z_19B5BB7C_4669_4F7B_815E_EB61E76B9014_.wvu.PrintArea" localSheetId="3" hidden="1">'2015'!$B$4:$K$36</definedName>
    <definedName name="Z_19B5BB7C_4669_4F7B_815E_EB61E76B9014_.wvu.PrintArea" localSheetId="4" hidden="1">'2016'!$B$4:$K$36</definedName>
    <definedName name="Z_19B5BB7C_4669_4F7B_815E_EB61E76B9014_.wvu.PrintArea" localSheetId="5" hidden="1">'2017'!$B$4:$K$33</definedName>
    <definedName name="Z_19B5BB7C_4669_4F7B_815E_EB61E76B9014_.wvu.PrintArea" localSheetId="6" hidden="1">'2018'!$A$1:$S$32</definedName>
    <definedName name="Z_19B5BB7C_4669_4F7B_815E_EB61E76B9014_.wvu.PrintArea" localSheetId="7" hidden="1">'2019'!$A$1:$S$33</definedName>
    <definedName name="Z_19B5BB7C_4669_4F7B_815E_EB61E76B9014_.wvu.PrintArea" localSheetId="8" hidden="1">'2019 (prev)'!$A$1:$S$31</definedName>
    <definedName name="Z_7B382C6D_9B65_448E_B5C9_7AF59A13ED64_.wvu.PrintArea" localSheetId="0" hidden="1">'2012'!$B$4:$K$39</definedName>
    <definedName name="Z_7B382C6D_9B65_448E_B5C9_7AF59A13ED64_.wvu.PrintArea" localSheetId="1" hidden="1">'2013'!$B$4:$K$38</definedName>
    <definedName name="Z_7B382C6D_9B65_448E_B5C9_7AF59A13ED64_.wvu.PrintArea" localSheetId="2" hidden="1">'2014'!$B$4:$K$37</definedName>
    <definedName name="Z_7B382C6D_9B65_448E_B5C9_7AF59A13ED64_.wvu.PrintArea" localSheetId="3" hidden="1">'2015'!$B$4:$K$36</definedName>
    <definedName name="Z_7B382C6D_9B65_448E_B5C9_7AF59A13ED64_.wvu.PrintArea" localSheetId="4" hidden="1">'2016'!$B$4:$K$36</definedName>
    <definedName name="Z_7B382C6D_9B65_448E_B5C9_7AF59A13ED64_.wvu.PrintArea" localSheetId="5" hidden="1">'2017'!$B$4:$K$33</definedName>
    <definedName name="Z_7B382C6D_9B65_448E_B5C9_7AF59A13ED64_.wvu.PrintArea" localSheetId="6" hidden="1">'2018'!$B$4:$J$29</definedName>
    <definedName name="Z_7B382C6D_9B65_448E_B5C9_7AF59A13ED64_.wvu.PrintArea" localSheetId="7" hidden="1">'2019'!$B$4:$J$30</definedName>
    <definedName name="Z_7B382C6D_9B65_448E_B5C9_7AF59A13ED64_.wvu.PrintArea" localSheetId="8" hidden="1">'2019 (prev)'!$B$4:$J$28</definedName>
    <definedName name="_xlnm.Print_Area" localSheetId="0">'2012'!$B$4:$K$39</definedName>
    <definedName name="_xlnm.Print_Area" localSheetId="1">'2013'!$B$4:$K$38</definedName>
    <definedName name="_xlnm.Print_Area" localSheetId="2">'2014'!$B$4:$K$37</definedName>
    <definedName name="_xlnm.Print_Area" localSheetId="3">'2015'!$B$4:$K$36</definedName>
    <definedName name="_xlnm.Print_Area" localSheetId="4">'2016'!$B$4:$K$36</definedName>
    <definedName name="_xlnm.Print_Area" localSheetId="5">'2017'!$B$4:$K$33</definedName>
    <definedName name="_xlnm.Print_Area" localSheetId="6">'2018'!$B$4:$J$29</definedName>
    <definedName name="_xlnm.Print_Area" localSheetId="7">'2019'!$B$4:$J$30</definedName>
    <definedName name="_xlnm.Print_Area" localSheetId="8">'2019 (prev)'!$A$1:$S$31</definedName>
  </definedNames>
  <calcPr calcId="145621"/>
  <customWorkbookViews>
    <customWorkbookView name="Base" guid="{7B382C6D-9B65-448E-B5C9-7AF59A13ED64}" maximized="1" windowWidth="1916" windowHeight="855" activeSheetId="9"/>
    <customWorkbookView name="Finance" guid="{19B5BB7C-4669-4F7B-815E-EB61E76B9014}" maximized="1" windowWidth="1916" windowHeight="855" activeSheetId="9"/>
  </customWorkbookViews>
</workbook>
</file>

<file path=xl/calcChain.xml><?xml version="1.0" encoding="utf-8"?>
<calcChain xmlns="http://schemas.openxmlformats.org/spreadsheetml/2006/main">
  <c r="P14" i="11" l="1"/>
  <c r="N14" i="11"/>
  <c r="S38" i="11" l="1"/>
  <c r="S37" i="11"/>
  <c r="S36" i="11"/>
  <c r="P29" i="11" l="1"/>
  <c r="O32" i="11"/>
  <c r="W43" i="11" l="1"/>
  <c r="Y43" i="11" s="1"/>
  <c r="W42" i="11"/>
  <c r="P42" i="11"/>
  <c r="S47" i="11" s="1"/>
  <c r="W41" i="11"/>
  <c r="W51" i="11" s="1"/>
  <c r="Y51" i="11" s="1"/>
  <c r="P38" i="11"/>
  <c r="S46" i="11" s="1"/>
  <c r="X42" i="11"/>
  <c r="X41" i="11"/>
  <c r="S35" i="11"/>
  <c r="S39" i="11" s="1"/>
  <c r="S32" i="11"/>
  <c r="P37" i="11" s="1"/>
  <c r="R32" i="11"/>
  <c r="Q32" i="11"/>
  <c r="C32" i="11"/>
  <c r="L30" i="11"/>
  <c r="N30" i="11" s="1"/>
  <c r="P30" i="11" s="1"/>
  <c r="L28" i="11"/>
  <c r="N28" i="11" s="1"/>
  <c r="P28" i="11" s="1"/>
  <c r="L27" i="11"/>
  <c r="N27" i="11" s="1"/>
  <c r="P27" i="11" s="1"/>
  <c r="L26" i="11"/>
  <c r="N26" i="11" s="1"/>
  <c r="P26" i="11" s="1"/>
  <c r="L25" i="11"/>
  <c r="N25" i="11" s="1"/>
  <c r="P25" i="11" s="1"/>
  <c r="L24" i="11"/>
  <c r="N24" i="11" s="1"/>
  <c r="P24" i="11" s="1"/>
  <c r="L23" i="11"/>
  <c r="N23" i="11" s="1"/>
  <c r="P23" i="11" s="1"/>
  <c r="L22" i="11"/>
  <c r="N22" i="11" s="1"/>
  <c r="P22" i="11" s="1"/>
  <c r="L21" i="11"/>
  <c r="N21" i="11" s="1"/>
  <c r="P21" i="11" s="1"/>
  <c r="L20" i="11"/>
  <c r="N20" i="11" s="1"/>
  <c r="P20" i="11" s="1"/>
  <c r="L19" i="11"/>
  <c r="N19" i="11" s="1"/>
  <c r="P19" i="11" s="1"/>
  <c r="L18" i="11"/>
  <c r="N18" i="11" s="1"/>
  <c r="P18" i="11" s="1"/>
  <c r="L17" i="11"/>
  <c r="N17" i="11" s="1"/>
  <c r="P17" i="11" s="1"/>
  <c r="L16" i="11"/>
  <c r="N16" i="11" s="1"/>
  <c r="P16" i="11" s="1"/>
  <c r="L15" i="11"/>
  <c r="N15" i="11" s="1"/>
  <c r="P15" i="11" s="1"/>
  <c r="L13" i="11"/>
  <c r="N13" i="11" s="1"/>
  <c r="P13" i="11" s="1"/>
  <c r="L12" i="11"/>
  <c r="N12" i="11" s="1"/>
  <c r="P12" i="11" s="1"/>
  <c r="L11" i="11"/>
  <c r="N11" i="11" s="1"/>
  <c r="P11" i="11" s="1"/>
  <c r="L10" i="11"/>
  <c r="N10" i="11" s="1"/>
  <c r="P10" i="11" s="1"/>
  <c r="L9" i="11"/>
  <c r="N9" i="11" s="1"/>
  <c r="P9" i="11" s="1"/>
  <c r="L8" i="11"/>
  <c r="N8" i="11" s="1"/>
  <c r="P8" i="11" s="1"/>
  <c r="L6" i="11"/>
  <c r="N6" i="11" s="1"/>
  <c r="P6" i="11" s="1"/>
  <c r="L5" i="11"/>
  <c r="N5" i="11" s="1"/>
  <c r="P5" i="11" s="1"/>
  <c r="P36" i="11" l="1"/>
  <c r="P50" i="11" s="1"/>
  <c r="Y42" i="11"/>
  <c r="Y41" i="11"/>
  <c r="S48" i="11"/>
  <c r="P32" i="11"/>
  <c r="W53" i="11"/>
  <c r="Y53" i="11" s="1"/>
  <c r="P53" i="11"/>
  <c r="O33" i="11"/>
  <c r="W52" i="11"/>
  <c r="Y52" i="11" s="1"/>
  <c r="C31" i="9"/>
  <c r="S53" i="11" l="1"/>
  <c r="X55" i="11"/>
  <c r="Z55" i="11" s="1"/>
  <c r="X45" i="11"/>
  <c r="Z45" i="11" s="1"/>
  <c r="W51" i="10"/>
  <c r="Y51" i="10" s="1"/>
  <c r="W50" i="10"/>
  <c r="Y50" i="10" s="1"/>
  <c r="Y41" i="10"/>
  <c r="W41" i="10"/>
  <c r="W40" i="10"/>
  <c r="P40" i="10"/>
  <c r="S45" i="10" s="1"/>
  <c r="W39" i="10"/>
  <c r="P36" i="10"/>
  <c r="S44" i="10" s="1"/>
  <c r="S46" i="10" s="1"/>
  <c r="S35" i="10"/>
  <c r="X40" i="10" s="1"/>
  <c r="Y40" i="10" s="1"/>
  <c r="S34" i="10"/>
  <c r="X39" i="10" s="1"/>
  <c r="S33" i="10"/>
  <c r="S30" i="10"/>
  <c r="P35" i="10" s="1"/>
  <c r="R30" i="10"/>
  <c r="Q30" i="10"/>
  <c r="P34" i="10" s="1"/>
  <c r="O30" i="10"/>
  <c r="L28" i="10"/>
  <c r="N28" i="10" s="1"/>
  <c r="P28" i="10" s="1"/>
  <c r="L27" i="10"/>
  <c r="N27" i="10" s="1"/>
  <c r="P27" i="10" s="1"/>
  <c r="L26" i="10"/>
  <c r="N26" i="10" s="1"/>
  <c r="P26" i="10" s="1"/>
  <c r="L25" i="10"/>
  <c r="N25" i="10" s="1"/>
  <c r="P25" i="10" s="1"/>
  <c r="L24" i="10"/>
  <c r="N24" i="10" s="1"/>
  <c r="P24" i="10" s="1"/>
  <c r="L23" i="10"/>
  <c r="N23" i="10" s="1"/>
  <c r="P23" i="10" s="1"/>
  <c r="L22" i="10"/>
  <c r="N22" i="10" s="1"/>
  <c r="P22" i="10" s="1"/>
  <c r="L21" i="10"/>
  <c r="N21" i="10" s="1"/>
  <c r="P21" i="10" s="1"/>
  <c r="L20" i="10"/>
  <c r="N20" i="10" s="1"/>
  <c r="P20" i="10" s="1"/>
  <c r="L19" i="10"/>
  <c r="N19" i="10" s="1"/>
  <c r="P19" i="10" s="1"/>
  <c r="L18" i="10"/>
  <c r="N18" i="10" s="1"/>
  <c r="P18" i="10" s="1"/>
  <c r="L17" i="10"/>
  <c r="N17" i="10" s="1"/>
  <c r="P17" i="10" s="1"/>
  <c r="L16" i="10"/>
  <c r="N16" i="10" s="1"/>
  <c r="P16" i="10" s="1"/>
  <c r="L15" i="10"/>
  <c r="N15" i="10" s="1"/>
  <c r="P15" i="10" s="1"/>
  <c r="L14" i="10"/>
  <c r="N14" i="10" s="1"/>
  <c r="P14" i="10" s="1"/>
  <c r="L13" i="10"/>
  <c r="N13" i="10" s="1"/>
  <c r="P13" i="10" s="1"/>
  <c r="L12" i="10"/>
  <c r="N12" i="10" s="1"/>
  <c r="P12" i="10" s="1"/>
  <c r="L11" i="10"/>
  <c r="N11" i="10" s="1"/>
  <c r="P11" i="10" s="1"/>
  <c r="L10" i="10"/>
  <c r="N10" i="10" s="1"/>
  <c r="P10" i="10" s="1"/>
  <c r="L9" i="10"/>
  <c r="N9" i="10" s="1"/>
  <c r="P9" i="10" s="1"/>
  <c r="L8" i="10"/>
  <c r="N8" i="10" s="1"/>
  <c r="P8" i="10" s="1"/>
  <c r="L7" i="10"/>
  <c r="N7" i="10" s="1"/>
  <c r="P7" i="10" s="1"/>
  <c r="L6" i="10"/>
  <c r="N6" i="10" s="1"/>
  <c r="P6" i="10" s="1"/>
  <c r="L5" i="10"/>
  <c r="N5" i="10" s="1"/>
  <c r="P5" i="10" s="1"/>
  <c r="O31" i="10" l="1"/>
  <c r="Y39" i="10"/>
  <c r="X43" i="10" s="1"/>
  <c r="S36" i="10"/>
  <c r="P30" i="10"/>
  <c r="P52" i="10" s="1"/>
  <c r="Z43" i="10"/>
  <c r="P48" i="10"/>
  <c r="P51" i="10"/>
  <c r="W49" i="10"/>
  <c r="Y49" i="10" s="1"/>
  <c r="X53" i="10" s="1"/>
  <c r="Z53" i="10" s="1"/>
  <c r="L25" i="9"/>
  <c r="N25" i="9" s="1"/>
  <c r="P25" i="9" s="1"/>
  <c r="S52" i="10" l="1"/>
  <c r="S51" i="10"/>
  <c r="W41" i="9"/>
  <c r="W51" i="9" s="1"/>
  <c r="Y51" i="9" s="1"/>
  <c r="W42" i="9"/>
  <c r="Y42" i="9" s="1"/>
  <c r="W40" i="9"/>
  <c r="W50" i="9" s="1"/>
  <c r="Y50" i="9" s="1"/>
  <c r="W52" i="9" l="1"/>
  <c r="Y52" i="9" s="1"/>
  <c r="X54" i="9" s="1"/>
  <c r="S34" i="9"/>
  <c r="S36" i="9"/>
  <c r="X41" i="9" s="1"/>
  <c r="Y41" i="9" s="1"/>
  <c r="S35" i="9"/>
  <c r="X40" i="9" s="1"/>
  <c r="Y40" i="9" s="1"/>
  <c r="X44" i="9" l="1"/>
  <c r="S37" i="9"/>
  <c r="P41" i="9"/>
  <c r="S46" i="9" s="1"/>
  <c r="P37" i="9"/>
  <c r="S45" i="9" s="1"/>
  <c r="S31" i="9"/>
  <c r="P36" i="9" s="1"/>
  <c r="Q31" i="9"/>
  <c r="O31" i="9"/>
  <c r="L6" i="9"/>
  <c r="N6" i="9" s="1"/>
  <c r="P6" i="9" s="1"/>
  <c r="L7" i="9"/>
  <c r="N7" i="9" s="1"/>
  <c r="P7" i="9" s="1"/>
  <c r="L8" i="9"/>
  <c r="N8" i="9" s="1"/>
  <c r="P8" i="9" s="1"/>
  <c r="L9" i="9"/>
  <c r="N9" i="9" s="1"/>
  <c r="P9" i="9" s="1"/>
  <c r="L10" i="9"/>
  <c r="N10" i="9" s="1"/>
  <c r="P10" i="9" s="1"/>
  <c r="L11" i="9"/>
  <c r="N11" i="9" s="1"/>
  <c r="P11" i="9" s="1"/>
  <c r="R31" i="9" s="1"/>
  <c r="L12" i="9"/>
  <c r="N12" i="9" s="1"/>
  <c r="P12" i="9" s="1"/>
  <c r="L13" i="9"/>
  <c r="N13" i="9" s="1"/>
  <c r="P13" i="9" s="1"/>
  <c r="L14" i="9"/>
  <c r="N14" i="9" s="1"/>
  <c r="P14" i="9" s="1"/>
  <c r="L15" i="9"/>
  <c r="N15" i="9" s="1"/>
  <c r="P15" i="9" s="1"/>
  <c r="L16" i="9"/>
  <c r="N16" i="9" s="1"/>
  <c r="P16" i="9" s="1"/>
  <c r="L17" i="9"/>
  <c r="N17" i="9" s="1"/>
  <c r="P17" i="9" s="1"/>
  <c r="L18" i="9"/>
  <c r="N18" i="9" s="1"/>
  <c r="P18" i="9" s="1"/>
  <c r="L19" i="9"/>
  <c r="N19" i="9" s="1"/>
  <c r="P19" i="9" s="1"/>
  <c r="L20" i="9"/>
  <c r="N20" i="9" s="1"/>
  <c r="P20" i="9" s="1"/>
  <c r="L21" i="9"/>
  <c r="N21" i="9" s="1"/>
  <c r="P21" i="9" s="1"/>
  <c r="L22" i="9"/>
  <c r="N22" i="9" s="1"/>
  <c r="P22" i="9" s="1"/>
  <c r="L23" i="9"/>
  <c r="N23" i="9" s="1"/>
  <c r="P23" i="9" s="1"/>
  <c r="L24" i="9"/>
  <c r="N24" i="9" s="1"/>
  <c r="P24" i="9" s="1"/>
  <c r="L27" i="9"/>
  <c r="N27" i="9" s="1"/>
  <c r="P27" i="9" s="1"/>
  <c r="L29" i="9"/>
  <c r="N29" i="9" s="1"/>
  <c r="P29" i="9" s="1"/>
  <c r="L5" i="9"/>
  <c r="N5" i="9" s="1"/>
  <c r="P5" i="9" s="1"/>
  <c r="S47" i="9" l="1"/>
  <c r="Z54" i="9" s="1"/>
  <c r="P52" i="9"/>
  <c r="O32" i="9"/>
  <c r="V34" i="10" s="1"/>
  <c r="Z44" i="9"/>
  <c r="P35" i="9"/>
  <c r="P49" i="9" s="1"/>
  <c r="S52" i="9" s="1"/>
  <c r="P31" i="9"/>
  <c r="P53" i="9" l="1"/>
  <c r="S53" i="9" s="1"/>
</calcChain>
</file>

<file path=xl/sharedStrings.xml><?xml version="1.0" encoding="utf-8"?>
<sst xmlns="http://schemas.openxmlformats.org/spreadsheetml/2006/main" count="2097" uniqueCount="333">
  <si>
    <t>Code</t>
  </si>
  <si>
    <t>GSM</t>
  </si>
  <si>
    <t>Nais.</t>
  </si>
  <si>
    <t xml:space="preserve">Beney </t>
  </si>
  <si>
    <t xml:space="preserve">Eddy </t>
  </si>
  <si>
    <t xml:space="preserve">eddy_beney@bluewin.ch </t>
  </si>
  <si>
    <t xml:space="preserve">Rue de Bottire 31 </t>
  </si>
  <si>
    <t xml:space="preserve">SIERRE </t>
  </si>
  <si>
    <t>Bétrisey</t>
  </si>
  <si>
    <t>Sandro</t>
  </si>
  <si>
    <t>027 322 61 15</t>
  </si>
  <si>
    <t>076 587 38 97</t>
  </si>
  <si>
    <t>sanso@sunrise.ch</t>
  </si>
  <si>
    <t>Amandier 110</t>
  </si>
  <si>
    <t>SION</t>
  </si>
  <si>
    <t>Bijelic</t>
  </si>
  <si>
    <t>Milan</t>
  </si>
  <si>
    <t>079 319 80 73</t>
  </si>
  <si>
    <t>deckom@hotmail.com</t>
  </si>
  <si>
    <t>La Pelouse 5</t>
  </si>
  <si>
    <t xml:space="preserve">Bourban </t>
  </si>
  <si>
    <t xml:space="preserve">Yann </t>
  </si>
  <si>
    <t>027 321 13 61</t>
  </si>
  <si>
    <t>078 774 83 25</t>
  </si>
  <si>
    <t>ybourban@hotmail.com</t>
  </si>
  <si>
    <t>Av. du Midi</t>
  </si>
  <si>
    <t>Briguet</t>
  </si>
  <si>
    <t>Alexandre</t>
  </si>
  <si>
    <t>079 614 94 52</t>
  </si>
  <si>
    <t>alexandre.briguet@bluewin.ch</t>
  </si>
  <si>
    <t>Im Gehracker 4</t>
  </si>
  <si>
    <t>RIEHEN</t>
  </si>
  <si>
    <t>17494 </t>
  </si>
  <si>
    <t>Capt</t>
  </si>
  <si>
    <t>Pierre-André</t>
  </si>
  <si>
    <t>027 395 17 33</t>
  </si>
  <si>
    <t>078 824 01 46</t>
  </si>
  <si>
    <t>pierre-andre.capt@bluewin.ch</t>
  </si>
  <si>
    <t xml:space="preserve">Les Rochers 418 </t>
  </si>
  <si>
    <t>SAVIESE</t>
  </si>
  <si>
    <t>Carron</t>
  </si>
  <si>
    <t>Julien</t>
  </si>
  <si>
    <t>079 723 50 76</t>
  </si>
  <si>
    <t xml:space="preserve">carron_julien@hotmail.com </t>
  </si>
  <si>
    <t>La Crettaz</t>
  </si>
  <si>
    <t>BRAMOIS</t>
  </si>
  <si>
    <t>Constantin</t>
  </si>
  <si>
    <t>Nicolas</t>
  </si>
  <si>
    <t>Combe-Arrangee</t>
  </si>
  <si>
    <t>SAXON</t>
  </si>
  <si>
    <t xml:space="preserve">Défayes </t>
  </si>
  <si>
    <t xml:space="preserve">Yvon </t>
  </si>
  <si>
    <t>ydefayes@geneva-link.ch</t>
  </si>
  <si>
    <t xml:space="preserve">Le Plan </t>
  </si>
  <si>
    <t xml:space="preserve">LEYTRON </t>
  </si>
  <si>
    <t>Duvernay</t>
  </si>
  <si>
    <t xml:space="preserve">David </t>
  </si>
  <si>
    <t> 17887</t>
  </si>
  <si>
    <t>Emery</t>
  </si>
  <si>
    <t>Stéphane</t>
  </si>
  <si>
    <t>027 483 54 54</t>
  </si>
  <si>
    <t>079 581 45 763</t>
  </si>
  <si>
    <t>nicklin@bluewin.ch</t>
  </si>
  <si>
    <t>Ch. du Sergnoret 16</t>
  </si>
  <si>
    <t>LENS</t>
  </si>
  <si>
    <t> 18726</t>
  </si>
  <si>
    <t>Fournier</t>
  </si>
  <si>
    <t>Romain</t>
  </si>
  <si>
    <t>077 449 69 91</t>
  </si>
  <si>
    <t xml:space="preserve">romfour04@gmail.com </t>
  </si>
  <si>
    <t>Rte de Centine 32</t>
  </si>
  <si>
    <t xml:space="preserve">Grand </t>
  </si>
  <si>
    <t xml:space="preserve">Pascal </t>
  </si>
  <si>
    <t xml:space="preserve">027 456 42 13 </t>
  </si>
  <si>
    <t>079 627 18 63</t>
  </si>
  <si>
    <t xml:space="preserve">pascal.grand@tvs2net.ch </t>
  </si>
  <si>
    <t xml:space="preserve">Chemin de Chantevent 35 </t>
  </si>
  <si>
    <t xml:space="preserve">Gérald </t>
  </si>
  <si>
    <t xml:space="preserve">027 322 86 06 </t>
  </si>
  <si>
    <t xml:space="preserve">ggrand@netplus.ch </t>
  </si>
  <si>
    <t xml:space="preserve">Ch. des Amandiers 84 </t>
  </si>
  <si>
    <t xml:space="preserve">SION </t>
  </si>
  <si>
    <t>Lorenz</t>
  </si>
  <si>
    <t>Rue des Tonneliers 3</t>
  </si>
  <si>
    <t>Maret</t>
  </si>
  <si>
    <t>Dimitri</t>
  </si>
  <si>
    <t>Moerschell</t>
  </si>
  <si>
    <t>Joseph</t>
  </si>
  <si>
    <t>027 203 74 04</t>
  </si>
  <si>
    <t xml:space="preserve">  </t>
  </si>
  <si>
    <t>moerschell@vtx.ch</t>
  </si>
  <si>
    <t>Rte de Coméraz 13</t>
  </si>
  <si>
    <t>GRIMISUAT</t>
  </si>
  <si>
    <t>Michael</t>
  </si>
  <si>
    <t>Simon</t>
  </si>
  <si>
    <t>Theresa</t>
  </si>
  <si>
    <t> 16502</t>
  </si>
  <si>
    <t>Morand</t>
  </si>
  <si>
    <t>027 203 32 78</t>
  </si>
  <si>
    <t>078 644 78 56</t>
  </si>
  <si>
    <t>morands@student.ethz.ch</t>
  </si>
  <si>
    <t>Rue des Grands-Près 40</t>
  </si>
  <si>
    <t>UVRIER</t>
  </si>
  <si>
    <t xml:space="preserve">Paladini </t>
  </si>
  <si>
    <t xml:space="preserve">Jean-Michel </t>
  </si>
  <si>
    <t xml:space="preserve">027 456 40 28 </t>
  </si>
  <si>
    <t>079 772 14 70</t>
  </si>
  <si>
    <t xml:space="preserve">jmpaladini@netplus.ch </t>
  </si>
  <si>
    <t xml:space="preserve">Route de Sion 71 </t>
  </si>
  <si>
    <t> 18728</t>
  </si>
  <si>
    <t>Pannatier</t>
  </si>
  <si>
    <t>Arnaud</t>
  </si>
  <si>
    <t>027 207 34 61</t>
  </si>
  <si>
    <t>077 439 30 16</t>
  </si>
  <si>
    <t xml:space="preserve">arn.pannatier@gmail.com  </t>
  </si>
  <si>
    <t>Turin</t>
  </si>
  <si>
    <t>SALINS</t>
  </si>
  <si>
    <t xml:space="preserve"> 15926 </t>
  </si>
  <si>
    <t>Perroud</t>
  </si>
  <si>
    <t>Georges</t>
  </si>
  <si>
    <t>027 323 40 28</t>
  </si>
  <si>
    <t>079 256 86 71</t>
  </si>
  <si>
    <t>georges.perroud@mac.com</t>
  </si>
  <si>
    <t>Monteiller, Case postale 134</t>
  </si>
  <si>
    <t xml:space="preserve">Philippoz </t>
  </si>
  <si>
    <t>079 410 79 44</t>
  </si>
  <si>
    <t>davidphilippoz@hotmail.com</t>
  </si>
  <si>
    <t>Rue de la Chapelle 9</t>
  </si>
  <si>
    <t xml:space="preserve">Cédric </t>
  </si>
  <si>
    <t>076 443 00 78</t>
  </si>
  <si>
    <t xml:space="preserve">philippozcedric@hotmail.com </t>
  </si>
  <si>
    <t>R. du Grand-Bureau 19</t>
  </si>
  <si>
    <t xml:space="preserve">LES ACACIAS GE </t>
  </si>
  <si>
    <t> 18363</t>
  </si>
  <si>
    <t>Popescu</t>
  </si>
  <si>
    <t>Vlad</t>
  </si>
  <si>
    <t>078 / 871 36 13</t>
  </si>
  <si>
    <t>vladpopescu314@hotmail.com</t>
  </si>
  <si>
    <t>Champ Maison</t>
  </si>
  <si>
    <t>VEX</t>
  </si>
  <si>
    <t xml:space="preserve">Rappaz </t>
  </si>
  <si>
    <t xml:space="preserve">Pierre-Marie </t>
  </si>
  <si>
    <t xml:space="preserve">027 323 37 77 </t>
  </si>
  <si>
    <t xml:space="preserve">pmraphrappaz@hotmail.com </t>
  </si>
  <si>
    <t xml:space="preserve">Rue du Mont 29 </t>
  </si>
  <si>
    <t xml:space="preserve">Riand </t>
  </si>
  <si>
    <t xml:space="preserve">Jean-Yves </t>
  </si>
  <si>
    <t xml:space="preserve">027 322 78 12 </t>
  </si>
  <si>
    <t>079 409 09 40</t>
  </si>
  <si>
    <t xml:space="preserve">jyriand@netplus.ch </t>
  </si>
  <si>
    <t xml:space="preserve">Ruelle de Tous-Vents 11 </t>
  </si>
  <si>
    <t>17104 </t>
  </si>
  <si>
    <t>Stalder</t>
  </si>
  <si>
    <t>Valentin</t>
  </si>
  <si>
    <t>Terrani</t>
  </si>
  <si>
    <t>Fabien</t>
  </si>
  <si>
    <t>027 207 31 45</t>
  </si>
  <si>
    <t>079 693 94 57</t>
  </si>
  <si>
    <t>terranifabien@caramail.com</t>
  </si>
  <si>
    <t>Rte de Courtille 46</t>
  </si>
  <si>
    <t xml:space="preserve">Terreaux </t>
  </si>
  <si>
    <t xml:space="preserve">Gilles </t>
  </si>
  <si>
    <t>079 417 67 54</t>
  </si>
  <si>
    <t xml:space="preserve">gt@netplus.ch </t>
  </si>
  <si>
    <t xml:space="preserve">Rue des Casernes 32 </t>
  </si>
  <si>
    <t>Thurre</t>
  </si>
  <si>
    <t>Jean-Daniel</t>
  </si>
  <si>
    <t>Varone</t>
  </si>
  <si>
    <t>Quentin</t>
  </si>
  <si>
    <t xml:space="preserve">varone.quentin@hotmail.ch </t>
  </si>
  <si>
    <t>Zambotte d'en Bas</t>
  </si>
  <si>
    <t>GRANOIS/SAVIESE</t>
  </si>
  <si>
    <t>Volken</t>
  </si>
  <si>
    <t>Marco</t>
  </si>
  <si>
    <t>078 776 58 96</t>
  </si>
  <si>
    <t> Pratifori 13</t>
  </si>
  <si>
    <r>
      <t> </t>
    </r>
    <r>
      <rPr>
        <sz val="12"/>
        <color rgb="FF000000"/>
        <rFont val="Arial"/>
        <family val="2"/>
      </rPr>
      <t> </t>
    </r>
  </si>
  <si>
    <r>
      <t>022 342 12 06</t>
    </r>
    <r>
      <rPr>
        <sz val="12"/>
        <color rgb="FF000000"/>
        <rFont val="Calibri"/>
        <family val="2"/>
        <scheme val="minor"/>
      </rPr>
      <t xml:space="preserve"> </t>
    </r>
  </si>
  <si>
    <r>
      <t>Nom</t>
    </r>
    <r>
      <rPr>
        <b/>
        <sz val="14"/>
        <color theme="1"/>
        <rFont val="Arial"/>
        <family val="2"/>
      </rPr>
      <t xml:space="preserve"> </t>
    </r>
  </si>
  <si>
    <r>
      <t>Prénom</t>
    </r>
    <r>
      <rPr>
        <b/>
        <sz val="14"/>
        <color theme="1"/>
        <rFont val="Arial"/>
        <family val="2"/>
      </rPr>
      <t xml:space="preserve"> </t>
    </r>
  </si>
  <si>
    <r>
      <t>Téléphone</t>
    </r>
    <r>
      <rPr>
        <b/>
        <sz val="14"/>
        <color theme="1"/>
        <rFont val="Arial"/>
        <family val="2"/>
      </rPr>
      <t xml:space="preserve"> </t>
    </r>
  </si>
  <si>
    <r>
      <t>E-Mail</t>
    </r>
    <r>
      <rPr>
        <b/>
        <sz val="14"/>
        <color theme="1"/>
        <rFont val="Arial"/>
        <family val="2"/>
      </rPr>
      <t xml:space="preserve"> </t>
    </r>
  </si>
  <si>
    <r>
      <t>Rue</t>
    </r>
    <r>
      <rPr>
        <b/>
        <sz val="14"/>
        <color theme="1"/>
        <rFont val="Arial"/>
        <family val="2"/>
      </rPr>
      <t xml:space="preserve"> </t>
    </r>
  </si>
  <si>
    <r>
      <t>Nop</t>
    </r>
    <r>
      <rPr>
        <b/>
        <sz val="14"/>
        <color theme="1"/>
        <rFont val="Arial"/>
        <family val="2"/>
      </rPr>
      <t xml:space="preserve"> </t>
    </r>
  </si>
  <si>
    <r>
      <t>Localité</t>
    </r>
    <r>
      <rPr>
        <b/>
        <sz val="14"/>
        <color theme="1"/>
        <rFont val="Arial"/>
        <family val="2"/>
      </rPr>
      <t xml:space="preserve"> </t>
    </r>
  </si>
  <si>
    <t xml:space="preserve">027 455 91 12 </t>
  </si>
  <si>
    <t>027 203 44 60</t>
  </si>
  <si>
    <t xml:space="preserve">027 306 32 83 </t>
  </si>
  <si>
    <t>Ch. Des Nendards 7A</t>
  </si>
  <si>
    <t>CONTHEY</t>
  </si>
  <si>
    <t>terranifabien@gmail.com</t>
  </si>
  <si>
    <t>Ellert</t>
  </si>
  <si>
    <t>Christoph</t>
  </si>
  <si>
    <t>Pratifori 13</t>
  </si>
  <si>
    <t>christoph.ellert@hevs.ch</t>
  </si>
  <si>
    <t>Rue du Mont 37</t>
  </si>
  <si>
    <t>076 397 62 08</t>
  </si>
  <si>
    <t>027 321 27 49</t>
  </si>
  <si>
    <t>Rue de Lausanne 114</t>
  </si>
  <si>
    <t xml:space="preserve">027 322 61 81 </t>
  </si>
  <si>
    <t>jmpaladini@bluewin.ch</t>
  </si>
  <si>
    <t>Tellstrasse 30</t>
  </si>
  <si>
    <t>OLTEN</t>
  </si>
  <si>
    <t>062 212 07 53</t>
  </si>
  <si>
    <t>stephane.emery@hotmail.com</t>
  </si>
  <si>
    <t>Duverney</t>
  </si>
  <si>
    <t>Ergolzstrasse 4</t>
  </si>
  <si>
    <t>LAUSEN</t>
  </si>
  <si>
    <t>schach@ezud.ch</t>
  </si>
  <si>
    <t>Guigoz</t>
  </si>
  <si>
    <t>Ch. des Amandiers 61</t>
  </si>
  <si>
    <t>027 322 97 43 </t>
  </si>
  <si>
    <t>079 235 97 90</t>
  </si>
  <si>
    <t xml:space="preserve">nicolasg@netplus.ch </t>
  </si>
  <si>
    <t>Imm. Glarier-la-Croix, Rue du Grain d'Or 2</t>
  </si>
  <si>
    <t>simon.morand@unifr.ch</t>
  </si>
  <si>
    <t>ZI Les Ducats 40</t>
  </si>
  <si>
    <t>ORBE</t>
  </si>
  <si>
    <t>Martic</t>
  </si>
  <si>
    <t>Pl. du Scex 5</t>
  </si>
  <si>
    <t xml:space="preserve">078 910 12 09 </t>
  </si>
  <si>
    <t>dimitri.martic@gmail.com</t>
  </si>
  <si>
    <t>Tel. fixe</t>
  </si>
  <si>
    <t>Tel. portable</t>
  </si>
  <si>
    <t>Code FSE</t>
  </si>
  <si>
    <t xml:space="preserve">cosmojul@gmail.com </t>
  </si>
  <si>
    <t>Hausheer</t>
  </si>
  <si>
    <t>Michel</t>
  </si>
  <si>
    <t>Roua du Croux 36 A</t>
  </si>
  <si>
    <t>NAX</t>
  </si>
  <si>
    <t>021 907 13 70</t>
  </si>
  <si>
    <t xml:space="preserve">sangata@bluewin.ch </t>
  </si>
  <si>
    <t>078 742 71 01</t>
  </si>
  <si>
    <t>Rte de la Crête 17</t>
  </si>
  <si>
    <t>077 492 46 22</t>
  </si>
  <si>
    <t>simoerschell@gmail.com</t>
  </si>
  <si>
    <t>078 913 40 97</t>
  </si>
  <si>
    <t>VPopescuGuizi@outlook.fr</t>
  </si>
  <si>
    <t>sandro.betrisey@bluewin.ch</t>
  </si>
  <si>
    <t>Claude</t>
  </si>
  <si>
    <t>078 673 67 64</t>
  </si>
  <si>
    <t>Tapparel</t>
  </si>
  <si>
    <t>Christian</t>
  </si>
  <si>
    <t>079 319 03 60</t>
  </si>
  <si>
    <t xml:space="preserve">ctap@netplus.ch </t>
  </si>
  <si>
    <t>Route de Chippis 57B</t>
  </si>
  <si>
    <t>Rotas</t>
  </si>
  <si>
    <t>Yannis</t>
  </si>
  <si>
    <t>Ch. du Vignoble 31</t>
  </si>
  <si>
    <t>079 399 16 00</t>
  </si>
  <si>
    <t>yannis.rotas@gmail.com</t>
  </si>
  <si>
    <t>Age</t>
  </si>
  <si>
    <t>Categorie</t>
  </si>
  <si>
    <t>Coti 17-18</t>
  </si>
  <si>
    <t>Total</t>
  </si>
  <si>
    <t>Perte U20</t>
  </si>
  <si>
    <t>FSE L</t>
  </si>
  <si>
    <t>FSE S</t>
  </si>
  <si>
    <t>UVE</t>
  </si>
  <si>
    <t>Total FSE</t>
  </si>
  <si>
    <t>Total UVE</t>
  </si>
  <si>
    <t>LOCAL</t>
  </si>
  <si>
    <t>Loyer</t>
  </si>
  <si>
    <t>Helvetia</t>
  </si>
  <si>
    <t>ESR</t>
  </si>
  <si>
    <t>DIVERS</t>
  </si>
  <si>
    <t>Site web</t>
  </si>
  <si>
    <t>Fed locale</t>
  </si>
  <si>
    <t>Frais admin</t>
  </si>
  <si>
    <t>Frais bancaires</t>
  </si>
  <si>
    <t>Impot communal</t>
  </si>
  <si>
    <t>Impot cantonal</t>
  </si>
  <si>
    <t>TOTALSORTIES</t>
  </si>
  <si>
    <t>TOTAL ENTREES</t>
  </si>
  <si>
    <t>PERTE</t>
  </si>
  <si>
    <t>Tournoi jeunes</t>
  </si>
  <si>
    <t>coti réel</t>
  </si>
  <si>
    <t>coti corr U20</t>
  </si>
  <si>
    <t>NB 190</t>
  </si>
  <si>
    <t>NB 95</t>
  </si>
  <si>
    <t>NB autres</t>
  </si>
  <si>
    <t>NB tot</t>
  </si>
  <si>
    <t>Coti adulte</t>
  </si>
  <si>
    <t xml:space="preserve">Coti U20 </t>
  </si>
  <si>
    <t>Coti U16</t>
  </si>
  <si>
    <t>Benef</t>
  </si>
  <si>
    <t>NB</t>
  </si>
  <si>
    <t>(a)</t>
  </si>
  <si>
    <t>(b)</t>
  </si>
  <si>
    <t>(d)</t>
  </si>
  <si>
    <t>(c)</t>
  </si>
  <si>
    <t>(e)</t>
  </si>
  <si>
    <t>TOTAL</t>
  </si>
  <si>
    <t>Benef reel</t>
  </si>
  <si>
    <t>Perte</t>
  </si>
  <si>
    <t>Simul</t>
  </si>
  <si>
    <t>Augm</t>
  </si>
  <si>
    <t>Roduit</t>
  </si>
  <si>
    <t>Yves</t>
  </si>
  <si>
    <t>Rue de Martigny 85</t>
  </si>
  <si>
    <t>FULLY</t>
  </si>
  <si>
    <t>yvesroduit66@hotmail.com</t>
  </si>
  <si>
    <t>079 649 50 89</t>
  </si>
  <si>
    <t>NON</t>
  </si>
  <si>
    <t>Sect. Princ.</t>
  </si>
  <si>
    <t>Apport réel (a-c-d-e)</t>
  </si>
  <si>
    <t>Coti 18-19</t>
  </si>
  <si>
    <t>Différence entre 17-18 et 18-19</t>
  </si>
  <si>
    <t>079 282 71 18</t>
  </si>
  <si>
    <t>079 329 16 00</t>
  </si>
  <si>
    <t>Surdez</t>
  </si>
  <si>
    <t>Matthieu</t>
  </si>
  <si>
    <t>079 969 33 85</t>
  </si>
  <si>
    <t>matcatsurdez@gmail.com</t>
  </si>
  <si>
    <t>66 Rte de Sion</t>
  </si>
  <si>
    <t>EVOLENE</t>
  </si>
  <si>
    <t>078 871 36 13</t>
  </si>
  <si>
    <t>079 743 39 51</t>
  </si>
  <si>
    <t>vladpopescu314@gmail.com</t>
  </si>
  <si>
    <t>Route de Courtille 46</t>
  </si>
  <si>
    <t>NB 250</t>
  </si>
  <si>
    <t>NB 200</t>
  </si>
  <si>
    <t>NB 175</t>
  </si>
  <si>
    <t>Action spéciale 2018-2019</t>
  </si>
  <si>
    <t>cours Vlad</t>
  </si>
  <si>
    <t>Boulé</t>
  </si>
  <si>
    <t>Zofia</t>
  </si>
  <si>
    <t>Route de Drône 70</t>
  </si>
  <si>
    <t>zofiabl@icloud.com</t>
  </si>
  <si>
    <t>neg = bénéf</t>
  </si>
  <si>
    <t>Kifle</t>
  </si>
  <si>
    <t>Thomas</t>
  </si>
  <si>
    <t>thomasadiharush@gmail.com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</si>
</sst>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3" tint="0.3999755851924192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0" xfId="1" applyFont="1"/>
    <xf numFmtId="0" fontId="1" fillId="0" borderId="1" xfId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43" fontId="0" fillId="0" borderId="0" xfId="2" applyFont="1"/>
    <xf numFmtId="43" fontId="4" fillId="0" borderId="1" xfId="2" applyFont="1" applyBorder="1"/>
    <xf numFmtId="43" fontId="4" fillId="2" borderId="1" xfId="2" applyFont="1" applyFill="1" applyBorder="1"/>
    <xf numFmtId="0" fontId="11" fillId="0" borderId="1" xfId="0" applyFont="1" applyBorder="1" applyAlignment="1">
      <alignment horizontal="right" vertical="center"/>
    </xf>
    <xf numFmtId="43" fontId="11" fillId="0" borderId="1" xfId="2" applyFont="1" applyBorder="1"/>
    <xf numFmtId="2" fontId="4" fillId="0" borderId="1" xfId="2" applyNumberFormat="1" applyFont="1" applyBorder="1"/>
    <xf numFmtId="2" fontId="4" fillId="2" borderId="1" xfId="2" applyNumberFormat="1" applyFont="1" applyFill="1" applyBorder="1"/>
    <xf numFmtId="0" fontId="0" fillId="0" borderId="0" xfId="0" applyFill="1" applyBorder="1" applyAlignment="1">
      <alignment horizontal="center"/>
    </xf>
    <xf numFmtId="43" fontId="0" fillId="0" borderId="0" xfId="2" applyFont="1" applyFill="1" applyBorder="1"/>
    <xf numFmtId="164" fontId="11" fillId="0" borderId="1" xfId="2" applyNumberFormat="1" applyFont="1" applyBorder="1"/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right" vertical="center"/>
    </xf>
    <xf numFmtId="43" fontId="13" fillId="0" borderId="1" xfId="2" applyFont="1" applyBorder="1"/>
    <xf numFmtId="43" fontId="13" fillId="3" borderId="1" xfId="2" applyFont="1" applyFill="1" applyBorder="1"/>
    <xf numFmtId="0" fontId="1" fillId="0" borderId="1" xfId="1" applyBorder="1" applyAlignment="1">
      <alignment horizontal="center" vertical="center"/>
    </xf>
    <xf numFmtId="0" fontId="14" fillId="0" borderId="0" xfId="0" applyFont="1"/>
    <xf numFmtId="43" fontId="15" fillId="0" borderId="1" xfId="2" applyFont="1" applyBorder="1"/>
    <xf numFmtId="0" fontId="15" fillId="0" borderId="0" xfId="0" applyFont="1" applyFill="1" applyBorder="1" applyAlignment="1">
      <alignment horizontal="center" vertical="center"/>
    </xf>
    <xf numFmtId="43" fontId="15" fillId="0" borderId="1" xfId="2" applyFont="1" applyBorder="1" applyAlignment="1">
      <alignment horizontal="center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hachbund.ch/schachsport/fl/detail.php?code=17494" TargetMode="External"/><Relationship Id="rId18" Type="http://schemas.openxmlformats.org/officeDocument/2006/relationships/hyperlink" Target="http://www.schachbund.ch/schachsport/fl/detail.php?code=17887" TargetMode="External"/><Relationship Id="rId26" Type="http://schemas.openxmlformats.org/officeDocument/2006/relationships/hyperlink" Target="mailto:moerschell@vtx.ch" TargetMode="External"/><Relationship Id="rId39" Type="http://schemas.openxmlformats.org/officeDocument/2006/relationships/hyperlink" Target="mailto:philippozcedric@hotmail.com" TargetMode="External"/><Relationship Id="rId3" Type="http://schemas.openxmlformats.org/officeDocument/2006/relationships/hyperlink" Target="http://www.schachbund.ch/schachsport/fl/detail.php?code=518" TargetMode="External"/><Relationship Id="rId21" Type="http://schemas.openxmlformats.org/officeDocument/2006/relationships/hyperlink" Target="mailto:romfour04@gmail.com" TargetMode="External"/><Relationship Id="rId34" Type="http://schemas.openxmlformats.org/officeDocument/2006/relationships/hyperlink" Target="http://www.schachbund.ch/schachsport/fl/detail.php?code=18728" TargetMode="External"/><Relationship Id="rId42" Type="http://schemas.openxmlformats.org/officeDocument/2006/relationships/hyperlink" Target="http://www.schachbund.ch/schachsport/fl/detail.php?code=18363" TargetMode="External"/><Relationship Id="rId47" Type="http://schemas.openxmlformats.org/officeDocument/2006/relationships/hyperlink" Target="mailto:jyriand@netplus.ch" TargetMode="External"/><Relationship Id="rId50" Type="http://schemas.openxmlformats.org/officeDocument/2006/relationships/hyperlink" Target="http://www.schachbund.ch/schachsport/fl/detail.php?code=1260" TargetMode="External"/><Relationship Id="rId7" Type="http://schemas.openxmlformats.org/officeDocument/2006/relationships/hyperlink" Target="http://www.schachbund.ch/schachsport/fl/detail.php?code=15403" TargetMode="External"/><Relationship Id="rId12" Type="http://schemas.openxmlformats.org/officeDocument/2006/relationships/hyperlink" Target="mailto:alexandre.briguet@bluewin.ch" TargetMode="External"/><Relationship Id="rId17" Type="http://schemas.openxmlformats.org/officeDocument/2006/relationships/hyperlink" Target="mailto:ydefayes@geneva-link.ch" TargetMode="External"/><Relationship Id="rId25" Type="http://schemas.openxmlformats.org/officeDocument/2006/relationships/hyperlink" Target="mailto:ggrand@vtx.ch" TargetMode="External"/><Relationship Id="rId33" Type="http://schemas.openxmlformats.org/officeDocument/2006/relationships/hyperlink" Target="mailto:jmpaladini@netplus.ch" TargetMode="External"/><Relationship Id="rId38" Type="http://schemas.openxmlformats.org/officeDocument/2006/relationships/hyperlink" Target="http://www.schachbund.ch/schachsport/fl/detail.php?code=10195" TargetMode="External"/><Relationship Id="rId46" Type="http://schemas.openxmlformats.org/officeDocument/2006/relationships/hyperlink" Target="http://www.schachbund.ch/schachsport/fl/detail.php?code=88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carron_julien@hotmail.com" TargetMode="External"/><Relationship Id="rId20" Type="http://schemas.openxmlformats.org/officeDocument/2006/relationships/hyperlink" Target="http://www.schachbund.ch/schachsport/fl/detail.php?code=18726" TargetMode="External"/><Relationship Id="rId29" Type="http://schemas.openxmlformats.org/officeDocument/2006/relationships/hyperlink" Target="mailto:moerschell@vtx.ch" TargetMode="External"/><Relationship Id="rId41" Type="http://schemas.openxmlformats.org/officeDocument/2006/relationships/hyperlink" Target="mailto:philippozcedric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sanso@sunrise.ch" TargetMode="External"/><Relationship Id="rId11" Type="http://schemas.openxmlformats.org/officeDocument/2006/relationships/hyperlink" Target="http://www.schachbund.ch/schachsport/fl/detail.php?code=15150" TargetMode="External"/><Relationship Id="rId24" Type="http://schemas.openxmlformats.org/officeDocument/2006/relationships/hyperlink" Target="http://www.schachbund.ch/schachsport/fl/detail.php?code=11764" TargetMode="External"/><Relationship Id="rId32" Type="http://schemas.openxmlformats.org/officeDocument/2006/relationships/hyperlink" Target="http://www.schachbund.ch/schachsport/fl/detail.php?code=2177" TargetMode="External"/><Relationship Id="rId37" Type="http://schemas.openxmlformats.org/officeDocument/2006/relationships/hyperlink" Target="mailto:georges.perroud@mac.com" TargetMode="External"/><Relationship Id="rId40" Type="http://schemas.openxmlformats.org/officeDocument/2006/relationships/hyperlink" Target="http://www.schachbund.ch/schachsport/fl/detail.php?code=3007" TargetMode="External"/><Relationship Id="rId45" Type="http://schemas.openxmlformats.org/officeDocument/2006/relationships/hyperlink" Target="mailto:pmraphrappaz@hotmail.com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://www.schachbund.ch/schachsport/fl/detail.php?code=14603" TargetMode="External"/><Relationship Id="rId15" Type="http://schemas.openxmlformats.org/officeDocument/2006/relationships/hyperlink" Target="http://www.schachbund.ch/schachsport/fl/detail.php?code=13561" TargetMode="External"/><Relationship Id="rId23" Type="http://schemas.openxmlformats.org/officeDocument/2006/relationships/hyperlink" Target="mailto:pascal.grand@tvs2net.ch" TargetMode="External"/><Relationship Id="rId28" Type="http://schemas.openxmlformats.org/officeDocument/2006/relationships/hyperlink" Target="mailto:moerschell@vtx.ch" TargetMode="External"/><Relationship Id="rId36" Type="http://schemas.openxmlformats.org/officeDocument/2006/relationships/hyperlink" Target="http://www.schachbund.ch/schachsport/fl/detail.php?code=15926" TargetMode="External"/><Relationship Id="rId49" Type="http://schemas.openxmlformats.org/officeDocument/2006/relationships/hyperlink" Target="mailto:terranifabien@caramail.com" TargetMode="External"/><Relationship Id="rId10" Type="http://schemas.openxmlformats.org/officeDocument/2006/relationships/hyperlink" Target="mailto:ybourban@hotmail.com" TargetMode="External"/><Relationship Id="rId19" Type="http://schemas.openxmlformats.org/officeDocument/2006/relationships/hyperlink" Target="mailto:nicklin@bluewin.ch" TargetMode="External"/><Relationship Id="rId31" Type="http://schemas.openxmlformats.org/officeDocument/2006/relationships/hyperlink" Target="mailto:morands@student.ethz.ch" TargetMode="External"/><Relationship Id="rId44" Type="http://schemas.openxmlformats.org/officeDocument/2006/relationships/hyperlink" Target="http://www.schachbund.ch/schachsport/fl/detail.php?code=1032" TargetMode="External"/><Relationship Id="rId52" Type="http://schemas.openxmlformats.org/officeDocument/2006/relationships/hyperlink" Target="mailto:varone.quentin@hotmail.ch" TargetMode="External"/><Relationship Id="rId4" Type="http://schemas.openxmlformats.org/officeDocument/2006/relationships/hyperlink" Target="mailto:eddy_beney@bluewin.ch" TargetMode="External"/><Relationship Id="rId9" Type="http://schemas.openxmlformats.org/officeDocument/2006/relationships/hyperlink" Target="http://www.schachbund.ch/schachsport/fl/detail.php?code=2195" TargetMode="External"/><Relationship Id="rId14" Type="http://schemas.openxmlformats.org/officeDocument/2006/relationships/hyperlink" Target="mailto:pierre-andre.capt@bluewin.ch" TargetMode="External"/><Relationship Id="rId22" Type="http://schemas.openxmlformats.org/officeDocument/2006/relationships/hyperlink" Target="http://www.schachbund.ch/schachsport/fl/detail.php?code=1517" TargetMode="External"/><Relationship Id="rId27" Type="http://schemas.openxmlformats.org/officeDocument/2006/relationships/hyperlink" Target="mailto:moerschell@vtx.ch" TargetMode="External"/><Relationship Id="rId30" Type="http://schemas.openxmlformats.org/officeDocument/2006/relationships/hyperlink" Target="http://www.schachbund.ch/schachsport/fl/detail.php?code=16502" TargetMode="External"/><Relationship Id="rId35" Type="http://schemas.openxmlformats.org/officeDocument/2006/relationships/hyperlink" Target="mailto:arn.pannatier@gmail.com" TargetMode="External"/><Relationship Id="rId43" Type="http://schemas.openxmlformats.org/officeDocument/2006/relationships/hyperlink" Target="mailto:vladpopescu314@hotmail.com" TargetMode="External"/><Relationship Id="rId48" Type="http://schemas.openxmlformats.org/officeDocument/2006/relationships/hyperlink" Target="http://www.schachbund.ch/schachsport/fl/detail.php?code=17104" TargetMode="External"/><Relationship Id="rId8" Type="http://schemas.openxmlformats.org/officeDocument/2006/relationships/hyperlink" Target="mailto:deckom@hotmail.com" TargetMode="External"/><Relationship Id="rId51" Type="http://schemas.openxmlformats.org/officeDocument/2006/relationships/hyperlink" Target="mailto:gt@netplus.c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hachbund.ch/schachsport/fl/detail.php?code=17494" TargetMode="External"/><Relationship Id="rId18" Type="http://schemas.openxmlformats.org/officeDocument/2006/relationships/hyperlink" Target="http://www.schachbund.ch/schachsport/fl/detail.php?code=17887" TargetMode="External"/><Relationship Id="rId26" Type="http://schemas.openxmlformats.org/officeDocument/2006/relationships/hyperlink" Target="mailto:moerschell@vtx.ch" TargetMode="External"/><Relationship Id="rId39" Type="http://schemas.openxmlformats.org/officeDocument/2006/relationships/hyperlink" Target="mailto:philippozcedric@hotmail.com" TargetMode="External"/><Relationship Id="rId21" Type="http://schemas.openxmlformats.org/officeDocument/2006/relationships/hyperlink" Target="mailto:romfour04@gmail.com" TargetMode="External"/><Relationship Id="rId34" Type="http://schemas.openxmlformats.org/officeDocument/2006/relationships/hyperlink" Target="http://www.schachbund.ch/schachsport/fl/detail.php?code=18728" TargetMode="External"/><Relationship Id="rId42" Type="http://schemas.openxmlformats.org/officeDocument/2006/relationships/hyperlink" Target="http://www.schachbund.ch/schachsport/fl/detail.php?code=18363" TargetMode="External"/><Relationship Id="rId47" Type="http://schemas.openxmlformats.org/officeDocument/2006/relationships/hyperlink" Target="mailto:jyriand@netplus.ch" TargetMode="External"/><Relationship Id="rId50" Type="http://schemas.openxmlformats.org/officeDocument/2006/relationships/hyperlink" Target="http://www.schachbund.ch/schachsport/fl/detail.php?code=1260" TargetMode="External"/><Relationship Id="rId55" Type="http://schemas.openxmlformats.org/officeDocument/2006/relationships/hyperlink" Target="mailto:nicolasg@netplus.ch" TargetMode="External"/><Relationship Id="rId7" Type="http://schemas.openxmlformats.org/officeDocument/2006/relationships/hyperlink" Target="http://www.schachbund.ch/schachsport/fl/detail.php?code=15403" TargetMode="External"/><Relationship Id="rId12" Type="http://schemas.openxmlformats.org/officeDocument/2006/relationships/hyperlink" Target="mailto:alexandre.briguet@bluewin.ch" TargetMode="External"/><Relationship Id="rId17" Type="http://schemas.openxmlformats.org/officeDocument/2006/relationships/hyperlink" Target="mailto:ydefayes@geneva-link.ch" TargetMode="External"/><Relationship Id="rId25" Type="http://schemas.openxmlformats.org/officeDocument/2006/relationships/hyperlink" Target="mailto:ggrand@vtx.ch" TargetMode="External"/><Relationship Id="rId33" Type="http://schemas.openxmlformats.org/officeDocument/2006/relationships/hyperlink" Target="mailto:jmpaladini@bluewin.ch" TargetMode="External"/><Relationship Id="rId38" Type="http://schemas.openxmlformats.org/officeDocument/2006/relationships/hyperlink" Target="http://www.schachbund.ch/schachsport/fl/detail.php?code=10195" TargetMode="External"/><Relationship Id="rId46" Type="http://schemas.openxmlformats.org/officeDocument/2006/relationships/hyperlink" Target="http://www.schachbund.ch/schachsport/fl/detail.php?code=88" TargetMode="External"/><Relationship Id="rId2" Type="http://schemas.openxmlformats.org/officeDocument/2006/relationships/printerSettings" Target="../printerSettings/printerSettings5.bin"/><Relationship Id="rId16" Type="http://schemas.openxmlformats.org/officeDocument/2006/relationships/hyperlink" Target="mailto:carron_julien@hotmail.com" TargetMode="External"/><Relationship Id="rId20" Type="http://schemas.openxmlformats.org/officeDocument/2006/relationships/hyperlink" Target="http://www.schachbund.ch/schachsport/fl/detail.php?code=18726" TargetMode="External"/><Relationship Id="rId29" Type="http://schemas.openxmlformats.org/officeDocument/2006/relationships/hyperlink" Target="mailto:moerschell@vtx.ch" TargetMode="External"/><Relationship Id="rId41" Type="http://schemas.openxmlformats.org/officeDocument/2006/relationships/hyperlink" Target="mailto:philippozcedric@hotmail.com" TargetMode="External"/><Relationship Id="rId54" Type="http://schemas.openxmlformats.org/officeDocument/2006/relationships/hyperlink" Target="http://www.schachbund.ch/schachsport/fl/detail.php?code=1517" TargetMode="External"/><Relationship Id="rId1" Type="http://schemas.openxmlformats.org/officeDocument/2006/relationships/printerSettings" Target="../printerSettings/printerSettings4.bin"/><Relationship Id="rId6" Type="http://schemas.openxmlformats.org/officeDocument/2006/relationships/hyperlink" Target="mailto:sanso@sunrise.ch" TargetMode="External"/><Relationship Id="rId11" Type="http://schemas.openxmlformats.org/officeDocument/2006/relationships/hyperlink" Target="http://www.schachbund.ch/schachsport/fl/detail.php?code=15150" TargetMode="External"/><Relationship Id="rId24" Type="http://schemas.openxmlformats.org/officeDocument/2006/relationships/hyperlink" Target="http://www.schachbund.ch/schachsport/fl/detail.php?code=11764" TargetMode="External"/><Relationship Id="rId32" Type="http://schemas.openxmlformats.org/officeDocument/2006/relationships/hyperlink" Target="http://www.schachbund.ch/schachsport/fl/detail.php?code=2177" TargetMode="External"/><Relationship Id="rId37" Type="http://schemas.openxmlformats.org/officeDocument/2006/relationships/hyperlink" Target="mailto:georges.perroud@mac.com" TargetMode="External"/><Relationship Id="rId40" Type="http://schemas.openxmlformats.org/officeDocument/2006/relationships/hyperlink" Target="http://www.schachbund.ch/schachsport/fl/detail.php?code=3007" TargetMode="External"/><Relationship Id="rId45" Type="http://schemas.openxmlformats.org/officeDocument/2006/relationships/hyperlink" Target="mailto:pmraphrappaz@hotmail.com" TargetMode="External"/><Relationship Id="rId53" Type="http://schemas.openxmlformats.org/officeDocument/2006/relationships/hyperlink" Target="mailto:schach@ezud.ch" TargetMode="External"/><Relationship Id="rId5" Type="http://schemas.openxmlformats.org/officeDocument/2006/relationships/hyperlink" Target="http://www.schachbund.ch/schachsport/fl/detail.php?code=14603" TargetMode="External"/><Relationship Id="rId15" Type="http://schemas.openxmlformats.org/officeDocument/2006/relationships/hyperlink" Target="http://www.schachbund.ch/schachsport/fl/detail.php?code=13561" TargetMode="External"/><Relationship Id="rId23" Type="http://schemas.openxmlformats.org/officeDocument/2006/relationships/hyperlink" Target="mailto:pascal.grand@tvs2net.ch" TargetMode="External"/><Relationship Id="rId28" Type="http://schemas.openxmlformats.org/officeDocument/2006/relationships/hyperlink" Target="mailto:moerschell@vtx.ch" TargetMode="External"/><Relationship Id="rId36" Type="http://schemas.openxmlformats.org/officeDocument/2006/relationships/hyperlink" Target="http://www.schachbund.ch/schachsport/fl/detail.php?code=15926" TargetMode="External"/><Relationship Id="rId49" Type="http://schemas.openxmlformats.org/officeDocument/2006/relationships/hyperlink" Target="mailto:terranifabien@gmail.com" TargetMode="External"/><Relationship Id="rId10" Type="http://schemas.openxmlformats.org/officeDocument/2006/relationships/hyperlink" Target="mailto:ybourban@hotmail.com" TargetMode="External"/><Relationship Id="rId19" Type="http://schemas.openxmlformats.org/officeDocument/2006/relationships/hyperlink" Target="mailto:stephane.emery@hotmail.com" TargetMode="External"/><Relationship Id="rId31" Type="http://schemas.openxmlformats.org/officeDocument/2006/relationships/hyperlink" Target="mailto:morands@student.ethz.ch" TargetMode="External"/><Relationship Id="rId44" Type="http://schemas.openxmlformats.org/officeDocument/2006/relationships/hyperlink" Target="http://www.schachbund.ch/schachsport/fl/detail.php?code=1032" TargetMode="External"/><Relationship Id="rId52" Type="http://schemas.openxmlformats.org/officeDocument/2006/relationships/hyperlink" Target="mailto:christoph.ellert@hevs.ch" TargetMode="External"/><Relationship Id="rId4" Type="http://schemas.openxmlformats.org/officeDocument/2006/relationships/hyperlink" Target="mailto:eddy_beney@bluewin.ch" TargetMode="External"/><Relationship Id="rId9" Type="http://schemas.openxmlformats.org/officeDocument/2006/relationships/hyperlink" Target="http://www.schachbund.ch/schachsport/fl/detail.php?code=2195" TargetMode="External"/><Relationship Id="rId14" Type="http://schemas.openxmlformats.org/officeDocument/2006/relationships/hyperlink" Target="mailto:pierre-andre.capt@bluewin.ch" TargetMode="External"/><Relationship Id="rId22" Type="http://schemas.openxmlformats.org/officeDocument/2006/relationships/hyperlink" Target="http://www.schachbund.ch/schachsport/fl/detail.php?code=1517" TargetMode="External"/><Relationship Id="rId27" Type="http://schemas.openxmlformats.org/officeDocument/2006/relationships/hyperlink" Target="mailto:moerschell@vtx.ch" TargetMode="External"/><Relationship Id="rId30" Type="http://schemas.openxmlformats.org/officeDocument/2006/relationships/hyperlink" Target="http://www.schachbund.ch/schachsport/fl/detail.php?code=16502" TargetMode="External"/><Relationship Id="rId35" Type="http://schemas.openxmlformats.org/officeDocument/2006/relationships/hyperlink" Target="mailto:arn.pannatier@gmail.com" TargetMode="External"/><Relationship Id="rId43" Type="http://schemas.openxmlformats.org/officeDocument/2006/relationships/hyperlink" Target="mailto:vladpopescu314@hotmail.com" TargetMode="External"/><Relationship Id="rId48" Type="http://schemas.openxmlformats.org/officeDocument/2006/relationships/hyperlink" Target="http://www.schachbund.ch/schachsport/fl/detail.php?code=17104" TargetMode="External"/><Relationship Id="rId56" Type="http://schemas.openxmlformats.org/officeDocument/2006/relationships/printerSettings" Target="../printerSettings/printerSettings6.bin"/><Relationship Id="rId8" Type="http://schemas.openxmlformats.org/officeDocument/2006/relationships/hyperlink" Target="mailto:deckom@hotmail.com" TargetMode="External"/><Relationship Id="rId51" Type="http://schemas.openxmlformats.org/officeDocument/2006/relationships/hyperlink" Target="mailto:gt@netplus.ch" TargetMode="External"/><Relationship Id="rId3" Type="http://schemas.openxmlformats.org/officeDocument/2006/relationships/hyperlink" Target="http://www.schachbund.ch/schachsport/fl/detail.php?code=5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hachbund.ch/schachsport/fl/detail.php?code=17494" TargetMode="External"/><Relationship Id="rId18" Type="http://schemas.openxmlformats.org/officeDocument/2006/relationships/hyperlink" Target="http://www.schachbund.ch/schachsport/fl/detail.php?code=18726" TargetMode="External"/><Relationship Id="rId26" Type="http://schemas.openxmlformats.org/officeDocument/2006/relationships/hyperlink" Target="mailto:moerschell@vtx.ch" TargetMode="External"/><Relationship Id="rId39" Type="http://schemas.openxmlformats.org/officeDocument/2006/relationships/hyperlink" Target="mailto:philippozcedric@hotmail.com" TargetMode="External"/><Relationship Id="rId3" Type="http://schemas.openxmlformats.org/officeDocument/2006/relationships/hyperlink" Target="http://www.schachbund.ch/schachsport/fl/detail.php?code=518" TargetMode="External"/><Relationship Id="rId21" Type="http://schemas.openxmlformats.org/officeDocument/2006/relationships/hyperlink" Target="mailto:pascal.grand@tvs2net.ch" TargetMode="External"/><Relationship Id="rId34" Type="http://schemas.openxmlformats.org/officeDocument/2006/relationships/hyperlink" Target="http://www.schachbund.ch/schachsport/fl/detail.php?code=15926" TargetMode="External"/><Relationship Id="rId42" Type="http://schemas.openxmlformats.org/officeDocument/2006/relationships/hyperlink" Target="http://www.schachbund.ch/schachsport/fl/detail.php?code=1032" TargetMode="External"/><Relationship Id="rId47" Type="http://schemas.openxmlformats.org/officeDocument/2006/relationships/hyperlink" Target="mailto:terranifabien@gmail.com" TargetMode="External"/><Relationship Id="rId50" Type="http://schemas.openxmlformats.org/officeDocument/2006/relationships/hyperlink" Target="mailto:christoph.ellert@hevs.ch" TargetMode="External"/><Relationship Id="rId7" Type="http://schemas.openxmlformats.org/officeDocument/2006/relationships/hyperlink" Target="http://www.schachbund.ch/schachsport/fl/detail.php?code=15403" TargetMode="External"/><Relationship Id="rId12" Type="http://schemas.openxmlformats.org/officeDocument/2006/relationships/hyperlink" Target="mailto:alexandre.briguet@bluewin.ch" TargetMode="External"/><Relationship Id="rId17" Type="http://schemas.openxmlformats.org/officeDocument/2006/relationships/hyperlink" Target="mailto:stephane.emery@hotmail.com" TargetMode="External"/><Relationship Id="rId25" Type="http://schemas.openxmlformats.org/officeDocument/2006/relationships/hyperlink" Target="mailto:moerschell@vtx.ch" TargetMode="External"/><Relationship Id="rId33" Type="http://schemas.openxmlformats.org/officeDocument/2006/relationships/hyperlink" Target="mailto:arn.pannatier@gmail.com" TargetMode="External"/><Relationship Id="rId38" Type="http://schemas.openxmlformats.org/officeDocument/2006/relationships/hyperlink" Target="http://www.schachbund.ch/schachsport/fl/detail.php?code=3007" TargetMode="External"/><Relationship Id="rId46" Type="http://schemas.openxmlformats.org/officeDocument/2006/relationships/hyperlink" Target="http://www.schachbund.ch/schachsport/fl/detail.php?code=17104" TargetMode="External"/><Relationship Id="rId2" Type="http://schemas.openxmlformats.org/officeDocument/2006/relationships/printerSettings" Target="../printerSettings/printerSettings8.bin"/><Relationship Id="rId16" Type="http://schemas.openxmlformats.org/officeDocument/2006/relationships/hyperlink" Target="http://www.schachbund.ch/schachsport/fl/detail.php?code=17887" TargetMode="External"/><Relationship Id="rId20" Type="http://schemas.openxmlformats.org/officeDocument/2006/relationships/hyperlink" Target="http://www.schachbund.ch/schachsport/fl/detail.php?code=1517" TargetMode="External"/><Relationship Id="rId29" Type="http://schemas.openxmlformats.org/officeDocument/2006/relationships/hyperlink" Target="mailto:simon.morand@unifr.ch" TargetMode="External"/><Relationship Id="rId41" Type="http://schemas.openxmlformats.org/officeDocument/2006/relationships/hyperlink" Target="mailto:vladpopescu314@hotmail.com" TargetMode="External"/><Relationship Id="rId54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7.bin"/><Relationship Id="rId6" Type="http://schemas.openxmlformats.org/officeDocument/2006/relationships/hyperlink" Target="mailto:sanso@sunrise.ch" TargetMode="External"/><Relationship Id="rId11" Type="http://schemas.openxmlformats.org/officeDocument/2006/relationships/hyperlink" Target="http://www.schachbund.ch/schachsport/fl/detail.php?code=15150" TargetMode="External"/><Relationship Id="rId24" Type="http://schemas.openxmlformats.org/officeDocument/2006/relationships/hyperlink" Target="mailto:moerschell@vtx.ch" TargetMode="External"/><Relationship Id="rId32" Type="http://schemas.openxmlformats.org/officeDocument/2006/relationships/hyperlink" Target="http://www.schachbund.ch/schachsport/fl/detail.php?code=18728" TargetMode="External"/><Relationship Id="rId37" Type="http://schemas.openxmlformats.org/officeDocument/2006/relationships/hyperlink" Target="mailto:philippozcedric@hotmail.com" TargetMode="External"/><Relationship Id="rId40" Type="http://schemas.openxmlformats.org/officeDocument/2006/relationships/hyperlink" Target="http://www.schachbund.ch/schachsport/fl/detail.php?code=18363" TargetMode="External"/><Relationship Id="rId45" Type="http://schemas.openxmlformats.org/officeDocument/2006/relationships/hyperlink" Target="mailto:jyriand@netplus.ch" TargetMode="External"/><Relationship Id="rId53" Type="http://schemas.openxmlformats.org/officeDocument/2006/relationships/hyperlink" Target="http://www.schachbund.ch/schachsport/fl/detail.php?code=1517" TargetMode="External"/><Relationship Id="rId5" Type="http://schemas.openxmlformats.org/officeDocument/2006/relationships/hyperlink" Target="http://www.schachbund.ch/schachsport/fl/detail.php?code=14603" TargetMode="External"/><Relationship Id="rId15" Type="http://schemas.openxmlformats.org/officeDocument/2006/relationships/hyperlink" Target="mailto:ydefayes@geneva-link.ch" TargetMode="External"/><Relationship Id="rId23" Type="http://schemas.openxmlformats.org/officeDocument/2006/relationships/hyperlink" Target="mailto:ggrand@vtx.ch" TargetMode="External"/><Relationship Id="rId28" Type="http://schemas.openxmlformats.org/officeDocument/2006/relationships/hyperlink" Target="http://www.schachbund.ch/schachsport/fl/detail.php?code=16502" TargetMode="External"/><Relationship Id="rId36" Type="http://schemas.openxmlformats.org/officeDocument/2006/relationships/hyperlink" Target="http://www.schachbund.ch/schachsport/fl/detail.php?code=10195" TargetMode="External"/><Relationship Id="rId49" Type="http://schemas.openxmlformats.org/officeDocument/2006/relationships/hyperlink" Target="mailto:gt@netplus.ch" TargetMode="External"/><Relationship Id="rId10" Type="http://schemas.openxmlformats.org/officeDocument/2006/relationships/hyperlink" Target="mailto:ybourban@hotmail.com" TargetMode="External"/><Relationship Id="rId19" Type="http://schemas.openxmlformats.org/officeDocument/2006/relationships/hyperlink" Target="mailto:romfour04@gmail.com" TargetMode="External"/><Relationship Id="rId31" Type="http://schemas.openxmlformats.org/officeDocument/2006/relationships/hyperlink" Target="mailto:jmpaladini@bluewin.ch" TargetMode="External"/><Relationship Id="rId44" Type="http://schemas.openxmlformats.org/officeDocument/2006/relationships/hyperlink" Target="http://www.schachbund.ch/schachsport/fl/detail.php?code=88" TargetMode="External"/><Relationship Id="rId52" Type="http://schemas.openxmlformats.org/officeDocument/2006/relationships/hyperlink" Target="mailto:schach@ezud.ch" TargetMode="External"/><Relationship Id="rId4" Type="http://schemas.openxmlformats.org/officeDocument/2006/relationships/hyperlink" Target="mailto:eddy_beney@bluewin.ch" TargetMode="External"/><Relationship Id="rId9" Type="http://schemas.openxmlformats.org/officeDocument/2006/relationships/hyperlink" Target="http://www.schachbund.ch/schachsport/fl/detail.php?code=2195" TargetMode="External"/><Relationship Id="rId14" Type="http://schemas.openxmlformats.org/officeDocument/2006/relationships/hyperlink" Target="mailto:pierre-andre.capt@bluewin.ch" TargetMode="External"/><Relationship Id="rId22" Type="http://schemas.openxmlformats.org/officeDocument/2006/relationships/hyperlink" Target="http://www.schachbund.ch/schachsport/fl/detail.php?code=11764" TargetMode="External"/><Relationship Id="rId27" Type="http://schemas.openxmlformats.org/officeDocument/2006/relationships/hyperlink" Target="mailto:moerschell@vtx.ch" TargetMode="External"/><Relationship Id="rId30" Type="http://schemas.openxmlformats.org/officeDocument/2006/relationships/hyperlink" Target="http://www.schachbund.ch/schachsport/fl/detail.php?code=2177" TargetMode="External"/><Relationship Id="rId35" Type="http://schemas.openxmlformats.org/officeDocument/2006/relationships/hyperlink" Target="mailto:georges.perroud@mac.com" TargetMode="External"/><Relationship Id="rId43" Type="http://schemas.openxmlformats.org/officeDocument/2006/relationships/hyperlink" Target="mailto:pmraphrappaz@hotmail.com" TargetMode="External"/><Relationship Id="rId48" Type="http://schemas.openxmlformats.org/officeDocument/2006/relationships/hyperlink" Target="http://www.schachbund.ch/schachsport/fl/detail.php?code=1260" TargetMode="External"/><Relationship Id="rId8" Type="http://schemas.openxmlformats.org/officeDocument/2006/relationships/hyperlink" Target="mailto:deckom@hotmail.com" TargetMode="External"/><Relationship Id="rId51" Type="http://schemas.openxmlformats.org/officeDocument/2006/relationships/hyperlink" Target="mailto:nicolasg@netplus.c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ydefayes@geneva-link.ch" TargetMode="External"/><Relationship Id="rId18" Type="http://schemas.openxmlformats.org/officeDocument/2006/relationships/hyperlink" Target="http://www.schachbund.ch/schachsport/fl/detail.php?code=1517" TargetMode="External"/><Relationship Id="rId26" Type="http://schemas.openxmlformats.org/officeDocument/2006/relationships/hyperlink" Target="mailto:simon.morand@unifr.ch" TargetMode="External"/><Relationship Id="rId39" Type="http://schemas.openxmlformats.org/officeDocument/2006/relationships/hyperlink" Target="http://www.schachbund.ch/schachsport/fl/detail.php?code=1032" TargetMode="External"/><Relationship Id="rId21" Type="http://schemas.openxmlformats.org/officeDocument/2006/relationships/hyperlink" Target="mailto:ggrand@vtx.ch" TargetMode="External"/><Relationship Id="rId34" Type="http://schemas.openxmlformats.org/officeDocument/2006/relationships/hyperlink" Target="mailto:philippozcedric@hotmail.com" TargetMode="External"/><Relationship Id="rId42" Type="http://schemas.openxmlformats.org/officeDocument/2006/relationships/hyperlink" Target="mailto:jyriand@netplus.ch" TargetMode="External"/><Relationship Id="rId47" Type="http://schemas.openxmlformats.org/officeDocument/2006/relationships/hyperlink" Target="mailto:nicolasg@netplus.ch" TargetMode="External"/><Relationship Id="rId50" Type="http://schemas.openxmlformats.org/officeDocument/2006/relationships/hyperlink" Target="mailto:cosmojul@gmail.com" TargetMode="External"/><Relationship Id="rId55" Type="http://schemas.openxmlformats.org/officeDocument/2006/relationships/printerSettings" Target="../printerSettings/printerSettings12.bin"/><Relationship Id="rId7" Type="http://schemas.openxmlformats.org/officeDocument/2006/relationships/hyperlink" Target="http://www.schachbund.ch/schachsport/fl/detail.php?code=2195" TargetMode="External"/><Relationship Id="rId12" Type="http://schemas.openxmlformats.org/officeDocument/2006/relationships/hyperlink" Target="mailto:pierre-andre.capt@bluewin.ch" TargetMode="External"/><Relationship Id="rId17" Type="http://schemas.openxmlformats.org/officeDocument/2006/relationships/hyperlink" Target="mailto:romfour04@gmail.com" TargetMode="External"/><Relationship Id="rId25" Type="http://schemas.openxmlformats.org/officeDocument/2006/relationships/hyperlink" Target="http://www.schachbund.ch/schachsport/fl/detail.php?code=16502" TargetMode="External"/><Relationship Id="rId33" Type="http://schemas.openxmlformats.org/officeDocument/2006/relationships/hyperlink" Target="http://www.schachbund.ch/schachsport/fl/detail.php?code=10195" TargetMode="External"/><Relationship Id="rId38" Type="http://schemas.openxmlformats.org/officeDocument/2006/relationships/hyperlink" Target="mailto:vladpopescu314@hotmail.com" TargetMode="External"/><Relationship Id="rId46" Type="http://schemas.openxmlformats.org/officeDocument/2006/relationships/hyperlink" Target="mailto:christoph.ellert@hevs.ch" TargetMode="External"/><Relationship Id="rId2" Type="http://schemas.openxmlformats.org/officeDocument/2006/relationships/printerSettings" Target="../printerSettings/printerSettings11.bin"/><Relationship Id="rId16" Type="http://schemas.openxmlformats.org/officeDocument/2006/relationships/hyperlink" Target="http://www.schachbund.ch/schachsport/fl/detail.php?code=18726" TargetMode="External"/><Relationship Id="rId20" Type="http://schemas.openxmlformats.org/officeDocument/2006/relationships/hyperlink" Target="http://www.schachbund.ch/schachsport/fl/detail.php?code=11764" TargetMode="External"/><Relationship Id="rId29" Type="http://schemas.openxmlformats.org/officeDocument/2006/relationships/hyperlink" Target="http://www.schachbund.ch/schachsport/fl/detail.php?code=18728" TargetMode="External"/><Relationship Id="rId41" Type="http://schemas.openxmlformats.org/officeDocument/2006/relationships/hyperlink" Target="http://www.schachbund.ch/schachsport/fl/detail.php?code=88" TargetMode="External"/><Relationship Id="rId54" Type="http://schemas.openxmlformats.org/officeDocument/2006/relationships/hyperlink" Target="mailto:VPopescuGuizi@outlook.fr" TargetMode="External"/><Relationship Id="rId1" Type="http://schemas.openxmlformats.org/officeDocument/2006/relationships/printerSettings" Target="../printerSettings/printerSettings10.bin"/><Relationship Id="rId6" Type="http://schemas.openxmlformats.org/officeDocument/2006/relationships/hyperlink" Target="mailto:deckom@hotmail.com" TargetMode="External"/><Relationship Id="rId11" Type="http://schemas.openxmlformats.org/officeDocument/2006/relationships/hyperlink" Target="http://www.schachbund.ch/schachsport/fl/detail.php?code=17494" TargetMode="External"/><Relationship Id="rId24" Type="http://schemas.openxmlformats.org/officeDocument/2006/relationships/hyperlink" Target="mailto:moerschell@vtx.ch" TargetMode="External"/><Relationship Id="rId32" Type="http://schemas.openxmlformats.org/officeDocument/2006/relationships/hyperlink" Target="mailto:georges.perroud@mac.com" TargetMode="External"/><Relationship Id="rId37" Type="http://schemas.openxmlformats.org/officeDocument/2006/relationships/hyperlink" Target="http://www.schachbund.ch/schachsport/fl/detail.php?code=18363" TargetMode="External"/><Relationship Id="rId40" Type="http://schemas.openxmlformats.org/officeDocument/2006/relationships/hyperlink" Target="mailto:pmraphrappaz@hotmail.com" TargetMode="External"/><Relationship Id="rId45" Type="http://schemas.openxmlformats.org/officeDocument/2006/relationships/hyperlink" Target="mailto:gt@netplus.ch" TargetMode="External"/><Relationship Id="rId53" Type="http://schemas.openxmlformats.org/officeDocument/2006/relationships/hyperlink" Target="mailto:simoerschell@gmail.com" TargetMode="External"/><Relationship Id="rId5" Type="http://schemas.openxmlformats.org/officeDocument/2006/relationships/hyperlink" Target="http://www.schachbund.ch/schachsport/fl/detail.php?code=15403" TargetMode="External"/><Relationship Id="rId15" Type="http://schemas.openxmlformats.org/officeDocument/2006/relationships/hyperlink" Target="mailto:stephane.emery@hotmail.com" TargetMode="External"/><Relationship Id="rId23" Type="http://schemas.openxmlformats.org/officeDocument/2006/relationships/hyperlink" Target="mailto:moerschell@vtx.ch" TargetMode="External"/><Relationship Id="rId28" Type="http://schemas.openxmlformats.org/officeDocument/2006/relationships/hyperlink" Target="mailto:jmpaladini@bluewin.ch" TargetMode="External"/><Relationship Id="rId36" Type="http://schemas.openxmlformats.org/officeDocument/2006/relationships/hyperlink" Target="mailto:philippozcedric@hotmail.com" TargetMode="External"/><Relationship Id="rId49" Type="http://schemas.openxmlformats.org/officeDocument/2006/relationships/hyperlink" Target="http://www.schachbund.ch/schachsport/fl/detail.php?code=13561" TargetMode="External"/><Relationship Id="rId10" Type="http://schemas.openxmlformats.org/officeDocument/2006/relationships/hyperlink" Target="mailto:alexandre.briguet@bluewin.ch" TargetMode="External"/><Relationship Id="rId19" Type="http://schemas.openxmlformats.org/officeDocument/2006/relationships/hyperlink" Target="mailto:pascal.grand@tvs2net.ch" TargetMode="External"/><Relationship Id="rId31" Type="http://schemas.openxmlformats.org/officeDocument/2006/relationships/hyperlink" Target="http://www.schachbund.ch/schachsport/fl/detail.php?code=15926" TargetMode="External"/><Relationship Id="rId44" Type="http://schemas.openxmlformats.org/officeDocument/2006/relationships/hyperlink" Target="http://www.schachbund.ch/schachsport/fl/detail.php?code=1260" TargetMode="External"/><Relationship Id="rId52" Type="http://schemas.openxmlformats.org/officeDocument/2006/relationships/hyperlink" Target="mailto:sangata@bluewin.ch" TargetMode="External"/><Relationship Id="rId4" Type="http://schemas.openxmlformats.org/officeDocument/2006/relationships/hyperlink" Target="mailto:sandro.betrisey@bluewin.ch" TargetMode="External"/><Relationship Id="rId9" Type="http://schemas.openxmlformats.org/officeDocument/2006/relationships/hyperlink" Target="http://www.schachbund.ch/schachsport/fl/detail.php?code=15150" TargetMode="External"/><Relationship Id="rId14" Type="http://schemas.openxmlformats.org/officeDocument/2006/relationships/hyperlink" Target="http://www.schachbund.ch/schachsport/fl/detail.php?code=17887" TargetMode="External"/><Relationship Id="rId22" Type="http://schemas.openxmlformats.org/officeDocument/2006/relationships/hyperlink" Target="mailto:moerschell@vtx.ch" TargetMode="External"/><Relationship Id="rId27" Type="http://schemas.openxmlformats.org/officeDocument/2006/relationships/hyperlink" Target="http://www.schachbund.ch/schachsport/fl/detail.php?code=2177" TargetMode="External"/><Relationship Id="rId30" Type="http://schemas.openxmlformats.org/officeDocument/2006/relationships/hyperlink" Target="mailto:arn.pannatier@gmail.com" TargetMode="External"/><Relationship Id="rId35" Type="http://schemas.openxmlformats.org/officeDocument/2006/relationships/hyperlink" Target="http://www.schachbund.ch/schachsport/fl/detail.php?code=3007" TargetMode="External"/><Relationship Id="rId43" Type="http://schemas.openxmlformats.org/officeDocument/2006/relationships/hyperlink" Target="http://www.schachbund.ch/schachsport/fl/detail.php?code=17104" TargetMode="External"/><Relationship Id="rId48" Type="http://schemas.openxmlformats.org/officeDocument/2006/relationships/hyperlink" Target="http://www.schachbund.ch/schachsport/fl/detail.php?code=11764" TargetMode="External"/><Relationship Id="rId8" Type="http://schemas.openxmlformats.org/officeDocument/2006/relationships/hyperlink" Target="mailto:ybourban@hotmail.com" TargetMode="External"/><Relationship Id="rId51" Type="http://schemas.openxmlformats.org/officeDocument/2006/relationships/hyperlink" Target="http://www.schachbund.ch/schachsport/fl/detail.php?code=11764" TargetMode="External"/><Relationship Id="rId3" Type="http://schemas.openxmlformats.org/officeDocument/2006/relationships/hyperlink" Target="http://www.schachbund.ch/schachsport/fl/detail.php?code=1460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ydefayes@geneva-link.ch" TargetMode="External"/><Relationship Id="rId18" Type="http://schemas.openxmlformats.org/officeDocument/2006/relationships/hyperlink" Target="http://www.schachbund.ch/schachsport/fl/detail.php?code=1517" TargetMode="External"/><Relationship Id="rId26" Type="http://schemas.openxmlformats.org/officeDocument/2006/relationships/hyperlink" Target="mailto:simon.morand@unifr.ch" TargetMode="External"/><Relationship Id="rId39" Type="http://schemas.openxmlformats.org/officeDocument/2006/relationships/hyperlink" Target="http://www.schachbund.ch/schachsport/fl/detail.php?code=1032" TargetMode="External"/><Relationship Id="rId3" Type="http://schemas.openxmlformats.org/officeDocument/2006/relationships/hyperlink" Target="http://www.schachbund.ch/schachsport/fl/detail.php?code=14603" TargetMode="External"/><Relationship Id="rId21" Type="http://schemas.openxmlformats.org/officeDocument/2006/relationships/hyperlink" Target="mailto:ggrand@vtx.ch" TargetMode="External"/><Relationship Id="rId34" Type="http://schemas.openxmlformats.org/officeDocument/2006/relationships/hyperlink" Target="mailto:philippozcedric@hotmail.com" TargetMode="External"/><Relationship Id="rId42" Type="http://schemas.openxmlformats.org/officeDocument/2006/relationships/hyperlink" Target="mailto:jyriand@netplus.ch" TargetMode="External"/><Relationship Id="rId47" Type="http://schemas.openxmlformats.org/officeDocument/2006/relationships/hyperlink" Target="http://www.schachbund.ch/schachsport/fl/detail.php?code=11764" TargetMode="External"/><Relationship Id="rId50" Type="http://schemas.openxmlformats.org/officeDocument/2006/relationships/hyperlink" Target="http://www.schachbund.ch/schachsport/fl/detail.php?code=11764" TargetMode="External"/><Relationship Id="rId7" Type="http://schemas.openxmlformats.org/officeDocument/2006/relationships/hyperlink" Target="http://www.schachbund.ch/schachsport/fl/detail.php?code=2195" TargetMode="External"/><Relationship Id="rId12" Type="http://schemas.openxmlformats.org/officeDocument/2006/relationships/hyperlink" Target="mailto:pierre-andre.capt@bluewin.ch" TargetMode="External"/><Relationship Id="rId17" Type="http://schemas.openxmlformats.org/officeDocument/2006/relationships/hyperlink" Target="mailto:romfour04@gmail.com" TargetMode="External"/><Relationship Id="rId25" Type="http://schemas.openxmlformats.org/officeDocument/2006/relationships/hyperlink" Target="http://www.schachbund.ch/schachsport/fl/detail.php?code=16502" TargetMode="External"/><Relationship Id="rId33" Type="http://schemas.openxmlformats.org/officeDocument/2006/relationships/hyperlink" Target="http://www.schachbund.ch/schachsport/fl/detail.php?code=10195" TargetMode="External"/><Relationship Id="rId38" Type="http://schemas.openxmlformats.org/officeDocument/2006/relationships/hyperlink" Target="mailto:vladpopescu314@hotmail.com" TargetMode="External"/><Relationship Id="rId46" Type="http://schemas.openxmlformats.org/officeDocument/2006/relationships/hyperlink" Target="mailto:nicolasg@netplus.ch" TargetMode="External"/><Relationship Id="rId2" Type="http://schemas.openxmlformats.org/officeDocument/2006/relationships/printerSettings" Target="../printerSettings/printerSettings14.bin"/><Relationship Id="rId16" Type="http://schemas.openxmlformats.org/officeDocument/2006/relationships/hyperlink" Target="http://www.schachbund.ch/schachsport/fl/detail.php?code=18726" TargetMode="External"/><Relationship Id="rId20" Type="http://schemas.openxmlformats.org/officeDocument/2006/relationships/hyperlink" Target="http://www.schachbund.ch/schachsport/fl/detail.php?code=11764" TargetMode="External"/><Relationship Id="rId29" Type="http://schemas.openxmlformats.org/officeDocument/2006/relationships/hyperlink" Target="http://www.schachbund.ch/schachsport/fl/detail.php?code=18728" TargetMode="External"/><Relationship Id="rId41" Type="http://schemas.openxmlformats.org/officeDocument/2006/relationships/hyperlink" Target="http://www.schachbund.ch/schachsport/fl/detail.php?code=88" TargetMode="External"/><Relationship Id="rId54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3.bin"/><Relationship Id="rId6" Type="http://schemas.openxmlformats.org/officeDocument/2006/relationships/hyperlink" Target="mailto:deckom@hotmail.com" TargetMode="External"/><Relationship Id="rId11" Type="http://schemas.openxmlformats.org/officeDocument/2006/relationships/hyperlink" Target="http://www.schachbund.ch/schachsport/fl/detail.php?code=17494" TargetMode="External"/><Relationship Id="rId24" Type="http://schemas.openxmlformats.org/officeDocument/2006/relationships/hyperlink" Target="mailto:moerschell@vtx.ch" TargetMode="External"/><Relationship Id="rId32" Type="http://schemas.openxmlformats.org/officeDocument/2006/relationships/hyperlink" Target="mailto:georges.perroud@mac.com" TargetMode="External"/><Relationship Id="rId37" Type="http://schemas.openxmlformats.org/officeDocument/2006/relationships/hyperlink" Target="http://www.schachbund.ch/schachsport/fl/detail.php?code=18363" TargetMode="External"/><Relationship Id="rId40" Type="http://schemas.openxmlformats.org/officeDocument/2006/relationships/hyperlink" Target="mailto:pmraphrappaz@hotmail.com" TargetMode="External"/><Relationship Id="rId45" Type="http://schemas.openxmlformats.org/officeDocument/2006/relationships/hyperlink" Target="mailto:gt@netplus.ch" TargetMode="External"/><Relationship Id="rId53" Type="http://schemas.openxmlformats.org/officeDocument/2006/relationships/hyperlink" Target="mailto:VPopescuGuizi@outlook.fr" TargetMode="External"/><Relationship Id="rId5" Type="http://schemas.openxmlformats.org/officeDocument/2006/relationships/hyperlink" Target="http://www.schachbund.ch/schachsport/fl/detail.php?code=15403" TargetMode="External"/><Relationship Id="rId15" Type="http://schemas.openxmlformats.org/officeDocument/2006/relationships/hyperlink" Target="mailto:stephane.emery@hotmail.com" TargetMode="External"/><Relationship Id="rId23" Type="http://schemas.openxmlformats.org/officeDocument/2006/relationships/hyperlink" Target="mailto:moerschell@vtx.ch" TargetMode="External"/><Relationship Id="rId28" Type="http://schemas.openxmlformats.org/officeDocument/2006/relationships/hyperlink" Target="mailto:jmpaladini@bluewin.ch" TargetMode="External"/><Relationship Id="rId36" Type="http://schemas.openxmlformats.org/officeDocument/2006/relationships/hyperlink" Target="mailto:philippozcedric@hotmail.com" TargetMode="External"/><Relationship Id="rId49" Type="http://schemas.openxmlformats.org/officeDocument/2006/relationships/hyperlink" Target="mailto:cosmojul@gmail.com" TargetMode="External"/><Relationship Id="rId10" Type="http://schemas.openxmlformats.org/officeDocument/2006/relationships/hyperlink" Target="mailto:alexandre.briguet@bluewin.ch" TargetMode="External"/><Relationship Id="rId19" Type="http://schemas.openxmlformats.org/officeDocument/2006/relationships/hyperlink" Target="mailto:pascal.grand@tvs2net.ch" TargetMode="External"/><Relationship Id="rId31" Type="http://schemas.openxmlformats.org/officeDocument/2006/relationships/hyperlink" Target="http://www.schachbund.ch/schachsport/fl/detail.php?code=15926" TargetMode="External"/><Relationship Id="rId44" Type="http://schemas.openxmlformats.org/officeDocument/2006/relationships/hyperlink" Target="http://www.schachbund.ch/schachsport/fl/detail.php?code=1260" TargetMode="External"/><Relationship Id="rId52" Type="http://schemas.openxmlformats.org/officeDocument/2006/relationships/hyperlink" Target="mailto:simoerschell@gmail.com" TargetMode="External"/><Relationship Id="rId4" Type="http://schemas.openxmlformats.org/officeDocument/2006/relationships/hyperlink" Target="mailto:sandro.betrisey@bluewin.ch" TargetMode="External"/><Relationship Id="rId9" Type="http://schemas.openxmlformats.org/officeDocument/2006/relationships/hyperlink" Target="http://www.schachbund.ch/schachsport/fl/detail.php?code=15150" TargetMode="External"/><Relationship Id="rId14" Type="http://schemas.openxmlformats.org/officeDocument/2006/relationships/hyperlink" Target="http://www.schachbund.ch/schachsport/fl/detail.php?code=17887" TargetMode="External"/><Relationship Id="rId22" Type="http://schemas.openxmlformats.org/officeDocument/2006/relationships/hyperlink" Target="mailto:moerschell@vtx.ch" TargetMode="External"/><Relationship Id="rId27" Type="http://schemas.openxmlformats.org/officeDocument/2006/relationships/hyperlink" Target="http://www.schachbund.ch/schachsport/fl/detail.php?code=2177" TargetMode="External"/><Relationship Id="rId30" Type="http://schemas.openxmlformats.org/officeDocument/2006/relationships/hyperlink" Target="mailto:arn.pannatier@gmail.com" TargetMode="External"/><Relationship Id="rId35" Type="http://schemas.openxmlformats.org/officeDocument/2006/relationships/hyperlink" Target="http://www.schachbund.ch/schachsport/fl/detail.php?code=3007" TargetMode="External"/><Relationship Id="rId43" Type="http://schemas.openxmlformats.org/officeDocument/2006/relationships/hyperlink" Target="http://www.schachbund.ch/schachsport/fl/detail.php?code=17104" TargetMode="External"/><Relationship Id="rId48" Type="http://schemas.openxmlformats.org/officeDocument/2006/relationships/hyperlink" Target="http://www.schachbund.ch/schachsport/fl/detail.php?code=13561" TargetMode="External"/><Relationship Id="rId8" Type="http://schemas.openxmlformats.org/officeDocument/2006/relationships/hyperlink" Target="mailto:ybourban@hotmail.com" TargetMode="External"/><Relationship Id="rId51" Type="http://schemas.openxmlformats.org/officeDocument/2006/relationships/hyperlink" Target="mailto:sangata@bluewi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ydefayes@geneva-link.ch" TargetMode="External"/><Relationship Id="rId18" Type="http://schemas.openxmlformats.org/officeDocument/2006/relationships/hyperlink" Target="http://www.schachbund.ch/schachsport/fl/detail.php?code=1517" TargetMode="External"/><Relationship Id="rId26" Type="http://schemas.openxmlformats.org/officeDocument/2006/relationships/hyperlink" Target="mailto:simon.morand@unifr.ch" TargetMode="External"/><Relationship Id="rId39" Type="http://schemas.openxmlformats.org/officeDocument/2006/relationships/hyperlink" Target="http://www.schachbund.ch/schachsport/fl/detail.php?code=1032" TargetMode="External"/><Relationship Id="rId3" Type="http://schemas.openxmlformats.org/officeDocument/2006/relationships/hyperlink" Target="http://www.schachbund.ch/schachsport/fl/detail.php?code=14603" TargetMode="External"/><Relationship Id="rId21" Type="http://schemas.openxmlformats.org/officeDocument/2006/relationships/hyperlink" Target="mailto:ggrand@vtx.ch" TargetMode="External"/><Relationship Id="rId34" Type="http://schemas.openxmlformats.org/officeDocument/2006/relationships/hyperlink" Target="mailto:philippozcedric@hotmail.com" TargetMode="External"/><Relationship Id="rId42" Type="http://schemas.openxmlformats.org/officeDocument/2006/relationships/hyperlink" Target="mailto:jyriand@netplus.ch" TargetMode="External"/><Relationship Id="rId47" Type="http://schemas.openxmlformats.org/officeDocument/2006/relationships/hyperlink" Target="mailto:simoerschell@gmail.com" TargetMode="External"/><Relationship Id="rId50" Type="http://schemas.openxmlformats.org/officeDocument/2006/relationships/hyperlink" Target="mailto:ctap@netplus.ch" TargetMode="External"/><Relationship Id="rId7" Type="http://schemas.openxmlformats.org/officeDocument/2006/relationships/hyperlink" Target="http://www.schachbund.ch/schachsport/fl/detail.php?code=2195" TargetMode="External"/><Relationship Id="rId12" Type="http://schemas.openxmlformats.org/officeDocument/2006/relationships/hyperlink" Target="mailto:pierre-andre.capt@bluewin.ch" TargetMode="External"/><Relationship Id="rId17" Type="http://schemas.openxmlformats.org/officeDocument/2006/relationships/hyperlink" Target="mailto:romfour04@gmail.com" TargetMode="External"/><Relationship Id="rId25" Type="http://schemas.openxmlformats.org/officeDocument/2006/relationships/hyperlink" Target="http://www.schachbund.ch/schachsport/fl/detail.php?code=16502" TargetMode="External"/><Relationship Id="rId33" Type="http://schemas.openxmlformats.org/officeDocument/2006/relationships/hyperlink" Target="http://www.schachbund.ch/schachsport/fl/detail.php?code=10195" TargetMode="External"/><Relationship Id="rId38" Type="http://schemas.openxmlformats.org/officeDocument/2006/relationships/hyperlink" Target="mailto:vladpopescu314@hotmail.com" TargetMode="External"/><Relationship Id="rId46" Type="http://schemas.openxmlformats.org/officeDocument/2006/relationships/hyperlink" Target="http://www.schachbund.ch/schachsport/fl/detail.php?code=11764" TargetMode="External"/><Relationship Id="rId2" Type="http://schemas.openxmlformats.org/officeDocument/2006/relationships/printerSettings" Target="../printerSettings/printerSettings17.bin"/><Relationship Id="rId16" Type="http://schemas.openxmlformats.org/officeDocument/2006/relationships/hyperlink" Target="http://www.schachbund.ch/schachsport/fl/detail.php?code=18726" TargetMode="External"/><Relationship Id="rId20" Type="http://schemas.openxmlformats.org/officeDocument/2006/relationships/hyperlink" Target="http://www.schachbund.ch/schachsport/fl/detail.php?code=11764" TargetMode="External"/><Relationship Id="rId29" Type="http://schemas.openxmlformats.org/officeDocument/2006/relationships/hyperlink" Target="http://www.schachbund.ch/schachsport/fl/detail.php?code=18728" TargetMode="External"/><Relationship Id="rId41" Type="http://schemas.openxmlformats.org/officeDocument/2006/relationships/hyperlink" Target="http://www.schachbund.ch/schachsport/fl/detail.php?code=88" TargetMode="External"/><Relationship Id="rId1" Type="http://schemas.openxmlformats.org/officeDocument/2006/relationships/printerSettings" Target="../printerSettings/printerSettings16.bin"/><Relationship Id="rId6" Type="http://schemas.openxmlformats.org/officeDocument/2006/relationships/hyperlink" Target="mailto:deckom@hotmail.com" TargetMode="External"/><Relationship Id="rId11" Type="http://schemas.openxmlformats.org/officeDocument/2006/relationships/hyperlink" Target="http://www.schachbund.ch/schachsport/fl/detail.php?code=17494" TargetMode="External"/><Relationship Id="rId24" Type="http://schemas.openxmlformats.org/officeDocument/2006/relationships/hyperlink" Target="mailto:moerschell@vtx.ch" TargetMode="External"/><Relationship Id="rId32" Type="http://schemas.openxmlformats.org/officeDocument/2006/relationships/hyperlink" Target="mailto:georges.perroud@mac.com" TargetMode="External"/><Relationship Id="rId37" Type="http://schemas.openxmlformats.org/officeDocument/2006/relationships/hyperlink" Target="http://www.schachbund.ch/schachsport/fl/detail.php?code=18363" TargetMode="External"/><Relationship Id="rId40" Type="http://schemas.openxmlformats.org/officeDocument/2006/relationships/hyperlink" Target="mailto:pmraphrappaz@hotmail.com" TargetMode="External"/><Relationship Id="rId45" Type="http://schemas.openxmlformats.org/officeDocument/2006/relationships/hyperlink" Target="mailto:gt@netplus.ch" TargetMode="External"/><Relationship Id="rId5" Type="http://schemas.openxmlformats.org/officeDocument/2006/relationships/hyperlink" Target="http://www.schachbund.ch/schachsport/fl/detail.php?code=15403" TargetMode="External"/><Relationship Id="rId15" Type="http://schemas.openxmlformats.org/officeDocument/2006/relationships/hyperlink" Target="mailto:stephane.emery@hotmail.com" TargetMode="External"/><Relationship Id="rId23" Type="http://schemas.openxmlformats.org/officeDocument/2006/relationships/hyperlink" Target="mailto:moerschell@vtx.ch" TargetMode="External"/><Relationship Id="rId28" Type="http://schemas.openxmlformats.org/officeDocument/2006/relationships/hyperlink" Target="mailto:jmpaladini@bluewin.ch" TargetMode="External"/><Relationship Id="rId36" Type="http://schemas.openxmlformats.org/officeDocument/2006/relationships/hyperlink" Target="mailto:philippozcedric@hotmail.com" TargetMode="External"/><Relationship Id="rId49" Type="http://schemas.openxmlformats.org/officeDocument/2006/relationships/hyperlink" Target="http://www.schachbund.ch/schachsport/fl/detail.php?code=13651" TargetMode="External"/><Relationship Id="rId10" Type="http://schemas.openxmlformats.org/officeDocument/2006/relationships/hyperlink" Target="mailto:alexandre.briguet@bluewin.ch" TargetMode="External"/><Relationship Id="rId19" Type="http://schemas.openxmlformats.org/officeDocument/2006/relationships/hyperlink" Target="mailto:pascal.grand@tvs2net.ch" TargetMode="External"/><Relationship Id="rId31" Type="http://schemas.openxmlformats.org/officeDocument/2006/relationships/hyperlink" Target="http://www.schachbund.ch/schachsport/fl/detail.php?code=15926" TargetMode="External"/><Relationship Id="rId44" Type="http://schemas.openxmlformats.org/officeDocument/2006/relationships/hyperlink" Target="http://www.schachbund.ch/schachsport/fl/detail.php?code=1260" TargetMode="External"/><Relationship Id="rId4" Type="http://schemas.openxmlformats.org/officeDocument/2006/relationships/hyperlink" Target="mailto:sandro.betrisey@bluewin.ch" TargetMode="External"/><Relationship Id="rId9" Type="http://schemas.openxmlformats.org/officeDocument/2006/relationships/hyperlink" Target="http://www.schachbund.ch/schachsport/fl/detail.php?code=15150" TargetMode="External"/><Relationship Id="rId14" Type="http://schemas.openxmlformats.org/officeDocument/2006/relationships/hyperlink" Target="http://www.schachbund.ch/schachsport/fl/detail.php?code=17887" TargetMode="External"/><Relationship Id="rId22" Type="http://schemas.openxmlformats.org/officeDocument/2006/relationships/hyperlink" Target="mailto:moerschell@vtx.ch" TargetMode="External"/><Relationship Id="rId27" Type="http://schemas.openxmlformats.org/officeDocument/2006/relationships/hyperlink" Target="http://www.schachbund.ch/schachsport/fl/detail.php?code=2177" TargetMode="External"/><Relationship Id="rId30" Type="http://schemas.openxmlformats.org/officeDocument/2006/relationships/hyperlink" Target="mailto:arn.pannatier@gmail.com" TargetMode="External"/><Relationship Id="rId35" Type="http://schemas.openxmlformats.org/officeDocument/2006/relationships/hyperlink" Target="http://www.schachbund.ch/schachsport/fl/detail.php?code=3007" TargetMode="External"/><Relationship Id="rId43" Type="http://schemas.openxmlformats.org/officeDocument/2006/relationships/hyperlink" Target="http://www.schachbund.ch/schachsport/fl/detail.php?code=17104" TargetMode="External"/><Relationship Id="rId48" Type="http://schemas.openxmlformats.org/officeDocument/2006/relationships/hyperlink" Target="mailto:VPopescuGuizi@outlook.fr" TargetMode="External"/><Relationship Id="rId8" Type="http://schemas.openxmlformats.org/officeDocument/2006/relationships/hyperlink" Target="mailto:ybourban@hotmail.com" TargetMode="External"/><Relationship Id="rId5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ybourban@hotmail.com" TargetMode="External"/><Relationship Id="rId13" Type="http://schemas.openxmlformats.org/officeDocument/2006/relationships/hyperlink" Target="http://www.schachbund.ch/schachsport/fl/detail.php?code=17887" TargetMode="External"/><Relationship Id="rId18" Type="http://schemas.openxmlformats.org/officeDocument/2006/relationships/hyperlink" Target="mailto:ggrand@vtx.ch" TargetMode="External"/><Relationship Id="rId26" Type="http://schemas.openxmlformats.org/officeDocument/2006/relationships/hyperlink" Target="mailto:philippozcedric@hotmail.com" TargetMode="External"/><Relationship Id="rId39" Type="http://schemas.openxmlformats.org/officeDocument/2006/relationships/hyperlink" Target="mailto:VPopescuGuizi@outlook.fr" TargetMode="External"/><Relationship Id="rId3" Type="http://schemas.openxmlformats.org/officeDocument/2006/relationships/hyperlink" Target="http://www.schachbund.ch/schachsport/fl/detail.php?code=14603" TargetMode="External"/><Relationship Id="rId21" Type="http://schemas.openxmlformats.org/officeDocument/2006/relationships/hyperlink" Target="http://www.schachbund.ch/schachsport/fl/detail.php?code=2177" TargetMode="External"/><Relationship Id="rId34" Type="http://schemas.openxmlformats.org/officeDocument/2006/relationships/hyperlink" Target="mailto:jyriand@netplus.ch" TargetMode="External"/><Relationship Id="rId42" Type="http://schemas.openxmlformats.org/officeDocument/2006/relationships/hyperlink" Target="mailto:yannis.rotas@gmail.com" TargetMode="External"/><Relationship Id="rId47" Type="http://schemas.openxmlformats.org/officeDocument/2006/relationships/printerSettings" Target="../printerSettings/printerSettings21.bin"/><Relationship Id="rId7" Type="http://schemas.openxmlformats.org/officeDocument/2006/relationships/hyperlink" Target="http://www.schachbund.ch/schachsport/fl/detail.php?code=2195" TargetMode="External"/><Relationship Id="rId12" Type="http://schemas.openxmlformats.org/officeDocument/2006/relationships/hyperlink" Target="mailto:pierre-andre.capt@bluewin.ch" TargetMode="External"/><Relationship Id="rId17" Type="http://schemas.openxmlformats.org/officeDocument/2006/relationships/hyperlink" Target="http://www.schachbund.ch/schachsport/fl/detail.php?code=11764" TargetMode="External"/><Relationship Id="rId25" Type="http://schemas.openxmlformats.org/officeDocument/2006/relationships/hyperlink" Target="http://www.schachbund.ch/schachsport/fl/detail.php?code=10195" TargetMode="External"/><Relationship Id="rId33" Type="http://schemas.openxmlformats.org/officeDocument/2006/relationships/hyperlink" Target="http://www.schachbund.ch/schachsport/fl/detail.php?code=88" TargetMode="External"/><Relationship Id="rId38" Type="http://schemas.openxmlformats.org/officeDocument/2006/relationships/hyperlink" Target="mailto:simoerschell@gmail.com" TargetMode="External"/><Relationship Id="rId46" Type="http://schemas.openxmlformats.org/officeDocument/2006/relationships/hyperlink" Target="mailto:terranifabien@gmail.com" TargetMode="External"/><Relationship Id="rId2" Type="http://schemas.openxmlformats.org/officeDocument/2006/relationships/printerSettings" Target="../printerSettings/printerSettings20.bin"/><Relationship Id="rId16" Type="http://schemas.openxmlformats.org/officeDocument/2006/relationships/hyperlink" Target="mailto:pascal.grand@tvs2net.ch" TargetMode="External"/><Relationship Id="rId20" Type="http://schemas.openxmlformats.org/officeDocument/2006/relationships/hyperlink" Target="mailto:simon.morand@unifr.ch" TargetMode="External"/><Relationship Id="rId29" Type="http://schemas.openxmlformats.org/officeDocument/2006/relationships/hyperlink" Target="http://www.schachbund.ch/schachsport/fl/detail.php?code=18363" TargetMode="External"/><Relationship Id="rId41" Type="http://schemas.openxmlformats.org/officeDocument/2006/relationships/hyperlink" Target="mailto:ctap@netplus.ch" TargetMode="External"/><Relationship Id="rId1" Type="http://schemas.openxmlformats.org/officeDocument/2006/relationships/printerSettings" Target="../printerSettings/printerSettings19.bin"/><Relationship Id="rId6" Type="http://schemas.openxmlformats.org/officeDocument/2006/relationships/hyperlink" Target="mailto:deckom@hotmail.com" TargetMode="External"/><Relationship Id="rId11" Type="http://schemas.openxmlformats.org/officeDocument/2006/relationships/hyperlink" Target="http://www.schachbund.ch/schachsport/fl/detail.php?code=17494" TargetMode="External"/><Relationship Id="rId24" Type="http://schemas.openxmlformats.org/officeDocument/2006/relationships/hyperlink" Target="mailto:arn.pannatier@gmail.com" TargetMode="External"/><Relationship Id="rId32" Type="http://schemas.openxmlformats.org/officeDocument/2006/relationships/hyperlink" Target="mailto:pmraphrappaz@hotmail.com" TargetMode="External"/><Relationship Id="rId37" Type="http://schemas.openxmlformats.org/officeDocument/2006/relationships/hyperlink" Target="http://www.schachbund.ch/schachsport/fl/detail.php?code=11764" TargetMode="External"/><Relationship Id="rId40" Type="http://schemas.openxmlformats.org/officeDocument/2006/relationships/hyperlink" Target="http://www.schachbund.ch/schachsport/fl/detail.php?code=13651" TargetMode="External"/><Relationship Id="rId45" Type="http://schemas.openxmlformats.org/officeDocument/2006/relationships/hyperlink" Target="mailto:matcatsurdez@gmail.com" TargetMode="External"/><Relationship Id="rId5" Type="http://schemas.openxmlformats.org/officeDocument/2006/relationships/hyperlink" Target="http://www.schachbund.ch/schachsport/fl/detail.php?code=15403" TargetMode="External"/><Relationship Id="rId15" Type="http://schemas.openxmlformats.org/officeDocument/2006/relationships/hyperlink" Target="http://www.schachbund.ch/schachsport/fl/detail.php?code=1517" TargetMode="External"/><Relationship Id="rId23" Type="http://schemas.openxmlformats.org/officeDocument/2006/relationships/hyperlink" Target="http://www.schachbund.ch/schachsport/fl/detail.php?code=18728" TargetMode="External"/><Relationship Id="rId28" Type="http://schemas.openxmlformats.org/officeDocument/2006/relationships/hyperlink" Target="mailto:philippozcedric@hotmail.com" TargetMode="External"/><Relationship Id="rId36" Type="http://schemas.openxmlformats.org/officeDocument/2006/relationships/hyperlink" Target="mailto:gt@netplus.ch" TargetMode="External"/><Relationship Id="rId10" Type="http://schemas.openxmlformats.org/officeDocument/2006/relationships/hyperlink" Target="mailto:alexandre.briguet@bluewin.ch" TargetMode="External"/><Relationship Id="rId19" Type="http://schemas.openxmlformats.org/officeDocument/2006/relationships/hyperlink" Target="http://www.schachbund.ch/schachsport/fl/detail.php?code=16502" TargetMode="External"/><Relationship Id="rId31" Type="http://schemas.openxmlformats.org/officeDocument/2006/relationships/hyperlink" Target="http://www.schachbund.ch/schachsport/fl/detail.php?code=1032" TargetMode="External"/><Relationship Id="rId44" Type="http://schemas.openxmlformats.org/officeDocument/2006/relationships/hyperlink" Target="mailto:yvesroduit66@hotmail.com" TargetMode="External"/><Relationship Id="rId4" Type="http://schemas.openxmlformats.org/officeDocument/2006/relationships/hyperlink" Target="mailto:sandro.betrisey@bluewin.ch" TargetMode="External"/><Relationship Id="rId9" Type="http://schemas.openxmlformats.org/officeDocument/2006/relationships/hyperlink" Target="http://www.schachbund.ch/schachsport/fl/detail.php?code=15150" TargetMode="External"/><Relationship Id="rId14" Type="http://schemas.openxmlformats.org/officeDocument/2006/relationships/hyperlink" Target="mailto:stephane.emery@hotmail.com" TargetMode="External"/><Relationship Id="rId22" Type="http://schemas.openxmlformats.org/officeDocument/2006/relationships/hyperlink" Target="mailto:jmpaladini@bluewin.ch" TargetMode="External"/><Relationship Id="rId27" Type="http://schemas.openxmlformats.org/officeDocument/2006/relationships/hyperlink" Target="http://www.schachbund.ch/schachsport/fl/detail.php?code=3007" TargetMode="External"/><Relationship Id="rId30" Type="http://schemas.openxmlformats.org/officeDocument/2006/relationships/hyperlink" Target="mailto:vladpopescu314@gmail.com" TargetMode="External"/><Relationship Id="rId35" Type="http://schemas.openxmlformats.org/officeDocument/2006/relationships/hyperlink" Target="http://www.schachbund.ch/schachsport/fl/detail.php?code=1260" TargetMode="External"/><Relationship Id="rId43" Type="http://schemas.openxmlformats.org/officeDocument/2006/relationships/hyperlink" Target="http://www.schachbund.ch/schachsport/fl/detail.php?code=378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.briguet@bluewin.ch" TargetMode="External"/><Relationship Id="rId13" Type="http://schemas.openxmlformats.org/officeDocument/2006/relationships/hyperlink" Target="http://www.schachbund.ch/schachsport/fl/detail.php?code=1517" TargetMode="External"/><Relationship Id="rId18" Type="http://schemas.openxmlformats.org/officeDocument/2006/relationships/hyperlink" Target="mailto:simon.morand@unifr.ch" TargetMode="External"/><Relationship Id="rId26" Type="http://schemas.openxmlformats.org/officeDocument/2006/relationships/hyperlink" Target="mailto:philippozcedric@hotmail.com" TargetMode="External"/><Relationship Id="rId39" Type="http://schemas.openxmlformats.org/officeDocument/2006/relationships/hyperlink" Target="mailto:ctap@netplus.ch" TargetMode="External"/><Relationship Id="rId3" Type="http://schemas.openxmlformats.org/officeDocument/2006/relationships/hyperlink" Target="http://www.schachbund.ch/schachsport/fl/detail.php?code=15403" TargetMode="External"/><Relationship Id="rId21" Type="http://schemas.openxmlformats.org/officeDocument/2006/relationships/hyperlink" Target="http://www.schachbund.ch/schachsport/fl/detail.php?code=18728" TargetMode="External"/><Relationship Id="rId34" Type="http://schemas.openxmlformats.org/officeDocument/2006/relationships/hyperlink" Target="mailto:gt@netplus.ch" TargetMode="External"/><Relationship Id="rId42" Type="http://schemas.openxmlformats.org/officeDocument/2006/relationships/hyperlink" Target="mailto:yvesroduit66@hotmail.com" TargetMode="External"/><Relationship Id="rId7" Type="http://schemas.openxmlformats.org/officeDocument/2006/relationships/hyperlink" Target="http://www.schachbund.ch/schachsport/fl/detail.php?code=15150" TargetMode="External"/><Relationship Id="rId12" Type="http://schemas.openxmlformats.org/officeDocument/2006/relationships/hyperlink" Target="mailto:stephane.emery@hotmail.com" TargetMode="External"/><Relationship Id="rId17" Type="http://schemas.openxmlformats.org/officeDocument/2006/relationships/hyperlink" Target="http://www.schachbund.ch/schachsport/fl/detail.php?code=16502" TargetMode="External"/><Relationship Id="rId25" Type="http://schemas.openxmlformats.org/officeDocument/2006/relationships/hyperlink" Target="http://www.schachbund.ch/schachsport/fl/detail.php?code=3007" TargetMode="External"/><Relationship Id="rId33" Type="http://schemas.openxmlformats.org/officeDocument/2006/relationships/hyperlink" Target="http://www.schachbund.ch/schachsport/fl/detail.php?code=1260" TargetMode="External"/><Relationship Id="rId38" Type="http://schemas.openxmlformats.org/officeDocument/2006/relationships/hyperlink" Target="http://www.schachbund.ch/schachsport/fl/detail.php?code=13651" TargetMode="External"/><Relationship Id="rId2" Type="http://schemas.openxmlformats.org/officeDocument/2006/relationships/hyperlink" Target="mailto:sandro.betrisey@bluewin.ch" TargetMode="External"/><Relationship Id="rId16" Type="http://schemas.openxmlformats.org/officeDocument/2006/relationships/hyperlink" Target="mailto:ggrand@vtx.ch" TargetMode="External"/><Relationship Id="rId20" Type="http://schemas.openxmlformats.org/officeDocument/2006/relationships/hyperlink" Target="mailto:jmpaladini@bluewin.ch" TargetMode="External"/><Relationship Id="rId29" Type="http://schemas.openxmlformats.org/officeDocument/2006/relationships/hyperlink" Target="http://www.schachbund.ch/schachsport/fl/detail.php?code=1032" TargetMode="External"/><Relationship Id="rId41" Type="http://schemas.openxmlformats.org/officeDocument/2006/relationships/hyperlink" Target="http://www.schachbund.ch/schachsport/fl/detail.php?code=3783" TargetMode="External"/><Relationship Id="rId1" Type="http://schemas.openxmlformats.org/officeDocument/2006/relationships/hyperlink" Target="http://www.schachbund.ch/schachsport/fl/detail.php?code=14603" TargetMode="External"/><Relationship Id="rId6" Type="http://schemas.openxmlformats.org/officeDocument/2006/relationships/hyperlink" Target="mailto:ybourban@hotmail.com" TargetMode="External"/><Relationship Id="rId11" Type="http://schemas.openxmlformats.org/officeDocument/2006/relationships/hyperlink" Target="http://www.schachbund.ch/schachsport/fl/detail.php?code=17887" TargetMode="External"/><Relationship Id="rId24" Type="http://schemas.openxmlformats.org/officeDocument/2006/relationships/hyperlink" Target="mailto:philippozcedric@hotmail.com" TargetMode="External"/><Relationship Id="rId32" Type="http://schemas.openxmlformats.org/officeDocument/2006/relationships/hyperlink" Target="mailto:jyriand@netplus.ch" TargetMode="External"/><Relationship Id="rId37" Type="http://schemas.openxmlformats.org/officeDocument/2006/relationships/hyperlink" Target="mailto:VPopescuGuizi@outlook.fr" TargetMode="External"/><Relationship Id="rId40" Type="http://schemas.openxmlformats.org/officeDocument/2006/relationships/hyperlink" Target="mailto:yannis.rotas@gmail.com" TargetMode="External"/><Relationship Id="rId5" Type="http://schemas.openxmlformats.org/officeDocument/2006/relationships/hyperlink" Target="http://www.schachbund.ch/schachsport/fl/detail.php?code=2195" TargetMode="External"/><Relationship Id="rId15" Type="http://schemas.openxmlformats.org/officeDocument/2006/relationships/hyperlink" Target="http://www.schachbund.ch/schachsport/fl/detail.php?code=11764" TargetMode="External"/><Relationship Id="rId23" Type="http://schemas.openxmlformats.org/officeDocument/2006/relationships/hyperlink" Target="http://www.schachbund.ch/schachsport/fl/detail.php?code=10195" TargetMode="External"/><Relationship Id="rId28" Type="http://schemas.openxmlformats.org/officeDocument/2006/relationships/hyperlink" Target="mailto:vladpopescu314@gmail.com" TargetMode="External"/><Relationship Id="rId36" Type="http://schemas.openxmlformats.org/officeDocument/2006/relationships/hyperlink" Target="mailto:simoerschell@gmail.com" TargetMode="External"/><Relationship Id="rId10" Type="http://schemas.openxmlformats.org/officeDocument/2006/relationships/hyperlink" Target="mailto:pierre-andre.capt@bluewin.ch" TargetMode="External"/><Relationship Id="rId19" Type="http://schemas.openxmlformats.org/officeDocument/2006/relationships/hyperlink" Target="http://www.schachbund.ch/schachsport/fl/detail.php?code=2177" TargetMode="External"/><Relationship Id="rId31" Type="http://schemas.openxmlformats.org/officeDocument/2006/relationships/hyperlink" Target="http://www.schachbund.ch/schachsport/fl/detail.php?code=88" TargetMode="External"/><Relationship Id="rId44" Type="http://schemas.openxmlformats.org/officeDocument/2006/relationships/printerSettings" Target="../printerSettings/printerSettings22.bin"/><Relationship Id="rId4" Type="http://schemas.openxmlformats.org/officeDocument/2006/relationships/hyperlink" Target="mailto:deckom@hotmail.com" TargetMode="External"/><Relationship Id="rId9" Type="http://schemas.openxmlformats.org/officeDocument/2006/relationships/hyperlink" Target="http://www.schachbund.ch/schachsport/fl/detail.php?code=17494" TargetMode="External"/><Relationship Id="rId14" Type="http://schemas.openxmlformats.org/officeDocument/2006/relationships/hyperlink" Target="mailto:pascal.grand@tvs2net.ch" TargetMode="External"/><Relationship Id="rId22" Type="http://schemas.openxmlformats.org/officeDocument/2006/relationships/hyperlink" Target="mailto:arn.pannatier@gmail.com" TargetMode="External"/><Relationship Id="rId27" Type="http://schemas.openxmlformats.org/officeDocument/2006/relationships/hyperlink" Target="http://www.schachbund.ch/schachsport/fl/detail.php?code=18363" TargetMode="External"/><Relationship Id="rId30" Type="http://schemas.openxmlformats.org/officeDocument/2006/relationships/hyperlink" Target="mailto:pmraphrappaz@hotmail.com" TargetMode="External"/><Relationship Id="rId35" Type="http://schemas.openxmlformats.org/officeDocument/2006/relationships/hyperlink" Target="http://www.schachbund.ch/schachsport/fl/detail.php?code=11764" TargetMode="External"/><Relationship Id="rId43" Type="http://schemas.openxmlformats.org/officeDocument/2006/relationships/hyperlink" Target="mailto:terranifabien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.briguet@bluewin.ch" TargetMode="External"/><Relationship Id="rId13" Type="http://schemas.openxmlformats.org/officeDocument/2006/relationships/hyperlink" Target="http://www.schachbund.ch/schachsport/fl/detail.php?code=18726" TargetMode="External"/><Relationship Id="rId18" Type="http://schemas.openxmlformats.org/officeDocument/2006/relationships/hyperlink" Target="mailto:ggrand@vtx.ch" TargetMode="External"/><Relationship Id="rId26" Type="http://schemas.openxmlformats.org/officeDocument/2006/relationships/hyperlink" Target="mailto:philippozcedric@hotmail.com" TargetMode="External"/><Relationship Id="rId39" Type="http://schemas.openxmlformats.org/officeDocument/2006/relationships/hyperlink" Target="mailto:VPopescuGuizi@outlook.fr" TargetMode="External"/><Relationship Id="rId3" Type="http://schemas.openxmlformats.org/officeDocument/2006/relationships/hyperlink" Target="http://www.schachbund.ch/schachsport/fl/detail.php?code=15403" TargetMode="External"/><Relationship Id="rId21" Type="http://schemas.openxmlformats.org/officeDocument/2006/relationships/hyperlink" Target="http://www.schachbund.ch/schachsport/fl/detail.php?code=2177" TargetMode="External"/><Relationship Id="rId34" Type="http://schemas.openxmlformats.org/officeDocument/2006/relationships/hyperlink" Target="mailto:jyriand@netplus.ch" TargetMode="External"/><Relationship Id="rId42" Type="http://schemas.openxmlformats.org/officeDocument/2006/relationships/hyperlink" Target="mailto:yannis.rotas@gmail.com" TargetMode="External"/><Relationship Id="rId7" Type="http://schemas.openxmlformats.org/officeDocument/2006/relationships/hyperlink" Target="http://www.schachbund.ch/schachsport/fl/detail.php?code=15150" TargetMode="External"/><Relationship Id="rId12" Type="http://schemas.openxmlformats.org/officeDocument/2006/relationships/hyperlink" Target="mailto:stephane.emery@hotmail.com" TargetMode="External"/><Relationship Id="rId17" Type="http://schemas.openxmlformats.org/officeDocument/2006/relationships/hyperlink" Target="http://www.schachbund.ch/schachsport/fl/detail.php?code=11764" TargetMode="External"/><Relationship Id="rId25" Type="http://schemas.openxmlformats.org/officeDocument/2006/relationships/hyperlink" Target="http://www.schachbund.ch/schachsport/fl/detail.php?code=10195" TargetMode="External"/><Relationship Id="rId33" Type="http://schemas.openxmlformats.org/officeDocument/2006/relationships/hyperlink" Target="http://www.schachbund.ch/schachsport/fl/detail.php?code=88" TargetMode="External"/><Relationship Id="rId38" Type="http://schemas.openxmlformats.org/officeDocument/2006/relationships/hyperlink" Target="mailto:simoerschell@gmail.com" TargetMode="External"/><Relationship Id="rId2" Type="http://schemas.openxmlformats.org/officeDocument/2006/relationships/hyperlink" Target="mailto:sandro.betrisey@bluewin.ch" TargetMode="External"/><Relationship Id="rId16" Type="http://schemas.openxmlformats.org/officeDocument/2006/relationships/hyperlink" Target="mailto:pascal.grand@tvs2net.ch" TargetMode="External"/><Relationship Id="rId20" Type="http://schemas.openxmlformats.org/officeDocument/2006/relationships/hyperlink" Target="mailto:simon.morand@unifr.ch" TargetMode="External"/><Relationship Id="rId29" Type="http://schemas.openxmlformats.org/officeDocument/2006/relationships/hyperlink" Target="http://www.schachbund.ch/schachsport/fl/detail.php?code=18363" TargetMode="External"/><Relationship Id="rId41" Type="http://schemas.openxmlformats.org/officeDocument/2006/relationships/hyperlink" Target="mailto:ctap@netplus.ch" TargetMode="External"/><Relationship Id="rId1" Type="http://schemas.openxmlformats.org/officeDocument/2006/relationships/hyperlink" Target="http://www.schachbund.ch/schachsport/fl/detail.php?code=14603" TargetMode="External"/><Relationship Id="rId6" Type="http://schemas.openxmlformats.org/officeDocument/2006/relationships/hyperlink" Target="mailto:ybourban@hotmail.com" TargetMode="External"/><Relationship Id="rId11" Type="http://schemas.openxmlformats.org/officeDocument/2006/relationships/hyperlink" Target="http://www.schachbund.ch/schachsport/fl/detail.php?code=17887" TargetMode="External"/><Relationship Id="rId24" Type="http://schemas.openxmlformats.org/officeDocument/2006/relationships/hyperlink" Target="mailto:arn.pannatier@gmail.com" TargetMode="External"/><Relationship Id="rId32" Type="http://schemas.openxmlformats.org/officeDocument/2006/relationships/hyperlink" Target="mailto:pmraphrappaz@hotmail.com" TargetMode="External"/><Relationship Id="rId37" Type="http://schemas.openxmlformats.org/officeDocument/2006/relationships/hyperlink" Target="http://www.schachbund.ch/schachsport/fl/detail.php?code=11764" TargetMode="External"/><Relationship Id="rId40" Type="http://schemas.openxmlformats.org/officeDocument/2006/relationships/hyperlink" Target="http://www.schachbund.ch/schachsport/fl/detail.php?code=13651" TargetMode="External"/><Relationship Id="rId45" Type="http://schemas.openxmlformats.org/officeDocument/2006/relationships/printerSettings" Target="../printerSettings/printerSettings23.bin"/><Relationship Id="rId5" Type="http://schemas.openxmlformats.org/officeDocument/2006/relationships/hyperlink" Target="http://www.schachbund.ch/schachsport/fl/detail.php?code=2195" TargetMode="External"/><Relationship Id="rId15" Type="http://schemas.openxmlformats.org/officeDocument/2006/relationships/hyperlink" Target="http://www.schachbund.ch/schachsport/fl/detail.php?code=1517" TargetMode="External"/><Relationship Id="rId23" Type="http://schemas.openxmlformats.org/officeDocument/2006/relationships/hyperlink" Target="http://www.schachbund.ch/schachsport/fl/detail.php?code=18728" TargetMode="External"/><Relationship Id="rId28" Type="http://schemas.openxmlformats.org/officeDocument/2006/relationships/hyperlink" Target="mailto:philippozcedric@hotmail.com" TargetMode="External"/><Relationship Id="rId36" Type="http://schemas.openxmlformats.org/officeDocument/2006/relationships/hyperlink" Target="mailto:gt@netplus.ch" TargetMode="External"/><Relationship Id="rId10" Type="http://schemas.openxmlformats.org/officeDocument/2006/relationships/hyperlink" Target="mailto:pierre-andre.capt@bluewin.ch" TargetMode="External"/><Relationship Id="rId19" Type="http://schemas.openxmlformats.org/officeDocument/2006/relationships/hyperlink" Target="http://www.schachbund.ch/schachsport/fl/detail.php?code=16502" TargetMode="External"/><Relationship Id="rId31" Type="http://schemas.openxmlformats.org/officeDocument/2006/relationships/hyperlink" Target="http://www.schachbund.ch/schachsport/fl/detail.php?code=1032" TargetMode="External"/><Relationship Id="rId44" Type="http://schemas.openxmlformats.org/officeDocument/2006/relationships/hyperlink" Target="mailto:yvesroduit66@hotmail.com" TargetMode="External"/><Relationship Id="rId4" Type="http://schemas.openxmlformats.org/officeDocument/2006/relationships/hyperlink" Target="mailto:deckom@hotmail.com" TargetMode="External"/><Relationship Id="rId9" Type="http://schemas.openxmlformats.org/officeDocument/2006/relationships/hyperlink" Target="http://www.schachbund.ch/schachsport/fl/detail.php?code=17494" TargetMode="External"/><Relationship Id="rId14" Type="http://schemas.openxmlformats.org/officeDocument/2006/relationships/hyperlink" Target="mailto:romfour04@gmail.com" TargetMode="External"/><Relationship Id="rId22" Type="http://schemas.openxmlformats.org/officeDocument/2006/relationships/hyperlink" Target="mailto:jmpaladini@bluewin.ch" TargetMode="External"/><Relationship Id="rId27" Type="http://schemas.openxmlformats.org/officeDocument/2006/relationships/hyperlink" Target="http://www.schachbund.ch/schachsport/fl/detail.php?code=3007" TargetMode="External"/><Relationship Id="rId30" Type="http://schemas.openxmlformats.org/officeDocument/2006/relationships/hyperlink" Target="mailto:vladpopescu314@hotmail.com" TargetMode="External"/><Relationship Id="rId35" Type="http://schemas.openxmlformats.org/officeDocument/2006/relationships/hyperlink" Target="http://www.schachbund.ch/schachsport/fl/detail.php?code=1260" TargetMode="External"/><Relationship Id="rId43" Type="http://schemas.openxmlformats.org/officeDocument/2006/relationships/hyperlink" Target="http://www.schachbund.ch/schachsport/fl/detail.php?code=3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9"/>
  <sheetViews>
    <sheetView showGridLines="0" workbookViewId="0">
      <selection activeCell="B20" sqref="B20"/>
    </sheetView>
  </sheetViews>
  <sheetFormatPr baseColWidth="10" defaultRowHeight="15" x14ac:dyDescent="0.25"/>
  <cols>
    <col min="1" max="1" width="4.85546875" customWidth="1"/>
    <col min="2" max="2" width="9.28515625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30.140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0</v>
      </c>
      <c r="C4" s="3" t="s">
        <v>178</v>
      </c>
      <c r="D4" s="3" t="s">
        <v>179</v>
      </c>
      <c r="E4" s="4" t="s">
        <v>180</v>
      </c>
      <c r="F4" s="4" t="s">
        <v>1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>
        <v>518</v>
      </c>
      <c r="C5" s="6" t="s">
        <v>3</v>
      </c>
      <c r="D5" s="6" t="s">
        <v>4</v>
      </c>
      <c r="E5" s="6" t="s">
        <v>185</v>
      </c>
      <c r="F5" s="7"/>
      <c r="G5" s="8" t="s">
        <v>5</v>
      </c>
      <c r="H5" s="9"/>
      <c r="I5" s="6" t="s">
        <v>6</v>
      </c>
      <c r="J5" s="10">
        <v>3960</v>
      </c>
      <c r="K5" s="6" t="s">
        <v>7</v>
      </c>
      <c r="L5" s="1"/>
    </row>
    <row r="6" spans="2:12" ht="15.75" x14ac:dyDescent="0.25">
      <c r="B6" s="5">
        <v>14603</v>
      </c>
      <c r="C6" s="7" t="s">
        <v>8</v>
      </c>
      <c r="D6" s="7" t="s">
        <v>9</v>
      </c>
      <c r="E6" s="7" t="s">
        <v>10</v>
      </c>
      <c r="F6" s="7" t="s">
        <v>11</v>
      </c>
      <c r="G6" s="8" t="s">
        <v>12</v>
      </c>
      <c r="H6" s="9"/>
      <c r="I6" s="7" t="s">
        <v>13</v>
      </c>
      <c r="J6" s="9">
        <v>1950</v>
      </c>
      <c r="K6" s="7" t="s">
        <v>14</v>
      </c>
      <c r="L6" s="1"/>
    </row>
    <row r="7" spans="2:12" ht="15.75" x14ac:dyDescent="0.25">
      <c r="B7" s="5">
        <v>15403</v>
      </c>
      <c r="C7" s="7" t="s">
        <v>15</v>
      </c>
      <c r="D7" s="7" t="s">
        <v>16</v>
      </c>
      <c r="E7" s="7"/>
      <c r="F7" s="7" t="s">
        <v>17</v>
      </c>
      <c r="G7" s="8" t="s">
        <v>18</v>
      </c>
      <c r="H7" s="9"/>
      <c r="I7" s="7" t="s">
        <v>19</v>
      </c>
      <c r="J7" s="9">
        <v>1950</v>
      </c>
      <c r="K7" s="7" t="s">
        <v>14</v>
      </c>
      <c r="L7" s="1"/>
    </row>
    <row r="8" spans="2:12" ht="15.75" x14ac:dyDescent="0.25">
      <c r="B8" s="5">
        <v>2195</v>
      </c>
      <c r="C8" s="6" t="s">
        <v>20</v>
      </c>
      <c r="D8" s="6" t="s">
        <v>21</v>
      </c>
      <c r="E8" s="7" t="s">
        <v>22</v>
      </c>
      <c r="F8" s="11" t="s">
        <v>23</v>
      </c>
      <c r="G8" s="8" t="s">
        <v>24</v>
      </c>
      <c r="H8" s="9"/>
      <c r="I8" s="6" t="s">
        <v>25</v>
      </c>
      <c r="J8" s="10">
        <v>1950</v>
      </c>
      <c r="K8" s="6" t="s">
        <v>14</v>
      </c>
      <c r="L8" s="1"/>
    </row>
    <row r="9" spans="2:12" ht="15.75" x14ac:dyDescent="0.25">
      <c r="B9" s="5">
        <v>15150</v>
      </c>
      <c r="C9" s="7" t="s">
        <v>26</v>
      </c>
      <c r="D9" s="7" t="s">
        <v>27</v>
      </c>
      <c r="E9" s="7"/>
      <c r="F9" s="7" t="s">
        <v>28</v>
      </c>
      <c r="G9" s="8" t="s">
        <v>29</v>
      </c>
      <c r="H9" s="9"/>
      <c r="I9" s="7" t="s">
        <v>30</v>
      </c>
      <c r="J9" s="9">
        <v>4125</v>
      </c>
      <c r="K9" s="7" t="s">
        <v>31</v>
      </c>
      <c r="L9" s="1"/>
    </row>
    <row r="10" spans="2:12" ht="15.75" x14ac:dyDescent="0.25">
      <c r="B10" s="5" t="s">
        <v>32</v>
      </c>
      <c r="C10" s="7" t="s">
        <v>33</v>
      </c>
      <c r="D10" s="7" t="s">
        <v>34</v>
      </c>
      <c r="E10" s="7" t="s">
        <v>35</v>
      </c>
      <c r="F10" s="7" t="s">
        <v>36</v>
      </c>
      <c r="G10" s="8" t="s">
        <v>37</v>
      </c>
      <c r="H10" s="9"/>
      <c r="I10" s="7" t="s">
        <v>38</v>
      </c>
      <c r="J10" s="9">
        <v>1965</v>
      </c>
      <c r="K10" s="7" t="s">
        <v>39</v>
      </c>
      <c r="L10" s="1"/>
    </row>
    <row r="11" spans="2:12" ht="15.75" x14ac:dyDescent="0.25">
      <c r="B11" s="5">
        <v>13561</v>
      </c>
      <c r="C11" s="11" t="s">
        <v>40</v>
      </c>
      <c r="D11" s="11" t="s">
        <v>41</v>
      </c>
      <c r="E11" s="11" t="s">
        <v>186</v>
      </c>
      <c r="F11" s="7" t="s">
        <v>42</v>
      </c>
      <c r="G11" s="8" t="s">
        <v>43</v>
      </c>
      <c r="H11" s="9"/>
      <c r="I11" s="11" t="s">
        <v>44</v>
      </c>
      <c r="J11" s="10">
        <v>1967</v>
      </c>
      <c r="K11" s="11" t="s">
        <v>45</v>
      </c>
      <c r="L11" s="1"/>
    </row>
    <row r="12" spans="2:12" x14ac:dyDescent="0.25">
      <c r="B12" s="9"/>
      <c r="C12" s="7" t="s">
        <v>46</v>
      </c>
      <c r="D12" s="7" t="s">
        <v>47</v>
      </c>
      <c r="E12" s="7"/>
      <c r="F12" s="7"/>
      <c r="G12" s="7"/>
      <c r="H12" s="9"/>
      <c r="I12" s="7" t="s">
        <v>48</v>
      </c>
      <c r="J12" s="9">
        <v>1907</v>
      </c>
      <c r="K12" s="7" t="s">
        <v>49</v>
      </c>
      <c r="L12" s="1"/>
    </row>
    <row r="13" spans="2:12" ht="15.75" x14ac:dyDescent="0.25">
      <c r="B13" s="9"/>
      <c r="C13" s="6" t="s">
        <v>50</v>
      </c>
      <c r="D13" s="6" t="s">
        <v>51</v>
      </c>
      <c r="E13" s="6" t="s">
        <v>187</v>
      </c>
      <c r="F13" s="7"/>
      <c r="G13" s="8" t="s">
        <v>52</v>
      </c>
      <c r="H13" s="9"/>
      <c r="I13" s="6" t="s">
        <v>53</v>
      </c>
      <c r="J13" s="10">
        <v>1912</v>
      </c>
      <c r="K13" s="6" t="s">
        <v>54</v>
      </c>
      <c r="L13" s="1"/>
    </row>
    <row r="14" spans="2:12" x14ac:dyDescent="0.25">
      <c r="B14" s="9" t="s">
        <v>176</v>
      </c>
      <c r="C14" s="6" t="s">
        <v>55</v>
      </c>
      <c r="D14" s="6" t="s">
        <v>56</v>
      </c>
      <c r="E14" s="11"/>
      <c r="F14" s="7"/>
      <c r="G14" s="7"/>
      <c r="H14" s="9"/>
      <c r="I14" s="11"/>
      <c r="J14" s="10"/>
      <c r="K14" s="11"/>
      <c r="L14" s="1"/>
    </row>
    <row r="15" spans="2:12" ht="15.75" x14ac:dyDescent="0.25">
      <c r="B15" s="5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8" t="s">
        <v>62</v>
      </c>
      <c r="H15" s="9">
        <v>1994</v>
      </c>
      <c r="I15" s="7" t="s">
        <v>63</v>
      </c>
      <c r="J15" s="9">
        <v>1978</v>
      </c>
      <c r="K15" s="7" t="s">
        <v>64</v>
      </c>
      <c r="L15" s="1"/>
    </row>
    <row r="16" spans="2:12" ht="15.75" x14ac:dyDescent="0.25">
      <c r="B16" s="5" t="s">
        <v>65</v>
      </c>
      <c r="C16" s="7" t="s">
        <v>66</v>
      </c>
      <c r="D16" s="7" t="s">
        <v>67</v>
      </c>
      <c r="E16" s="7"/>
      <c r="F16" s="7" t="s">
        <v>68</v>
      </c>
      <c r="G16" s="8" t="s">
        <v>69</v>
      </c>
      <c r="H16" s="9">
        <v>1994</v>
      </c>
      <c r="I16" s="7" t="s">
        <v>70</v>
      </c>
      <c r="J16" s="9">
        <v>1950</v>
      </c>
      <c r="K16" s="7" t="s">
        <v>14</v>
      </c>
      <c r="L16" s="1"/>
    </row>
    <row r="17" spans="2:12" ht="15.75" x14ac:dyDescent="0.25">
      <c r="B17" s="5">
        <v>1517</v>
      </c>
      <c r="C17" s="6" t="s">
        <v>71</v>
      </c>
      <c r="D17" s="6" t="s">
        <v>72</v>
      </c>
      <c r="E17" s="6" t="s">
        <v>73</v>
      </c>
      <c r="F17" s="7" t="s">
        <v>74</v>
      </c>
      <c r="G17" s="12" t="s">
        <v>75</v>
      </c>
      <c r="H17" s="9"/>
      <c r="I17" s="6" t="s">
        <v>76</v>
      </c>
      <c r="J17" s="10">
        <v>3960</v>
      </c>
      <c r="K17" s="6" t="s">
        <v>7</v>
      </c>
      <c r="L17" s="1"/>
    </row>
    <row r="18" spans="2:12" ht="15.75" x14ac:dyDescent="0.25">
      <c r="B18" s="5">
        <v>11764</v>
      </c>
      <c r="C18" s="6" t="s">
        <v>71</v>
      </c>
      <c r="D18" s="6" t="s">
        <v>77</v>
      </c>
      <c r="E18" s="6" t="s">
        <v>78</v>
      </c>
      <c r="F18" s="7"/>
      <c r="G18" s="12" t="s">
        <v>79</v>
      </c>
      <c r="H18" s="9"/>
      <c r="I18" s="6" t="s">
        <v>80</v>
      </c>
      <c r="J18" s="10">
        <v>1950</v>
      </c>
      <c r="K18" s="6" t="s">
        <v>81</v>
      </c>
      <c r="L18" s="1"/>
    </row>
    <row r="19" spans="2:12" x14ac:dyDescent="0.25">
      <c r="B19" s="9"/>
      <c r="C19" s="7" t="s">
        <v>82</v>
      </c>
      <c r="D19" s="7" t="s">
        <v>27</v>
      </c>
      <c r="E19" s="7"/>
      <c r="F19" s="7"/>
      <c r="G19" s="7"/>
      <c r="H19" s="9"/>
      <c r="I19" s="7" t="s">
        <v>83</v>
      </c>
      <c r="J19" s="9">
        <v>1950</v>
      </c>
      <c r="K19" s="7" t="s">
        <v>14</v>
      </c>
      <c r="L19" s="1"/>
    </row>
    <row r="20" spans="2:12" x14ac:dyDescent="0.25">
      <c r="B20" s="9"/>
      <c r="C20" s="7" t="s">
        <v>84</v>
      </c>
      <c r="D20" s="7" t="s">
        <v>85</v>
      </c>
      <c r="E20" s="7"/>
      <c r="F20" s="7"/>
      <c r="G20" s="7"/>
      <c r="H20" s="9"/>
      <c r="I20" s="7" t="s">
        <v>48</v>
      </c>
      <c r="J20" s="9">
        <v>1907</v>
      </c>
      <c r="K20" s="7" t="s">
        <v>49</v>
      </c>
      <c r="L20" s="1"/>
    </row>
    <row r="21" spans="2:12" ht="15.75" x14ac:dyDescent="0.25">
      <c r="B21" s="9" t="s">
        <v>176</v>
      </c>
      <c r="C21" s="7" t="s">
        <v>86</v>
      </c>
      <c r="D21" s="7" t="s">
        <v>87</v>
      </c>
      <c r="E21" s="7" t="s">
        <v>88</v>
      </c>
      <c r="F21" s="7" t="s">
        <v>89</v>
      </c>
      <c r="G21" s="8" t="s">
        <v>90</v>
      </c>
      <c r="H21" s="9"/>
      <c r="I21" s="7" t="s">
        <v>91</v>
      </c>
      <c r="J21" s="9">
        <v>1971</v>
      </c>
      <c r="K21" s="7" t="s">
        <v>92</v>
      </c>
      <c r="L21" s="1"/>
    </row>
    <row r="22" spans="2:12" ht="15.75" x14ac:dyDescent="0.25">
      <c r="B22" s="9" t="s">
        <v>176</v>
      </c>
      <c r="C22" s="7" t="s">
        <v>86</v>
      </c>
      <c r="D22" s="7" t="s">
        <v>93</v>
      </c>
      <c r="E22" s="7" t="s">
        <v>88</v>
      </c>
      <c r="F22" s="7" t="s">
        <v>89</v>
      </c>
      <c r="G22" s="8" t="s">
        <v>90</v>
      </c>
      <c r="H22" s="9">
        <v>1999</v>
      </c>
      <c r="I22" s="7" t="s">
        <v>91</v>
      </c>
      <c r="J22" s="9">
        <v>1971</v>
      </c>
      <c r="K22" s="7" t="s">
        <v>92</v>
      </c>
      <c r="L22" s="1"/>
    </row>
    <row r="23" spans="2:12" ht="15.75" x14ac:dyDescent="0.25">
      <c r="B23" s="9" t="s">
        <v>176</v>
      </c>
      <c r="C23" s="7" t="s">
        <v>86</v>
      </c>
      <c r="D23" s="7" t="s">
        <v>94</v>
      </c>
      <c r="E23" s="7" t="s">
        <v>88</v>
      </c>
      <c r="F23" s="7" t="s">
        <v>89</v>
      </c>
      <c r="G23" s="8" t="s">
        <v>90</v>
      </c>
      <c r="H23" s="9">
        <v>1997</v>
      </c>
      <c r="I23" s="7" t="s">
        <v>91</v>
      </c>
      <c r="J23" s="9">
        <v>1971</v>
      </c>
      <c r="K23" s="7" t="s">
        <v>92</v>
      </c>
      <c r="L23" s="1"/>
    </row>
    <row r="24" spans="2:12" ht="15.75" x14ac:dyDescent="0.25">
      <c r="B24" s="9" t="s">
        <v>176</v>
      </c>
      <c r="C24" s="7" t="s">
        <v>86</v>
      </c>
      <c r="D24" s="7" t="s">
        <v>95</v>
      </c>
      <c r="E24" s="7" t="s">
        <v>88</v>
      </c>
      <c r="F24" s="7" t="s">
        <v>89</v>
      </c>
      <c r="G24" s="8" t="s">
        <v>90</v>
      </c>
      <c r="H24" s="9">
        <v>2001</v>
      </c>
      <c r="I24" s="7" t="s">
        <v>91</v>
      </c>
      <c r="J24" s="9">
        <v>1971</v>
      </c>
      <c r="K24" s="7" t="s">
        <v>92</v>
      </c>
      <c r="L24" s="1"/>
    </row>
    <row r="25" spans="2:12" ht="15.75" x14ac:dyDescent="0.25">
      <c r="B25" s="5" t="s">
        <v>96</v>
      </c>
      <c r="C25" s="7" t="s">
        <v>97</v>
      </c>
      <c r="D25" s="7" t="s">
        <v>94</v>
      </c>
      <c r="E25" s="7" t="s">
        <v>98</v>
      </c>
      <c r="F25" s="7" t="s">
        <v>99</v>
      </c>
      <c r="G25" s="8" t="s">
        <v>100</v>
      </c>
      <c r="H25" s="9">
        <v>1991</v>
      </c>
      <c r="I25" s="7" t="s">
        <v>101</v>
      </c>
      <c r="J25" s="9">
        <v>1958</v>
      </c>
      <c r="K25" s="7" t="s">
        <v>102</v>
      </c>
      <c r="L25" s="1"/>
    </row>
    <row r="26" spans="2:12" ht="15.75" x14ac:dyDescent="0.25">
      <c r="B26" s="5">
        <v>2177</v>
      </c>
      <c r="C26" s="6" t="s">
        <v>103</v>
      </c>
      <c r="D26" s="6" t="s">
        <v>104</v>
      </c>
      <c r="E26" s="6" t="s">
        <v>105</v>
      </c>
      <c r="F26" s="7" t="s">
        <v>106</v>
      </c>
      <c r="G26" s="12" t="s">
        <v>107</v>
      </c>
      <c r="H26" s="9"/>
      <c r="I26" s="6" t="s">
        <v>108</v>
      </c>
      <c r="J26" s="10">
        <v>3960</v>
      </c>
      <c r="K26" s="6" t="s">
        <v>7</v>
      </c>
      <c r="L26" s="1"/>
    </row>
    <row r="27" spans="2:12" ht="15.75" x14ac:dyDescent="0.25">
      <c r="B27" s="5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8" t="s">
        <v>114</v>
      </c>
      <c r="H27" s="9">
        <v>1995</v>
      </c>
      <c r="I27" s="7" t="s">
        <v>115</v>
      </c>
      <c r="J27" s="9">
        <v>1951</v>
      </c>
      <c r="K27" s="7" t="s">
        <v>116</v>
      </c>
      <c r="L27" s="1"/>
    </row>
    <row r="28" spans="2:12" ht="15.75" x14ac:dyDescent="0.25">
      <c r="B28" s="5" t="s">
        <v>117</v>
      </c>
      <c r="C28" s="7" t="s">
        <v>118</v>
      </c>
      <c r="D28" s="7" t="s">
        <v>119</v>
      </c>
      <c r="E28" s="7" t="s">
        <v>120</v>
      </c>
      <c r="F28" s="7" t="s">
        <v>121</v>
      </c>
      <c r="G28" s="8" t="s">
        <v>122</v>
      </c>
      <c r="H28" s="9"/>
      <c r="I28" s="7" t="s">
        <v>123</v>
      </c>
      <c r="J28" s="9">
        <v>1965</v>
      </c>
      <c r="K28" s="7" t="s">
        <v>39</v>
      </c>
      <c r="L28" s="1"/>
    </row>
    <row r="29" spans="2:12" ht="15.75" x14ac:dyDescent="0.25">
      <c r="B29" s="5">
        <v>10195</v>
      </c>
      <c r="C29" s="6" t="s">
        <v>124</v>
      </c>
      <c r="D29" s="6" t="s">
        <v>56</v>
      </c>
      <c r="E29" s="13" t="s">
        <v>89</v>
      </c>
      <c r="F29" s="7" t="s">
        <v>125</v>
      </c>
      <c r="G29" s="8" t="s">
        <v>126</v>
      </c>
      <c r="H29" s="9"/>
      <c r="I29" s="14" t="s">
        <v>127</v>
      </c>
      <c r="J29" s="10">
        <v>1958</v>
      </c>
      <c r="K29" s="6" t="s">
        <v>102</v>
      </c>
      <c r="L29" s="1"/>
    </row>
    <row r="30" spans="2:12" ht="15.75" x14ac:dyDescent="0.25">
      <c r="B30" s="5">
        <v>3007</v>
      </c>
      <c r="C30" s="6" t="s">
        <v>124</v>
      </c>
      <c r="D30" s="6" t="s">
        <v>128</v>
      </c>
      <c r="E30" s="6" t="s">
        <v>177</v>
      </c>
      <c r="F30" s="7" t="s">
        <v>129</v>
      </c>
      <c r="G30" s="8" t="s">
        <v>130</v>
      </c>
      <c r="H30" s="9"/>
      <c r="I30" s="6" t="s">
        <v>131</v>
      </c>
      <c r="J30" s="10">
        <v>1229</v>
      </c>
      <c r="K30" s="6" t="s">
        <v>132</v>
      </c>
      <c r="L30" s="1"/>
    </row>
    <row r="31" spans="2:12" ht="15.75" x14ac:dyDescent="0.25">
      <c r="B31" s="5" t="s">
        <v>133</v>
      </c>
      <c r="C31" s="7" t="s">
        <v>134</v>
      </c>
      <c r="D31" s="7" t="s">
        <v>135</v>
      </c>
      <c r="E31" s="7"/>
      <c r="F31" s="7" t="s">
        <v>136</v>
      </c>
      <c r="G31" s="8" t="s">
        <v>137</v>
      </c>
      <c r="H31" s="9">
        <v>1989</v>
      </c>
      <c r="I31" s="7" t="s">
        <v>138</v>
      </c>
      <c r="J31" s="9">
        <v>1981</v>
      </c>
      <c r="K31" s="7" t="s">
        <v>139</v>
      </c>
      <c r="L31" s="1"/>
    </row>
    <row r="32" spans="2:12" ht="15.75" x14ac:dyDescent="0.25">
      <c r="B32" s="5">
        <v>1032</v>
      </c>
      <c r="C32" s="6" t="s">
        <v>140</v>
      </c>
      <c r="D32" s="6" t="s">
        <v>141</v>
      </c>
      <c r="E32" s="6" t="s">
        <v>142</v>
      </c>
      <c r="F32" s="7"/>
      <c r="G32" s="8" t="s">
        <v>143</v>
      </c>
      <c r="H32" s="9"/>
      <c r="I32" s="6" t="s">
        <v>144</v>
      </c>
      <c r="J32" s="10">
        <v>1950</v>
      </c>
      <c r="K32" s="6" t="s">
        <v>81</v>
      </c>
      <c r="L32" s="1"/>
    </row>
    <row r="33" spans="2:12" ht="15.75" x14ac:dyDescent="0.25">
      <c r="B33" s="5">
        <v>88</v>
      </c>
      <c r="C33" s="6" t="s">
        <v>145</v>
      </c>
      <c r="D33" s="6" t="s">
        <v>146</v>
      </c>
      <c r="E33" s="6" t="s">
        <v>147</v>
      </c>
      <c r="F33" s="11" t="s">
        <v>148</v>
      </c>
      <c r="G33" s="8" t="s">
        <v>149</v>
      </c>
      <c r="H33" s="9"/>
      <c r="I33" s="6" t="s">
        <v>150</v>
      </c>
      <c r="J33" s="10">
        <v>1950</v>
      </c>
      <c r="K33" s="6" t="s">
        <v>81</v>
      </c>
      <c r="L33" s="1"/>
    </row>
    <row r="34" spans="2:12" ht="15.75" x14ac:dyDescent="0.25">
      <c r="B34" s="5" t="s">
        <v>151</v>
      </c>
      <c r="C34" s="7" t="s">
        <v>152</v>
      </c>
      <c r="D34" s="7" t="s">
        <v>153</v>
      </c>
      <c r="E34" s="7"/>
      <c r="F34" s="7"/>
      <c r="G34" s="7"/>
      <c r="H34" s="9">
        <v>1990</v>
      </c>
      <c r="I34" s="7"/>
      <c r="J34" s="9">
        <v>1991</v>
      </c>
      <c r="K34" s="7" t="s">
        <v>116</v>
      </c>
      <c r="L34" s="1"/>
    </row>
    <row r="35" spans="2:12" ht="15.75" x14ac:dyDescent="0.25">
      <c r="B35" s="9"/>
      <c r="C35" s="7" t="s">
        <v>154</v>
      </c>
      <c r="D35" s="7" t="s">
        <v>155</v>
      </c>
      <c r="E35" s="7" t="s">
        <v>156</v>
      </c>
      <c r="F35" s="7" t="s">
        <v>157</v>
      </c>
      <c r="G35" s="8" t="s">
        <v>158</v>
      </c>
      <c r="H35" s="9">
        <v>1990</v>
      </c>
      <c r="I35" s="15" t="s">
        <v>159</v>
      </c>
      <c r="J35" s="9">
        <v>1981</v>
      </c>
      <c r="K35" s="7" t="s">
        <v>139</v>
      </c>
      <c r="L35" s="1"/>
    </row>
    <row r="36" spans="2:12" ht="15.75" x14ac:dyDescent="0.25">
      <c r="B36" s="5">
        <v>1260</v>
      </c>
      <c r="C36" s="6" t="s">
        <v>160</v>
      </c>
      <c r="D36" s="6" t="s">
        <v>161</v>
      </c>
      <c r="E36" s="11"/>
      <c r="F36" s="11" t="s">
        <v>162</v>
      </c>
      <c r="G36" s="12" t="s">
        <v>163</v>
      </c>
      <c r="H36" s="9"/>
      <c r="I36" s="6" t="s">
        <v>164</v>
      </c>
      <c r="J36" s="10">
        <v>1950</v>
      </c>
      <c r="K36" s="6" t="s">
        <v>81</v>
      </c>
      <c r="L36" s="1"/>
    </row>
    <row r="37" spans="2:12" x14ac:dyDescent="0.25">
      <c r="B37" s="9"/>
      <c r="C37" s="7" t="s">
        <v>165</v>
      </c>
      <c r="D37" s="7" t="s">
        <v>166</v>
      </c>
      <c r="E37" s="7"/>
      <c r="F37" s="7"/>
      <c r="G37" s="7"/>
      <c r="H37" s="9"/>
      <c r="I37" s="7" t="s">
        <v>48</v>
      </c>
      <c r="J37" s="9">
        <v>1907</v>
      </c>
      <c r="K37" s="7" t="s">
        <v>49</v>
      </c>
      <c r="L37" s="1"/>
    </row>
    <row r="38" spans="2:12" ht="15.75" x14ac:dyDescent="0.25">
      <c r="B38" s="9"/>
      <c r="C38" s="7" t="s">
        <v>167</v>
      </c>
      <c r="D38" s="7" t="s">
        <v>168</v>
      </c>
      <c r="E38" s="7"/>
      <c r="F38" s="7" t="s">
        <v>89</v>
      </c>
      <c r="G38" s="8" t="s">
        <v>169</v>
      </c>
      <c r="H38" s="9"/>
      <c r="I38" s="7" t="s">
        <v>170</v>
      </c>
      <c r="J38" s="9">
        <v>1965</v>
      </c>
      <c r="K38" s="7" t="s">
        <v>171</v>
      </c>
      <c r="L38" s="1"/>
    </row>
    <row r="39" spans="2:12" x14ac:dyDescent="0.25">
      <c r="B39" s="9"/>
      <c r="C39" s="7" t="s">
        <v>172</v>
      </c>
      <c r="D39" s="7" t="s">
        <v>173</v>
      </c>
      <c r="E39" s="7"/>
      <c r="F39" s="7" t="s">
        <v>174</v>
      </c>
      <c r="G39" s="7"/>
      <c r="H39" s="9"/>
      <c r="I39" s="7" t="s">
        <v>175</v>
      </c>
      <c r="J39" s="9">
        <v>1950</v>
      </c>
      <c r="K39" s="7" t="s">
        <v>14</v>
      </c>
      <c r="L39" s="1"/>
    </row>
  </sheetData>
  <customSheetViews>
    <customSheetView guid="{7B382C6D-9B65-448E-B5C9-7AF59A13ED64}" showGridLines="0" fitToPage="1">
      <selection activeCell="B20" sqref="B20"/>
      <pageMargins left="0.7" right="0.7" top="0.75" bottom="0.75" header="0.3" footer="0.3"/>
      <pageSetup paperSize="9" scale="71" orientation="landscape" verticalDpi="0" r:id="rId1"/>
    </customSheetView>
    <customSheetView guid="{19B5BB7C-4669-4F7B-815E-EB61E76B9014}" showGridLines="0" fitToPage="1" printArea="1">
      <selection activeCell="B20" sqref="B20"/>
      <pageMargins left="0.7" right="0.7" top="0.75" bottom="0.75" header="0.3" footer="0.3"/>
      <pageSetup paperSize="9" scale="71" orientation="landscape" verticalDpi="0" r:id="rId2"/>
    </customSheetView>
  </customSheetViews>
  <hyperlinks>
    <hyperlink ref="B5" r:id="rId3" display="http://www.schachbund.ch/schachsport/fl/detail.php?code=518"/>
    <hyperlink ref="G5" r:id="rId4" display="mailto:eddy_beney@bluewin.ch"/>
    <hyperlink ref="B6" r:id="rId5" display="http://www.schachbund.ch/schachsport/fl/detail.php?code=14603"/>
    <hyperlink ref="G6" r:id="rId6" display="mailto:sanso@sunrise.ch"/>
    <hyperlink ref="B7" r:id="rId7" display="http://www.schachbund.ch/schachsport/fl/detail.php?code=15403"/>
    <hyperlink ref="G7" r:id="rId8" display="mailto:deckom@hotmail.com"/>
    <hyperlink ref="B8" r:id="rId9" display="http://www.schachbund.ch/schachsport/fl/detail.php?code=2195"/>
    <hyperlink ref="G8" r:id="rId10" display="mailto:ybourban@hotmail.com"/>
    <hyperlink ref="B9" r:id="rId11" display="http://www.schachbund.ch/schachsport/fl/detail.php?code=15150"/>
    <hyperlink ref="G9" r:id="rId12" display="mailto:alexandre.briguet@bluewin.ch"/>
    <hyperlink ref="B10" r:id="rId13" display="http://www.schachbund.ch/schachsport/fl/detail.php?code=17494"/>
    <hyperlink ref="G10" r:id="rId14" display="mailto:pierre-andre.capt@bluewin.ch"/>
    <hyperlink ref="B11" r:id="rId15" display="http://www.schachbund.ch/schachsport/fl/detail.php?code=13561"/>
    <hyperlink ref="G11" r:id="rId16" display="mailto:carron_julien@hotmail.com"/>
    <hyperlink ref="G13" r:id="rId17" display="mailto:ydefayes@geneva-link.ch"/>
    <hyperlink ref="B15" r:id="rId18" display="http://www.schachbund.ch/schachsport/fl/detail.php?code=17887"/>
    <hyperlink ref="G15" r:id="rId19" display="mailto:nicklin@bluewin.ch"/>
    <hyperlink ref="B16" r:id="rId20" display="http://www.schachbund.ch/schachsport/fl/detail.php?code=18726"/>
    <hyperlink ref="G16" r:id="rId21" display="mailto:romfour04@gmail.com"/>
    <hyperlink ref="B17" r:id="rId22" display="http://www.schachbund.ch/schachsport/fl/detail.php?code=1517"/>
    <hyperlink ref="G17" r:id="rId23" display="mailto:pascal.grand@tvs2net.ch"/>
    <hyperlink ref="B18" r:id="rId24" display="http://www.schachbund.ch/schachsport/fl/detail.php?code=11764"/>
    <hyperlink ref="G18" r:id="rId25" display="mailto:ggrand@vtx.ch"/>
    <hyperlink ref="G21" r:id="rId26" display="mailto:moerschell@vtx.ch"/>
    <hyperlink ref="G22" r:id="rId27" display="mailto:moerschell@vtx.ch"/>
    <hyperlink ref="G23" r:id="rId28" display="mailto:moerschell@vtx.ch"/>
    <hyperlink ref="G24" r:id="rId29" display="mailto:moerschell@vtx.ch"/>
    <hyperlink ref="B25" r:id="rId30" display="http://www.schachbund.ch/schachsport/fl/detail.php?code=16502"/>
    <hyperlink ref="G25" r:id="rId31" display="mailto:morands@student.ethz.ch"/>
    <hyperlink ref="B26" r:id="rId32" display="http://www.schachbund.ch/schachsport/fl/detail.php?code=2177"/>
    <hyperlink ref="G26" r:id="rId33" display="mailto:jmpaladini@netplus.ch"/>
    <hyperlink ref="B27" r:id="rId34" display="http://www.schachbund.ch/schachsport/fl/detail.php?code=18728"/>
    <hyperlink ref="G27" r:id="rId35" display="mailto:arn.pannatier@gmail.com"/>
    <hyperlink ref="B28" r:id="rId36" display="http://www.schachbund.ch/schachsport/fl/detail.php?code=15926"/>
    <hyperlink ref="G28" r:id="rId37" display="mailto:georges.perroud@mac.com"/>
    <hyperlink ref="B29" r:id="rId38" display="http://www.schachbund.ch/schachsport/fl/detail.php?code=10195"/>
    <hyperlink ref="G29" r:id="rId39" display="mailto:philippozcedric@hotmail.com"/>
    <hyperlink ref="B30" r:id="rId40" display="http://www.schachbund.ch/schachsport/fl/detail.php?code=3007"/>
    <hyperlink ref="G30" r:id="rId41" display="mailto:philippozcedric@hotmail.com"/>
    <hyperlink ref="B31" r:id="rId42" display="http://www.schachbund.ch/schachsport/fl/detail.php?code=18363"/>
    <hyperlink ref="G31" r:id="rId43" display="mailto:vladpopescu314@hotmail.com"/>
    <hyperlink ref="B32" r:id="rId44" display="http://www.schachbund.ch/schachsport/fl/detail.php?code=1032"/>
    <hyperlink ref="G32" r:id="rId45" display="mailto:pmraphrappaz@hotmail.com"/>
    <hyperlink ref="B33" r:id="rId46" display="http://www.schachbund.ch/schachsport/fl/detail.php?code=88"/>
    <hyperlink ref="G33" r:id="rId47" display="mailto:jyriand@netplus.ch"/>
    <hyperlink ref="B34" r:id="rId48" display="http://www.schachbund.ch/schachsport/fl/detail.php?code=17104"/>
    <hyperlink ref="G35" r:id="rId49" display="mailto:terranifabien@caramail.com"/>
    <hyperlink ref="B36" r:id="rId50" display="http://www.schachbund.ch/schachsport/fl/detail.php?code=1260"/>
    <hyperlink ref="G36" r:id="rId51" display="mailto:gt@netplus.ch"/>
    <hyperlink ref="G38" r:id="rId52" display="mailto:varone.quentin@hotmail.ch"/>
  </hyperlinks>
  <pageMargins left="0.7" right="0.7" top="0.75" bottom="0.75" header="0.3" footer="0.3"/>
  <pageSetup paperSize="9" scale="71" orientation="landscape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8"/>
  <sheetViews>
    <sheetView showGridLines="0" topLeftCell="A4" workbookViewId="0">
      <selection activeCell="K11" sqref="B11:K11"/>
    </sheetView>
  </sheetViews>
  <sheetFormatPr baseColWidth="10" defaultRowHeight="15" x14ac:dyDescent="0.25"/>
  <cols>
    <col min="1" max="1" width="4.85546875" customWidth="1"/>
    <col min="2" max="2" width="9.28515625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30.140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0</v>
      </c>
      <c r="C4" s="3" t="s">
        <v>178</v>
      </c>
      <c r="D4" s="3" t="s">
        <v>179</v>
      </c>
      <c r="E4" s="4" t="s">
        <v>180</v>
      </c>
      <c r="F4" s="4" t="s">
        <v>1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>
        <v>518</v>
      </c>
      <c r="C5" s="6" t="s">
        <v>3</v>
      </c>
      <c r="D5" s="6" t="s">
        <v>4</v>
      </c>
      <c r="E5" s="6" t="s">
        <v>185</v>
      </c>
      <c r="F5" s="7"/>
      <c r="G5" s="8" t="s">
        <v>5</v>
      </c>
      <c r="H5" s="9"/>
      <c r="I5" s="6" t="s">
        <v>6</v>
      </c>
      <c r="J5" s="10">
        <v>3960</v>
      </c>
      <c r="K5" s="6" t="s">
        <v>7</v>
      </c>
      <c r="L5" s="1"/>
    </row>
    <row r="6" spans="2:12" ht="15.75" x14ac:dyDescent="0.25">
      <c r="B6" s="5">
        <v>14603</v>
      </c>
      <c r="C6" s="7" t="s">
        <v>8</v>
      </c>
      <c r="D6" s="7" t="s">
        <v>9</v>
      </c>
      <c r="E6" s="7" t="s">
        <v>10</v>
      </c>
      <c r="F6" s="7" t="s">
        <v>11</v>
      </c>
      <c r="G6" s="8" t="s">
        <v>12</v>
      </c>
      <c r="H6" s="9"/>
      <c r="I6" s="7" t="s">
        <v>13</v>
      </c>
      <c r="J6" s="9">
        <v>1950</v>
      </c>
      <c r="K6" s="7" t="s">
        <v>14</v>
      </c>
      <c r="L6" s="1"/>
    </row>
    <row r="7" spans="2:12" ht="15.75" x14ac:dyDescent="0.25">
      <c r="B7" s="5">
        <v>15403</v>
      </c>
      <c r="C7" s="7" t="s">
        <v>15</v>
      </c>
      <c r="D7" s="7" t="s">
        <v>16</v>
      </c>
      <c r="E7" s="7"/>
      <c r="F7" s="7" t="s">
        <v>17</v>
      </c>
      <c r="G7" s="8" t="s">
        <v>18</v>
      </c>
      <c r="H7" s="9"/>
      <c r="I7" s="7" t="s">
        <v>19</v>
      </c>
      <c r="J7" s="9">
        <v>1950</v>
      </c>
      <c r="K7" s="7" t="s">
        <v>14</v>
      </c>
      <c r="L7" s="1"/>
    </row>
    <row r="8" spans="2:12" ht="15.75" x14ac:dyDescent="0.25">
      <c r="B8" s="5">
        <v>2195</v>
      </c>
      <c r="C8" s="6" t="s">
        <v>20</v>
      </c>
      <c r="D8" s="6" t="s">
        <v>21</v>
      </c>
      <c r="E8" s="7" t="s">
        <v>22</v>
      </c>
      <c r="F8" s="11" t="s">
        <v>23</v>
      </c>
      <c r="G8" s="8" t="s">
        <v>24</v>
      </c>
      <c r="H8" s="9"/>
      <c r="I8" s="6" t="s">
        <v>188</v>
      </c>
      <c r="J8" s="10">
        <v>1964</v>
      </c>
      <c r="K8" s="6" t="s">
        <v>189</v>
      </c>
      <c r="L8" s="1"/>
    </row>
    <row r="9" spans="2:12" ht="15.75" x14ac:dyDescent="0.25">
      <c r="B9" s="5">
        <v>15150</v>
      </c>
      <c r="C9" s="7" t="s">
        <v>26</v>
      </c>
      <c r="D9" s="7" t="s">
        <v>27</v>
      </c>
      <c r="E9" s="7" t="s">
        <v>203</v>
      </c>
      <c r="F9" s="7" t="s">
        <v>28</v>
      </c>
      <c r="G9" s="8" t="s">
        <v>29</v>
      </c>
      <c r="H9" s="9"/>
      <c r="I9" s="6" t="s">
        <v>201</v>
      </c>
      <c r="J9" s="9">
        <v>4600</v>
      </c>
      <c r="K9" s="7" t="s">
        <v>202</v>
      </c>
      <c r="L9" s="1"/>
    </row>
    <row r="10" spans="2:12" ht="15.75" x14ac:dyDescent="0.25">
      <c r="B10" s="5" t="s">
        <v>32</v>
      </c>
      <c r="C10" s="7" t="s">
        <v>33</v>
      </c>
      <c r="D10" s="7" t="s">
        <v>34</v>
      </c>
      <c r="E10" s="19"/>
      <c r="F10" s="7" t="s">
        <v>36</v>
      </c>
      <c r="G10" s="8" t="s">
        <v>37</v>
      </c>
      <c r="H10" s="9"/>
      <c r="I10" s="7" t="s">
        <v>38</v>
      </c>
      <c r="J10" s="9">
        <v>1965</v>
      </c>
      <c r="K10" s="7" t="s">
        <v>39</v>
      </c>
      <c r="L10" s="1"/>
    </row>
    <row r="11" spans="2:12" ht="15.75" x14ac:dyDescent="0.25">
      <c r="B11" s="5">
        <v>13561</v>
      </c>
      <c r="C11" s="11" t="s">
        <v>40</v>
      </c>
      <c r="D11" s="11" t="s">
        <v>41</v>
      </c>
      <c r="E11" s="11" t="s">
        <v>186</v>
      </c>
      <c r="F11" s="7" t="s">
        <v>42</v>
      </c>
      <c r="G11" s="8" t="s">
        <v>43</v>
      </c>
      <c r="H11" s="9"/>
      <c r="I11" s="11" t="s">
        <v>44</v>
      </c>
      <c r="J11" s="10">
        <v>1967</v>
      </c>
      <c r="K11" s="11" t="s">
        <v>45</v>
      </c>
      <c r="L11" s="1"/>
    </row>
    <row r="12" spans="2:12" ht="15.75" x14ac:dyDescent="0.25">
      <c r="B12" s="9"/>
      <c r="C12" s="6" t="s">
        <v>50</v>
      </c>
      <c r="D12" s="6" t="s">
        <v>51</v>
      </c>
      <c r="E12" s="6" t="s">
        <v>187</v>
      </c>
      <c r="F12" s="7"/>
      <c r="G12" s="8" t="s">
        <v>52</v>
      </c>
      <c r="H12" s="9"/>
      <c r="I12" s="6" t="s">
        <v>53</v>
      </c>
      <c r="J12" s="10">
        <v>1912</v>
      </c>
      <c r="K12" s="6" t="s">
        <v>54</v>
      </c>
      <c r="L12" s="1"/>
    </row>
    <row r="13" spans="2:12" ht="15.75" x14ac:dyDescent="0.25">
      <c r="B13" s="5">
        <v>14200</v>
      </c>
      <c r="C13" s="6" t="s">
        <v>205</v>
      </c>
      <c r="D13" s="6" t="s">
        <v>56</v>
      </c>
      <c r="E13" s="11"/>
      <c r="F13" s="7"/>
      <c r="G13" s="8" t="s">
        <v>208</v>
      </c>
      <c r="H13" s="9"/>
      <c r="I13" s="6" t="s">
        <v>206</v>
      </c>
      <c r="J13" s="10">
        <v>4415</v>
      </c>
      <c r="K13" s="6" t="s">
        <v>207</v>
      </c>
      <c r="L13" s="1"/>
    </row>
    <row r="14" spans="2:12" ht="15.75" x14ac:dyDescent="0.25">
      <c r="B14" s="9" t="s">
        <v>176</v>
      </c>
      <c r="C14" s="6" t="s">
        <v>191</v>
      </c>
      <c r="D14" s="6" t="s">
        <v>192</v>
      </c>
      <c r="E14" s="7" t="s">
        <v>197</v>
      </c>
      <c r="F14" s="7" t="s">
        <v>196</v>
      </c>
      <c r="G14" s="17" t="s">
        <v>194</v>
      </c>
      <c r="H14" s="9"/>
      <c r="I14" s="11" t="s">
        <v>195</v>
      </c>
      <c r="J14" s="10">
        <v>1950</v>
      </c>
      <c r="K14" s="11" t="s">
        <v>14</v>
      </c>
      <c r="L14" s="1"/>
    </row>
    <row r="15" spans="2:12" ht="15.75" x14ac:dyDescent="0.25">
      <c r="B15" s="5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16" t="s">
        <v>204</v>
      </c>
      <c r="H15" s="9">
        <v>1994</v>
      </c>
      <c r="I15" s="7" t="s">
        <v>63</v>
      </c>
      <c r="J15" s="9">
        <v>1978</v>
      </c>
      <c r="K15" s="7" t="s">
        <v>64</v>
      </c>
      <c r="L15" s="1"/>
    </row>
    <row r="16" spans="2:12" ht="15.75" x14ac:dyDescent="0.25">
      <c r="B16" s="5" t="s">
        <v>65</v>
      </c>
      <c r="C16" s="7" t="s">
        <v>66</v>
      </c>
      <c r="D16" s="7" t="s">
        <v>67</v>
      </c>
      <c r="E16" s="7"/>
      <c r="F16" s="7" t="s">
        <v>68</v>
      </c>
      <c r="G16" s="8" t="s">
        <v>69</v>
      </c>
      <c r="H16" s="9">
        <v>1994</v>
      </c>
      <c r="I16" s="7" t="s">
        <v>70</v>
      </c>
      <c r="J16" s="9">
        <v>1950</v>
      </c>
      <c r="K16" s="7" t="s">
        <v>14</v>
      </c>
      <c r="L16" s="1"/>
    </row>
    <row r="17" spans="2:12" ht="15.75" x14ac:dyDescent="0.25">
      <c r="B17" s="5"/>
      <c r="C17" s="7" t="s">
        <v>209</v>
      </c>
      <c r="D17" s="7" t="s">
        <v>47</v>
      </c>
      <c r="E17" s="7" t="s">
        <v>211</v>
      </c>
      <c r="F17" s="7" t="s">
        <v>212</v>
      </c>
      <c r="G17" s="16" t="s">
        <v>213</v>
      </c>
      <c r="H17" s="9"/>
      <c r="I17" s="7" t="s">
        <v>210</v>
      </c>
      <c r="J17" s="9">
        <v>1950</v>
      </c>
      <c r="K17" s="7" t="s">
        <v>14</v>
      </c>
      <c r="L17" s="1"/>
    </row>
    <row r="18" spans="2:12" ht="15.75" x14ac:dyDescent="0.25">
      <c r="B18" s="5">
        <v>1517</v>
      </c>
      <c r="C18" s="6" t="s">
        <v>71</v>
      </c>
      <c r="D18" s="6" t="s">
        <v>72</v>
      </c>
      <c r="E18" s="6" t="s">
        <v>73</v>
      </c>
      <c r="F18" s="7" t="s">
        <v>74</v>
      </c>
      <c r="G18" s="12" t="s">
        <v>75</v>
      </c>
      <c r="H18" s="9"/>
      <c r="I18" s="6" t="s">
        <v>76</v>
      </c>
      <c r="J18" s="10">
        <v>3960</v>
      </c>
      <c r="K18" s="6" t="s">
        <v>7</v>
      </c>
      <c r="L18" s="1"/>
    </row>
    <row r="19" spans="2:12" ht="15.75" x14ac:dyDescent="0.25">
      <c r="B19" s="5">
        <v>11764</v>
      </c>
      <c r="C19" s="6" t="s">
        <v>71</v>
      </c>
      <c r="D19" s="6" t="s">
        <v>77</v>
      </c>
      <c r="E19" s="6" t="s">
        <v>78</v>
      </c>
      <c r="F19" s="7"/>
      <c r="G19" s="12" t="s">
        <v>79</v>
      </c>
      <c r="H19" s="9"/>
      <c r="I19" s="6" t="s">
        <v>80</v>
      </c>
      <c r="J19" s="10">
        <v>1950</v>
      </c>
      <c r="K19" s="6" t="s">
        <v>81</v>
      </c>
      <c r="L19" s="1"/>
    </row>
    <row r="20" spans="2:12" x14ac:dyDescent="0.25">
      <c r="B20" s="9"/>
      <c r="C20" s="7" t="s">
        <v>84</v>
      </c>
      <c r="D20" s="7" t="s">
        <v>85</v>
      </c>
      <c r="E20" s="6" t="s">
        <v>199</v>
      </c>
      <c r="F20" s="7"/>
      <c r="G20" s="7"/>
      <c r="H20" s="9">
        <v>2001</v>
      </c>
      <c r="I20" s="7" t="s">
        <v>198</v>
      </c>
      <c r="J20" s="9">
        <v>1950</v>
      </c>
      <c r="K20" s="7" t="s">
        <v>14</v>
      </c>
      <c r="L20" s="1"/>
    </row>
    <row r="21" spans="2:12" ht="15.75" x14ac:dyDescent="0.25">
      <c r="B21" s="9" t="s">
        <v>176</v>
      </c>
      <c r="C21" s="7" t="s">
        <v>86</v>
      </c>
      <c r="D21" s="7" t="s">
        <v>87</v>
      </c>
      <c r="E21" s="7" t="s">
        <v>88</v>
      </c>
      <c r="F21" s="7" t="s">
        <v>89</v>
      </c>
      <c r="G21" s="8" t="s">
        <v>90</v>
      </c>
      <c r="H21" s="9"/>
      <c r="I21" s="7" t="s">
        <v>91</v>
      </c>
      <c r="J21" s="9">
        <v>1971</v>
      </c>
      <c r="K21" s="7" t="s">
        <v>92</v>
      </c>
      <c r="L21" s="1"/>
    </row>
    <row r="22" spans="2:12" ht="15.75" x14ac:dyDescent="0.25">
      <c r="B22" s="9" t="s">
        <v>176</v>
      </c>
      <c r="C22" s="7" t="s">
        <v>86</v>
      </c>
      <c r="D22" s="7" t="s">
        <v>93</v>
      </c>
      <c r="E22" s="7" t="s">
        <v>88</v>
      </c>
      <c r="F22" s="7" t="s">
        <v>89</v>
      </c>
      <c r="G22" s="8" t="s">
        <v>90</v>
      </c>
      <c r="H22" s="9">
        <v>1999</v>
      </c>
      <c r="I22" s="7" t="s">
        <v>91</v>
      </c>
      <c r="J22" s="9">
        <v>1971</v>
      </c>
      <c r="K22" s="7" t="s">
        <v>92</v>
      </c>
      <c r="L22" s="1"/>
    </row>
    <row r="23" spans="2:12" ht="15.75" x14ac:dyDescent="0.25">
      <c r="B23" s="9" t="s">
        <v>176</v>
      </c>
      <c r="C23" s="7" t="s">
        <v>86</v>
      </c>
      <c r="D23" s="7" t="s">
        <v>94</v>
      </c>
      <c r="E23" s="7" t="s">
        <v>88</v>
      </c>
      <c r="F23" s="7" t="s">
        <v>89</v>
      </c>
      <c r="G23" s="8" t="s">
        <v>90</v>
      </c>
      <c r="H23" s="9">
        <v>1997</v>
      </c>
      <c r="I23" s="7" t="s">
        <v>91</v>
      </c>
      <c r="J23" s="9">
        <v>1971</v>
      </c>
      <c r="K23" s="7" t="s">
        <v>92</v>
      </c>
      <c r="L23" s="1"/>
    </row>
    <row r="24" spans="2:12" ht="15.75" x14ac:dyDescent="0.25">
      <c r="B24" s="9" t="s">
        <v>176</v>
      </c>
      <c r="C24" s="7" t="s">
        <v>86</v>
      </c>
      <c r="D24" s="7" t="s">
        <v>95</v>
      </c>
      <c r="E24" s="7" t="s">
        <v>88</v>
      </c>
      <c r="F24" s="7" t="s">
        <v>89</v>
      </c>
      <c r="G24" s="8" t="s">
        <v>90</v>
      </c>
      <c r="H24" s="9">
        <v>2001</v>
      </c>
      <c r="I24" s="7" t="s">
        <v>91</v>
      </c>
      <c r="J24" s="9">
        <v>1971</v>
      </c>
      <c r="K24" s="7" t="s">
        <v>92</v>
      </c>
      <c r="L24" s="1"/>
    </row>
    <row r="25" spans="2:12" ht="15.75" x14ac:dyDescent="0.25">
      <c r="B25" s="5" t="s">
        <v>96</v>
      </c>
      <c r="C25" s="7" t="s">
        <v>97</v>
      </c>
      <c r="D25" s="7" t="s">
        <v>94</v>
      </c>
      <c r="E25" s="7" t="s">
        <v>98</v>
      </c>
      <c r="F25" s="7" t="s">
        <v>99</v>
      </c>
      <c r="G25" s="8" t="s">
        <v>100</v>
      </c>
      <c r="H25" s="9"/>
      <c r="I25" s="7" t="s">
        <v>101</v>
      </c>
      <c r="J25" s="9">
        <v>1958</v>
      </c>
      <c r="K25" s="7" t="s">
        <v>102</v>
      </c>
      <c r="L25" s="1"/>
    </row>
    <row r="26" spans="2:12" ht="15.75" x14ac:dyDescent="0.25">
      <c r="B26" s="5">
        <v>2177</v>
      </c>
      <c r="C26" s="6" t="s">
        <v>103</v>
      </c>
      <c r="D26" s="6" t="s">
        <v>104</v>
      </c>
      <c r="E26" s="6" t="s">
        <v>105</v>
      </c>
      <c r="F26" s="7" t="s">
        <v>106</v>
      </c>
      <c r="G26" s="18" t="s">
        <v>200</v>
      </c>
      <c r="H26" s="9"/>
      <c r="I26" s="6" t="s">
        <v>108</v>
      </c>
      <c r="J26" s="10">
        <v>3960</v>
      </c>
      <c r="K26" s="6" t="s">
        <v>7</v>
      </c>
      <c r="L26" s="1"/>
    </row>
    <row r="27" spans="2:12" ht="15.75" x14ac:dyDescent="0.25">
      <c r="B27" s="5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8" t="s">
        <v>114</v>
      </c>
      <c r="H27" s="9">
        <v>1995</v>
      </c>
      <c r="I27" s="7" t="s">
        <v>115</v>
      </c>
      <c r="J27" s="9">
        <v>1951</v>
      </c>
      <c r="K27" s="7" t="s">
        <v>116</v>
      </c>
      <c r="L27" s="1"/>
    </row>
    <row r="28" spans="2:12" ht="15.75" x14ac:dyDescent="0.25">
      <c r="B28" s="5" t="s">
        <v>117</v>
      </c>
      <c r="C28" s="7" t="s">
        <v>118</v>
      </c>
      <c r="D28" s="7" t="s">
        <v>119</v>
      </c>
      <c r="E28" s="7" t="s">
        <v>120</v>
      </c>
      <c r="F28" s="7" t="s">
        <v>121</v>
      </c>
      <c r="G28" s="8" t="s">
        <v>122</v>
      </c>
      <c r="H28" s="9"/>
      <c r="I28" s="7" t="s">
        <v>123</v>
      </c>
      <c r="J28" s="9">
        <v>1965</v>
      </c>
      <c r="K28" s="7" t="s">
        <v>39</v>
      </c>
      <c r="L28" s="1"/>
    </row>
    <row r="29" spans="2:12" ht="15.75" x14ac:dyDescent="0.25">
      <c r="B29" s="5">
        <v>10195</v>
      </c>
      <c r="C29" s="6" t="s">
        <v>124</v>
      </c>
      <c r="D29" s="6" t="s">
        <v>56</v>
      </c>
      <c r="E29" s="13" t="s">
        <v>89</v>
      </c>
      <c r="F29" s="7" t="s">
        <v>125</v>
      </c>
      <c r="G29" s="8" t="s">
        <v>126</v>
      </c>
      <c r="H29" s="9"/>
      <c r="I29" s="14" t="s">
        <v>127</v>
      </c>
      <c r="J29" s="10">
        <v>1958</v>
      </c>
      <c r="K29" s="6" t="s">
        <v>102</v>
      </c>
      <c r="L29" s="1"/>
    </row>
    <row r="30" spans="2:12" ht="15.75" x14ac:dyDescent="0.25">
      <c r="B30" s="5">
        <v>3007</v>
      </c>
      <c r="C30" s="6" t="s">
        <v>124</v>
      </c>
      <c r="D30" s="6" t="s">
        <v>128</v>
      </c>
      <c r="E30" s="6" t="s">
        <v>177</v>
      </c>
      <c r="F30" s="7" t="s">
        <v>129</v>
      </c>
      <c r="G30" s="8" t="s">
        <v>130</v>
      </c>
      <c r="H30" s="9"/>
      <c r="I30" s="6" t="s">
        <v>131</v>
      </c>
      <c r="J30" s="10">
        <v>1229</v>
      </c>
      <c r="K30" s="6" t="s">
        <v>132</v>
      </c>
      <c r="L30" s="1"/>
    </row>
    <row r="31" spans="2:12" ht="15.75" x14ac:dyDescent="0.25">
      <c r="B31" s="5"/>
      <c r="C31" s="6" t="s">
        <v>134</v>
      </c>
      <c r="D31" s="6" t="s">
        <v>153</v>
      </c>
      <c r="E31" s="6"/>
      <c r="F31" s="7"/>
      <c r="G31" s="8"/>
      <c r="H31" s="9"/>
      <c r="I31" s="7" t="s">
        <v>138</v>
      </c>
      <c r="J31" s="9">
        <v>1981</v>
      </c>
      <c r="K31" s="7" t="s">
        <v>139</v>
      </c>
      <c r="L31" s="1"/>
    </row>
    <row r="32" spans="2:12" ht="15.75" x14ac:dyDescent="0.25">
      <c r="B32" s="5" t="s">
        <v>133</v>
      </c>
      <c r="C32" s="7" t="s">
        <v>134</v>
      </c>
      <c r="D32" s="7" t="s">
        <v>135</v>
      </c>
      <c r="E32" s="7"/>
      <c r="F32" s="7" t="s">
        <v>136</v>
      </c>
      <c r="G32" s="8" t="s">
        <v>137</v>
      </c>
      <c r="H32" s="9"/>
      <c r="I32" s="7" t="s">
        <v>138</v>
      </c>
      <c r="J32" s="9">
        <v>1981</v>
      </c>
      <c r="K32" s="7" t="s">
        <v>139</v>
      </c>
      <c r="L32" s="1"/>
    </row>
    <row r="33" spans="2:12" ht="15.75" x14ac:dyDescent="0.25">
      <c r="B33" s="5">
        <v>1032</v>
      </c>
      <c r="C33" s="6" t="s">
        <v>140</v>
      </c>
      <c r="D33" s="6" t="s">
        <v>141</v>
      </c>
      <c r="E33" s="6" t="s">
        <v>142</v>
      </c>
      <c r="F33" s="7"/>
      <c r="G33" s="8" t="s">
        <v>143</v>
      </c>
      <c r="H33" s="9"/>
      <c r="I33" s="6" t="s">
        <v>144</v>
      </c>
      <c r="J33" s="10">
        <v>1950</v>
      </c>
      <c r="K33" s="6" t="s">
        <v>81</v>
      </c>
      <c r="L33" s="1"/>
    </row>
    <row r="34" spans="2:12" ht="15.75" x14ac:dyDescent="0.25">
      <c r="B34" s="5">
        <v>88</v>
      </c>
      <c r="C34" s="6" t="s">
        <v>145</v>
      </c>
      <c r="D34" s="6" t="s">
        <v>146</v>
      </c>
      <c r="E34" s="6" t="s">
        <v>147</v>
      </c>
      <c r="F34" s="11" t="s">
        <v>148</v>
      </c>
      <c r="G34" s="8" t="s">
        <v>149</v>
      </c>
      <c r="H34" s="9"/>
      <c r="I34" s="6" t="s">
        <v>150</v>
      </c>
      <c r="J34" s="10">
        <v>1950</v>
      </c>
      <c r="K34" s="6" t="s">
        <v>81</v>
      </c>
      <c r="L34" s="1"/>
    </row>
    <row r="35" spans="2:12" ht="15.75" x14ac:dyDescent="0.25">
      <c r="B35" s="5" t="s">
        <v>151</v>
      </c>
      <c r="C35" s="7" t="s">
        <v>152</v>
      </c>
      <c r="D35" s="7" t="s">
        <v>153</v>
      </c>
      <c r="E35" s="7"/>
      <c r="F35" s="7"/>
      <c r="G35" s="7"/>
      <c r="H35" s="9"/>
      <c r="I35" s="7"/>
      <c r="J35" s="9">
        <v>1991</v>
      </c>
      <c r="K35" s="7" t="s">
        <v>116</v>
      </c>
      <c r="L35" s="1"/>
    </row>
    <row r="36" spans="2:12" x14ac:dyDescent="0.25">
      <c r="B36" s="9"/>
      <c r="C36" s="7" t="s">
        <v>154</v>
      </c>
      <c r="D36" s="7" t="s">
        <v>155</v>
      </c>
      <c r="E36" s="7" t="s">
        <v>156</v>
      </c>
      <c r="F36" s="7" t="s">
        <v>157</v>
      </c>
      <c r="G36" s="16" t="s">
        <v>190</v>
      </c>
      <c r="H36" s="9"/>
      <c r="I36" s="6" t="s">
        <v>159</v>
      </c>
      <c r="J36" s="9">
        <v>1981</v>
      </c>
      <c r="K36" s="7" t="s">
        <v>139</v>
      </c>
      <c r="L36" s="1"/>
    </row>
    <row r="37" spans="2:12" ht="15.75" x14ac:dyDescent="0.25">
      <c r="B37" s="5">
        <v>1260</v>
      </c>
      <c r="C37" s="6" t="s">
        <v>160</v>
      </c>
      <c r="D37" s="6" t="s">
        <v>161</v>
      </c>
      <c r="E37" s="11"/>
      <c r="F37" s="11" t="s">
        <v>162</v>
      </c>
      <c r="G37" s="12" t="s">
        <v>163</v>
      </c>
      <c r="H37" s="9"/>
      <c r="I37" s="6" t="s">
        <v>164</v>
      </c>
      <c r="J37" s="10">
        <v>1950</v>
      </c>
      <c r="K37" s="6" t="s">
        <v>81</v>
      </c>
      <c r="L37" s="1"/>
    </row>
    <row r="38" spans="2:12" x14ac:dyDescent="0.25">
      <c r="B38" s="9"/>
      <c r="C38" s="7" t="s">
        <v>172</v>
      </c>
      <c r="D38" s="7" t="s">
        <v>173</v>
      </c>
      <c r="E38" s="7"/>
      <c r="F38" s="7" t="s">
        <v>174</v>
      </c>
      <c r="G38" s="7"/>
      <c r="H38" s="9"/>
      <c r="I38" s="7" t="s">
        <v>193</v>
      </c>
      <c r="J38" s="9">
        <v>1950</v>
      </c>
      <c r="K38" s="7" t="s">
        <v>14</v>
      </c>
      <c r="L38" s="1"/>
    </row>
  </sheetData>
  <customSheetViews>
    <customSheetView guid="{7B382C6D-9B65-448E-B5C9-7AF59A13ED64}" showGridLines="0" fitToPage="1" topLeftCell="A4">
      <selection activeCell="K11" sqref="B11:K11"/>
      <pageMargins left="0.70866141732283472" right="0.70866141732283472" top="0.74803149606299213" bottom="0.74803149606299213" header="0.31496062992125984" footer="0.31496062992125984"/>
      <pageSetup paperSize="9" scale="71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GridLines="0" fitToPage="1" printArea="1" topLeftCell="A4">
      <selection activeCell="K11" sqref="B11:K11"/>
      <pageMargins left="0.70866141732283472" right="0.70866141732283472" top="0.74803149606299213" bottom="0.74803149606299213" header="0.31496062992125984" footer="0.31496062992125984"/>
      <pageSetup paperSize="9" scale="71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5" r:id="rId3" display="http://www.schachbund.ch/schachsport/fl/detail.php?code=518"/>
    <hyperlink ref="G5" r:id="rId4" display="mailto:eddy_beney@bluewin.ch"/>
    <hyperlink ref="B6" r:id="rId5" display="http://www.schachbund.ch/schachsport/fl/detail.php?code=14603"/>
    <hyperlink ref="G6" r:id="rId6" display="mailto:sanso@sunrise.ch"/>
    <hyperlink ref="B7" r:id="rId7" display="http://www.schachbund.ch/schachsport/fl/detail.php?code=15403"/>
    <hyperlink ref="G7" r:id="rId8" display="mailto:deckom@hotmail.com"/>
    <hyperlink ref="B8" r:id="rId9" display="http://www.schachbund.ch/schachsport/fl/detail.php?code=2195"/>
    <hyperlink ref="G8" r:id="rId10" display="mailto:ybourban@hotmail.com"/>
    <hyperlink ref="B9" r:id="rId11" display="http://www.schachbund.ch/schachsport/fl/detail.php?code=15150"/>
    <hyperlink ref="G9" r:id="rId12" display="mailto:alexandre.briguet@bluewin.ch"/>
    <hyperlink ref="B10" r:id="rId13" display="http://www.schachbund.ch/schachsport/fl/detail.php?code=17494"/>
    <hyperlink ref="G10" r:id="rId14" display="mailto:pierre-andre.capt@bluewin.ch"/>
    <hyperlink ref="B11" r:id="rId15" display="http://www.schachbund.ch/schachsport/fl/detail.php?code=13561"/>
    <hyperlink ref="G11" r:id="rId16" display="mailto:carron_julien@hotmail.com"/>
    <hyperlink ref="G12" r:id="rId17" display="mailto:ydefayes@geneva-link.ch"/>
    <hyperlink ref="B15" r:id="rId18" display="http://www.schachbund.ch/schachsport/fl/detail.php?code=17887"/>
    <hyperlink ref="G15" r:id="rId19"/>
    <hyperlink ref="B16" r:id="rId20" display="http://www.schachbund.ch/schachsport/fl/detail.php?code=18726"/>
    <hyperlink ref="G16" r:id="rId21" display="mailto:romfour04@gmail.com"/>
    <hyperlink ref="B18" r:id="rId22" display="http://www.schachbund.ch/schachsport/fl/detail.php?code=1517"/>
    <hyperlink ref="G18" r:id="rId23" display="mailto:pascal.grand@tvs2net.ch"/>
    <hyperlink ref="B19" r:id="rId24" display="http://www.schachbund.ch/schachsport/fl/detail.php?code=11764"/>
    <hyperlink ref="G19" r:id="rId25" display="mailto:ggrand@vtx.ch"/>
    <hyperlink ref="G21" r:id="rId26" display="mailto:moerschell@vtx.ch"/>
    <hyperlink ref="G22" r:id="rId27" display="mailto:moerschell@vtx.ch"/>
    <hyperlink ref="G23" r:id="rId28" display="mailto:moerschell@vtx.ch"/>
    <hyperlink ref="G24" r:id="rId29" display="mailto:moerschell@vtx.ch"/>
    <hyperlink ref="B25" r:id="rId30" display="http://www.schachbund.ch/schachsport/fl/detail.php?code=16502"/>
    <hyperlink ref="G25" r:id="rId31" display="mailto:morands@student.ethz.ch"/>
    <hyperlink ref="B26" r:id="rId32" display="http://www.schachbund.ch/schachsport/fl/detail.php?code=2177"/>
    <hyperlink ref="G26" r:id="rId33"/>
    <hyperlink ref="B27" r:id="rId34" display="http://www.schachbund.ch/schachsport/fl/detail.php?code=18728"/>
    <hyperlink ref="G27" r:id="rId35" display="mailto:arn.pannatier@gmail.com"/>
    <hyperlink ref="B28" r:id="rId36" display="http://www.schachbund.ch/schachsport/fl/detail.php?code=15926"/>
    <hyperlink ref="G28" r:id="rId37" display="mailto:georges.perroud@mac.com"/>
    <hyperlink ref="B29" r:id="rId38" display="http://www.schachbund.ch/schachsport/fl/detail.php?code=10195"/>
    <hyperlink ref="G29" r:id="rId39" display="mailto:philippozcedric@hotmail.com"/>
    <hyperlink ref="B30" r:id="rId40" display="http://www.schachbund.ch/schachsport/fl/detail.php?code=3007"/>
    <hyperlink ref="G30" r:id="rId41" display="mailto:philippozcedric@hotmail.com"/>
    <hyperlink ref="B32" r:id="rId42" display="http://www.schachbund.ch/schachsport/fl/detail.php?code=18363"/>
    <hyperlink ref="G32" r:id="rId43" display="mailto:vladpopescu314@hotmail.com"/>
    <hyperlink ref="B33" r:id="rId44" display="http://www.schachbund.ch/schachsport/fl/detail.php?code=1032"/>
    <hyperlink ref="G33" r:id="rId45" display="mailto:pmraphrappaz@hotmail.com"/>
    <hyperlink ref="B34" r:id="rId46" display="http://www.schachbund.ch/schachsport/fl/detail.php?code=88"/>
    <hyperlink ref="G34" r:id="rId47" display="mailto:jyriand@netplus.ch"/>
    <hyperlink ref="B35" r:id="rId48" display="http://www.schachbund.ch/schachsport/fl/detail.php?code=17104"/>
    <hyperlink ref="G36" r:id="rId49"/>
    <hyperlink ref="B37" r:id="rId50" display="http://www.schachbund.ch/schachsport/fl/detail.php?code=1260"/>
    <hyperlink ref="G37" r:id="rId51" display="mailto:gt@netplus.ch"/>
    <hyperlink ref="G14" r:id="rId52" display="mailto:christoph.ellert@hevs.ch"/>
    <hyperlink ref="G13" r:id="rId53" display="mailto:schach@ezud.ch"/>
    <hyperlink ref="B13" r:id="rId54" display="http://www.schachbund.ch/schachsport/fl/detail.php?code=1517"/>
    <hyperlink ref="G17" r:id="rId55"/>
  </hyperlinks>
  <pageMargins left="0.70866141732283472" right="0.70866141732283472" top="0.74803149606299213" bottom="0.74803149606299213" header="0.31496062992125984" footer="0.31496062992125984"/>
  <pageSetup paperSize="9" scale="71" orientation="landscape" verticalDpi="0" r:id="rId56"/>
  <headerFooter>
    <oddHeader>&amp;C&amp;"-,Gras"&amp;18Club d'échecs de Sion</oddHeader>
    <oddFooter>&amp;RListe des membres au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7"/>
  <sheetViews>
    <sheetView showGridLines="0" workbookViewId="0">
      <selection activeCell="I35" sqref="I35:K35"/>
    </sheetView>
  </sheetViews>
  <sheetFormatPr baseColWidth="10" defaultRowHeight="15" x14ac:dyDescent="0.25"/>
  <cols>
    <col min="1" max="1" width="4.85546875" customWidth="1"/>
    <col min="2" max="2" width="9.28515625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43.28515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0</v>
      </c>
      <c r="C4" s="3" t="s">
        <v>178</v>
      </c>
      <c r="D4" s="3" t="s">
        <v>179</v>
      </c>
      <c r="E4" s="4" t="s">
        <v>180</v>
      </c>
      <c r="F4" s="4" t="s">
        <v>1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>
        <v>518</v>
      </c>
      <c r="C5" s="6" t="s">
        <v>3</v>
      </c>
      <c r="D5" s="6" t="s">
        <v>4</v>
      </c>
      <c r="E5" s="6" t="s">
        <v>185</v>
      </c>
      <c r="F5" s="7"/>
      <c r="G5" s="8" t="s">
        <v>5</v>
      </c>
      <c r="H5" s="9"/>
      <c r="I5" s="6" t="s">
        <v>6</v>
      </c>
      <c r="J5" s="10">
        <v>3960</v>
      </c>
      <c r="K5" s="6" t="s">
        <v>7</v>
      </c>
      <c r="L5" s="1"/>
    </row>
    <row r="6" spans="2:12" ht="15.75" x14ac:dyDescent="0.25">
      <c r="B6" s="5">
        <v>14603</v>
      </c>
      <c r="C6" s="7" t="s">
        <v>8</v>
      </c>
      <c r="D6" s="7" t="s">
        <v>9</v>
      </c>
      <c r="E6" s="7" t="s">
        <v>10</v>
      </c>
      <c r="F6" s="7" t="s">
        <v>11</v>
      </c>
      <c r="G6" s="8" t="s">
        <v>12</v>
      </c>
      <c r="H6" s="9"/>
      <c r="I6" s="7" t="s">
        <v>13</v>
      </c>
      <c r="J6" s="9">
        <v>1950</v>
      </c>
      <c r="K6" s="7" t="s">
        <v>14</v>
      </c>
      <c r="L6" s="1"/>
    </row>
    <row r="7" spans="2:12" ht="15.75" x14ac:dyDescent="0.25">
      <c r="B7" s="5">
        <v>15403</v>
      </c>
      <c r="C7" s="7" t="s">
        <v>15</v>
      </c>
      <c r="D7" s="7" t="s">
        <v>16</v>
      </c>
      <c r="E7" s="7"/>
      <c r="F7" s="7" t="s">
        <v>17</v>
      </c>
      <c r="G7" s="8" t="s">
        <v>18</v>
      </c>
      <c r="H7" s="9"/>
      <c r="I7" s="7" t="s">
        <v>19</v>
      </c>
      <c r="J7" s="9">
        <v>1950</v>
      </c>
      <c r="K7" s="7" t="s">
        <v>14</v>
      </c>
      <c r="L7" s="1"/>
    </row>
    <row r="8" spans="2:12" ht="15.75" x14ac:dyDescent="0.25">
      <c r="B8" s="5">
        <v>2195</v>
      </c>
      <c r="C8" s="6" t="s">
        <v>20</v>
      </c>
      <c r="D8" s="6" t="s">
        <v>21</v>
      </c>
      <c r="E8" s="7" t="s">
        <v>22</v>
      </c>
      <c r="F8" s="11" t="s">
        <v>23</v>
      </c>
      <c r="G8" s="8" t="s">
        <v>24</v>
      </c>
      <c r="H8" s="9"/>
      <c r="I8" s="6" t="s">
        <v>188</v>
      </c>
      <c r="J8" s="10">
        <v>1964</v>
      </c>
      <c r="K8" s="6" t="s">
        <v>189</v>
      </c>
      <c r="L8" s="1"/>
    </row>
    <row r="9" spans="2:12" ht="15.75" x14ac:dyDescent="0.25">
      <c r="B9" s="5">
        <v>15150</v>
      </c>
      <c r="C9" s="7" t="s">
        <v>26</v>
      </c>
      <c r="D9" s="7" t="s">
        <v>27</v>
      </c>
      <c r="E9" s="7" t="s">
        <v>203</v>
      </c>
      <c r="F9" s="7" t="s">
        <v>28</v>
      </c>
      <c r="G9" s="8" t="s">
        <v>29</v>
      </c>
      <c r="H9" s="9"/>
      <c r="I9" s="6" t="s">
        <v>201</v>
      </c>
      <c r="J9" s="9">
        <v>4600</v>
      </c>
      <c r="K9" s="7" t="s">
        <v>202</v>
      </c>
      <c r="L9" s="1"/>
    </row>
    <row r="10" spans="2:12" ht="15.75" x14ac:dyDescent="0.25">
      <c r="B10" s="5" t="s">
        <v>32</v>
      </c>
      <c r="C10" s="7" t="s">
        <v>33</v>
      </c>
      <c r="D10" s="7" t="s">
        <v>34</v>
      </c>
      <c r="E10" s="6" t="s">
        <v>35</v>
      </c>
      <c r="F10" s="7" t="s">
        <v>36</v>
      </c>
      <c r="G10" s="8" t="s">
        <v>37</v>
      </c>
      <c r="H10" s="9"/>
      <c r="I10" s="7" t="s">
        <v>38</v>
      </c>
      <c r="J10" s="9">
        <v>1965</v>
      </c>
      <c r="K10" s="7" t="s">
        <v>39</v>
      </c>
      <c r="L10" s="1"/>
    </row>
    <row r="11" spans="2:12" ht="15.75" x14ac:dyDescent="0.25">
      <c r="B11" s="9"/>
      <c r="C11" s="6" t="s">
        <v>50</v>
      </c>
      <c r="D11" s="6" t="s">
        <v>51</v>
      </c>
      <c r="E11" s="6" t="s">
        <v>187</v>
      </c>
      <c r="F11" s="7"/>
      <c r="G11" s="8" t="s">
        <v>52</v>
      </c>
      <c r="H11" s="9"/>
      <c r="I11" s="6" t="s">
        <v>53</v>
      </c>
      <c r="J11" s="10">
        <v>1912</v>
      </c>
      <c r="K11" s="6" t="s">
        <v>54</v>
      </c>
      <c r="L11" s="1"/>
    </row>
    <row r="12" spans="2:12" ht="15.75" x14ac:dyDescent="0.25">
      <c r="B12" s="5">
        <v>14200</v>
      </c>
      <c r="C12" s="6" t="s">
        <v>205</v>
      </c>
      <c r="D12" s="6" t="s">
        <v>56</v>
      </c>
      <c r="E12" s="11"/>
      <c r="F12" s="7"/>
      <c r="G12" s="8" t="s">
        <v>208</v>
      </c>
      <c r="H12" s="9"/>
      <c r="I12" s="6" t="s">
        <v>216</v>
      </c>
      <c r="J12" s="10">
        <v>1350</v>
      </c>
      <c r="K12" s="6" t="s">
        <v>217</v>
      </c>
      <c r="L12" s="1"/>
    </row>
    <row r="13" spans="2:12" ht="15.75" x14ac:dyDescent="0.25">
      <c r="B13" s="9" t="s">
        <v>176</v>
      </c>
      <c r="C13" s="6" t="s">
        <v>191</v>
      </c>
      <c r="D13" s="6" t="s">
        <v>192</v>
      </c>
      <c r="E13" s="7" t="s">
        <v>197</v>
      </c>
      <c r="F13" s="7" t="s">
        <v>196</v>
      </c>
      <c r="G13" s="17" t="s">
        <v>194</v>
      </c>
      <c r="H13" s="9"/>
      <c r="I13" s="11" t="s">
        <v>195</v>
      </c>
      <c r="J13" s="10">
        <v>1950</v>
      </c>
      <c r="K13" s="11" t="s">
        <v>14</v>
      </c>
      <c r="L13" s="1"/>
    </row>
    <row r="14" spans="2:12" ht="15.75" x14ac:dyDescent="0.25">
      <c r="B14" s="5" t="s">
        <v>57</v>
      </c>
      <c r="C14" s="7" t="s">
        <v>58</v>
      </c>
      <c r="D14" s="7" t="s">
        <v>59</v>
      </c>
      <c r="E14" s="7" t="s">
        <v>60</v>
      </c>
      <c r="F14" s="7" t="s">
        <v>61</v>
      </c>
      <c r="G14" s="16" t="s">
        <v>204</v>
      </c>
      <c r="H14" s="9">
        <v>1994</v>
      </c>
      <c r="I14" s="7" t="s">
        <v>63</v>
      </c>
      <c r="J14" s="9">
        <v>1978</v>
      </c>
      <c r="K14" s="7" t="s">
        <v>64</v>
      </c>
      <c r="L14" s="1"/>
    </row>
    <row r="15" spans="2:12" ht="15.75" x14ac:dyDescent="0.25">
      <c r="B15" s="5" t="s">
        <v>65</v>
      </c>
      <c r="C15" s="7" t="s">
        <v>66</v>
      </c>
      <c r="D15" s="7" t="s">
        <v>67</v>
      </c>
      <c r="E15" s="7"/>
      <c r="F15" s="7" t="s">
        <v>68</v>
      </c>
      <c r="G15" s="8" t="s">
        <v>69</v>
      </c>
      <c r="H15" s="9">
        <v>1994</v>
      </c>
      <c r="I15" s="7" t="s">
        <v>70</v>
      </c>
      <c r="J15" s="9">
        <v>1950</v>
      </c>
      <c r="K15" s="7" t="s">
        <v>14</v>
      </c>
      <c r="L15" s="1"/>
    </row>
    <row r="16" spans="2:12" ht="15.75" x14ac:dyDescent="0.25">
      <c r="B16" s="5"/>
      <c r="C16" s="7" t="s">
        <v>209</v>
      </c>
      <c r="D16" s="7" t="s">
        <v>47</v>
      </c>
      <c r="E16" s="7" t="s">
        <v>211</v>
      </c>
      <c r="F16" s="7" t="s">
        <v>212</v>
      </c>
      <c r="G16" s="16" t="s">
        <v>213</v>
      </c>
      <c r="H16" s="9"/>
      <c r="I16" s="7" t="s">
        <v>210</v>
      </c>
      <c r="J16" s="9">
        <v>1950</v>
      </c>
      <c r="K16" s="7" t="s">
        <v>14</v>
      </c>
      <c r="L16" s="1"/>
    </row>
    <row r="17" spans="2:12" ht="15.75" x14ac:dyDescent="0.25">
      <c r="B17" s="5">
        <v>1517</v>
      </c>
      <c r="C17" s="6" t="s">
        <v>71</v>
      </c>
      <c r="D17" s="6" t="s">
        <v>72</v>
      </c>
      <c r="E17" s="6" t="s">
        <v>73</v>
      </c>
      <c r="F17" s="7" t="s">
        <v>74</v>
      </c>
      <c r="G17" s="12" t="s">
        <v>75</v>
      </c>
      <c r="H17" s="9"/>
      <c r="I17" s="6" t="s">
        <v>76</v>
      </c>
      <c r="J17" s="10">
        <v>3960</v>
      </c>
      <c r="K17" s="6" t="s">
        <v>7</v>
      </c>
      <c r="L17" s="1"/>
    </row>
    <row r="18" spans="2:12" ht="15.75" x14ac:dyDescent="0.25">
      <c r="B18" s="5">
        <v>11764</v>
      </c>
      <c r="C18" s="6" t="s">
        <v>71</v>
      </c>
      <c r="D18" s="6" t="s">
        <v>77</v>
      </c>
      <c r="E18" s="6" t="s">
        <v>78</v>
      </c>
      <c r="F18" s="7"/>
      <c r="G18" s="12" t="s">
        <v>79</v>
      </c>
      <c r="H18" s="9"/>
      <c r="I18" s="6" t="s">
        <v>80</v>
      </c>
      <c r="J18" s="10">
        <v>1950</v>
      </c>
      <c r="K18" s="6" t="s">
        <v>81</v>
      </c>
      <c r="L18" s="1"/>
    </row>
    <row r="19" spans="2:12" x14ac:dyDescent="0.25">
      <c r="B19" s="9"/>
      <c r="C19" s="7" t="s">
        <v>84</v>
      </c>
      <c r="D19" s="7" t="s">
        <v>85</v>
      </c>
      <c r="E19" s="6" t="s">
        <v>199</v>
      </c>
      <c r="F19" s="7"/>
      <c r="G19" s="7"/>
      <c r="H19" s="9">
        <v>2001</v>
      </c>
      <c r="I19" s="7" t="s">
        <v>198</v>
      </c>
      <c r="J19" s="9">
        <v>1950</v>
      </c>
      <c r="K19" s="7" t="s">
        <v>14</v>
      </c>
      <c r="L19" s="1"/>
    </row>
    <row r="20" spans="2:12" ht="15.75" x14ac:dyDescent="0.25">
      <c r="B20" s="9" t="s">
        <v>176</v>
      </c>
      <c r="C20" s="7" t="s">
        <v>86</v>
      </c>
      <c r="D20" s="7" t="s">
        <v>87</v>
      </c>
      <c r="E20" s="7" t="s">
        <v>88</v>
      </c>
      <c r="F20" s="7" t="s">
        <v>89</v>
      </c>
      <c r="G20" s="8" t="s">
        <v>90</v>
      </c>
      <c r="H20" s="9"/>
      <c r="I20" s="7" t="s">
        <v>91</v>
      </c>
      <c r="J20" s="9">
        <v>1971</v>
      </c>
      <c r="K20" s="7" t="s">
        <v>92</v>
      </c>
      <c r="L20" s="1"/>
    </row>
    <row r="21" spans="2:12" ht="15.75" x14ac:dyDescent="0.25">
      <c r="B21" s="9" t="s">
        <v>176</v>
      </c>
      <c r="C21" s="7" t="s">
        <v>86</v>
      </c>
      <c r="D21" s="7" t="s">
        <v>93</v>
      </c>
      <c r="E21" s="7" t="s">
        <v>88</v>
      </c>
      <c r="F21" s="7" t="s">
        <v>89</v>
      </c>
      <c r="G21" s="8" t="s">
        <v>90</v>
      </c>
      <c r="H21" s="9">
        <v>1999</v>
      </c>
      <c r="I21" s="7" t="s">
        <v>91</v>
      </c>
      <c r="J21" s="9">
        <v>1971</v>
      </c>
      <c r="K21" s="7" t="s">
        <v>92</v>
      </c>
      <c r="L21" s="1"/>
    </row>
    <row r="22" spans="2:12" ht="15.75" x14ac:dyDescent="0.25">
      <c r="B22" s="9" t="s">
        <v>176</v>
      </c>
      <c r="C22" s="7" t="s">
        <v>86</v>
      </c>
      <c r="D22" s="7" t="s">
        <v>94</v>
      </c>
      <c r="E22" s="7" t="s">
        <v>88</v>
      </c>
      <c r="F22" s="7" t="s">
        <v>89</v>
      </c>
      <c r="G22" s="8" t="s">
        <v>90</v>
      </c>
      <c r="H22" s="9">
        <v>1997</v>
      </c>
      <c r="I22" s="7" t="s">
        <v>91</v>
      </c>
      <c r="J22" s="9">
        <v>1971</v>
      </c>
      <c r="K22" s="7" t="s">
        <v>92</v>
      </c>
      <c r="L22" s="1"/>
    </row>
    <row r="23" spans="2:12" ht="15.75" x14ac:dyDescent="0.25">
      <c r="B23" s="9" t="s">
        <v>176</v>
      </c>
      <c r="C23" s="7" t="s">
        <v>86</v>
      </c>
      <c r="D23" s="7" t="s">
        <v>95</v>
      </c>
      <c r="E23" s="7" t="s">
        <v>88</v>
      </c>
      <c r="F23" s="7" t="s">
        <v>89</v>
      </c>
      <c r="G23" s="8" t="s">
        <v>90</v>
      </c>
      <c r="H23" s="9">
        <v>2001</v>
      </c>
      <c r="I23" s="7" t="s">
        <v>91</v>
      </c>
      <c r="J23" s="9">
        <v>1971</v>
      </c>
      <c r="K23" s="7" t="s">
        <v>92</v>
      </c>
      <c r="L23" s="1"/>
    </row>
    <row r="24" spans="2:12" ht="15.75" x14ac:dyDescent="0.25">
      <c r="B24" s="5" t="s">
        <v>96</v>
      </c>
      <c r="C24" s="7" t="s">
        <v>97</v>
      </c>
      <c r="D24" s="7" t="s">
        <v>94</v>
      </c>
      <c r="E24" s="7" t="s">
        <v>98</v>
      </c>
      <c r="F24" s="7" t="s">
        <v>99</v>
      </c>
      <c r="G24" s="16" t="s">
        <v>215</v>
      </c>
      <c r="H24" s="9"/>
      <c r="I24" s="7" t="s">
        <v>101</v>
      </c>
      <c r="J24" s="9">
        <v>1958</v>
      </c>
      <c r="K24" s="7" t="s">
        <v>102</v>
      </c>
      <c r="L24" s="1"/>
    </row>
    <row r="25" spans="2:12" ht="15.75" x14ac:dyDescent="0.25">
      <c r="B25" s="5">
        <v>2177</v>
      </c>
      <c r="C25" s="6" t="s">
        <v>103</v>
      </c>
      <c r="D25" s="6" t="s">
        <v>104</v>
      </c>
      <c r="E25" s="6" t="s">
        <v>105</v>
      </c>
      <c r="F25" s="7" t="s">
        <v>106</v>
      </c>
      <c r="G25" s="18" t="s">
        <v>200</v>
      </c>
      <c r="H25" s="9"/>
      <c r="I25" s="6" t="s">
        <v>214</v>
      </c>
      <c r="J25" s="10">
        <v>3960</v>
      </c>
      <c r="K25" s="6" t="s">
        <v>7</v>
      </c>
      <c r="L25" s="1"/>
    </row>
    <row r="26" spans="2:12" ht="15.75" x14ac:dyDescent="0.25">
      <c r="B26" s="5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  <c r="G26" s="8" t="s">
        <v>114</v>
      </c>
      <c r="H26" s="9">
        <v>1995</v>
      </c>
      <c r="I26" s="7" t="s">
        <v>115</v>
      </c>
      <c r="J26" s="9">
        <v>1951</v>
      </c>
      <c r="K26" s="7" t="s">
        <v>116</v>
      </c>
      <c r="L26" s="1"/>
    </row>
    <row r="27" spans="2:12" ht="15.75" x14ac:dyDescent="0.25">
      <c r="B27" s="5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  <c r="G27" s="8" t="s">
        <v>122</v>
      </c>
      <c r="H27" s="9"/>
      <c r="I27" s="7" t="s">
        <v>123</v>
      </c>
      <c r="J27" s="9">
        <v>1965</v>
      </c>
      <c r="K27" s="7" t="s">
        <v>39</v>
      </c>
      <c r="L27" s="1"/>
    </row>
    <row r="28" spans="2:12" ht="15.75" x14ac:dyDescent="0.25">
      <c r="B28" s="5">
        <v>10195</v>
      </c>
      <c r="C28" s="6" t="s">
        <v>124</v>
      </c>
      <c r="D28" s="6" t="s">
        <v>56</v>
      </c>
      <c r="E28" s="13" t="s">
        <v>89</v>
      </c>
      <c r="F28" s="7" t="s">
        <v>125</v>
      </c>
      <c r="G28" s="8" t="s">
        <v>126</v>
      </c>
      <c r="H28" s="9"/>
      <c r="I28" s="14" t="s">
        <v>127</v>
      </c>
      <c r="J28" s="10">
        <v>1958</v>
      </c>
      <c r="K28" s="6" t="s">
        <v>102</v>
      </c>
      <c r="L28" s="1"/>
    </row>
    <row r="29" spans="2:12" ht="15.75" x14ac:dyDescent="0.25">
      <c r="B29" s="5">
        <v>3007</v>
      </c>
      <c r="C29" s="6" t="s">
        <v>124</v>
      </c>
      <c r="D29" s="6" t="s">
        <v>128</v>
      </c>
      <c r="E29" s="6" t="s">
        <v>177</v>
      </c>
      <c r="F29" s="7" t="s">
        <v>129</v>
      </c>
      <c r="G29" s="8" t="s">
        <v>130</v>
      </c>
      <c r="H29" s="9"/>
      <c r="I29" s="6" t="s">
        <v>131</v>
      </c>
      <c r="J29" s="10">
        <v>1229</v>
      </c>
      <c r="K29" s="6" t="s">
        <v>132</v>
      </c>
      <c r="L29" s="1"/>
    </row>
    <row r="30" spans="2:12" ht="15.75" x14ac:dyDescent="0.25">
      <c r="B30" s="5"/>
      <c r="C30" s="6" t="s">
        <v>134</v>
      </c>
      <c r="D30" s="6" t="s">
        <v>153</v>
      </c>
      <c r="E30" s="6"/>
      <c r="F30" s="7"/>
      <c r="G30" s="8"/>
      <c r="H30" s="9"/>
      <c r="I30" s="7" t="s">
        <v>138</v>
      </c>
      <c r="J30" s="9">
        <v>1981</v>
      </c>
      <c r="K30" s="7" t="s">
        <v>139</v>
      </c>
      <c r="L30" s="1"/>
    </row>
    <row r="31" spans="2:12" ht="15.75" x14ac:dyDescent="0.25">
      <c r="B31" s="5" t="s">
        <v>133</v>
      </c>
      <c r="C31" s="7" t="s">
        <v>134</v>
      </c>
      <c r="D31" s="7" t="s">
        <v>135</v>
      </c>
      <c r="E31" s="7"/>
      <c r="F31" s="7" t="s">
        <v>136</v>
      </c>
      <c r="G31" s="8" t="s">
        <v>137</v>
      </c>
      <c r="H31" s="9"/>
      <c r="I31" s="7" t="s">
        <v>138</v>
      </c>
      <c r="J31" s="9">
        <v>1981</v>
      </c>
      <c r="K31" s="7" t="s">
        <v>139</v>
      </c>
      <c r="L31" s="1"/>
    </row>
    <row r="32" spans="2:12" ht="15.75" x14ac:dyDescent="0.25">
      <c r="B32" s="5">
        <v>1032</v>
      </c>
      <c r="C32" s="6" t="s">
        <v>140</v>
      </c>
      <c r="D32" s="6" t="s">
        <v>141</v>
      </c>
      <c r="E32" s="6" t="s">
        <v>142</v>
      </c>
      <c r="F32" s="7"/>
      <c r="G32" s="8" t="s">
        <v>143</v>
      </c>
      <c r="H32" s="9"/>
      <c r="I32" s="6" t="s">
        <v>144</v>
      </c>
      <c r="J32" s="10">
        <v>1950</v>
      </c>
      <c r="K32" s="6" t="s">
        <v>81</v>
      </c>
      <c r="L32" s="1"/>
    </row>
    <row r="33" spans="2:12" ht="15.75" x14ac:dyDescent="0.25">
      <c r="B33" s="5">
        <v>88</v>
      </c>
      <c r="C33" s="6" t="s">
        <v>145</v>
      </c>
      <c r="D33" s="6" t="s">
        <v>146</v>
      </c>
      <c r="E33" s="6" t="s">
        <v>147</v>
      </c>
      <c r="F33" s="11" t="s">
        <v>148</v>
      </c>
      <c r="G33" s="8" t="s">
        <v>149</v>
      </c>
      <c r="H33" s="9"/>
      <c r="I33" s="6" t="s">
        <v>150</v>
      </c>
      <c r="J33" s="10">
        <v>1950</v>
      </c>
      <c r="K33" s="6" t="s">
        <v>81</v>
      </c>
      <c r="L33" s="1"/>
    </row>
    <row r="34" spans="2:12" ht="15.75" x14ac:dyDescent="0.25">
      <c r="B34" s="5" t="s">
        <v>151</v>
      </c>
      <c r="C34" s="7" t="s">
        <v>152</v>
      </c>
      <c r="D34" s="7" t="s">
        <v>153</v>
      </c>
      <c r="E34" s="7"/>
      <c r="F34" s="7"/>
      <c r="G34" s="7"/>
      <c r="H34" s="9"/>
      <c r="I34" s="7"/>
      <c r="J34" s="9">
        <v>1991</v>
      </c>
      <c r="K34" s="7" t="s">
        <v>116</v>
      </c>
      <c r="L34" s="1"/>
    </row>
    <row r="35" spans="2:12" x14ac:dyDescent="0.25">
      <c r="B35" s="9"/>
      <c r="C35" s="7" t="s">
        <v>154</v>
      </c>
      <c r="D35" s="7" t="s">
        <v>155</v>
      </c>
      <c r="E35" s="7" t="s">
        <v>156</v>
      </c>
      <c r="F35" s="7" t="s">
        <v>157</v>
      </c>
      <c r="G35" s="16" t="s">
        <v>190</v>
      </c>
      <c r="H35" s="9"/>
      <c r="I35" s="6" t="s">
        <v>159</v>
      </c>
      <c r="J35" s="9">
        <v>1981</v>
      </c>
      <c r="K35" s="7" t="s">
        <v>139</v>
      </c>
      <c r="L35" s="1"/>
    </row>
    <row r="36" spans="2:12" ht="15.75" x14ac:dyDescent="0.25">
      <c r="B36" s="5">
        <v>1260</v>
      </c>
      <c r="C36" s="6" t="s">
        <v>160</v>
      </c>
      <c r="D36" s="6" t="s">
        <v>161</v>
      </c>
      <c r="E36" s="11"/>
      <c r="F36" s="11" t="s">
        <v>162</v>
      </c>
      <c r="G36" s="12" t="s">
        <v>163</v>
      </c>
      <c r="H36" s="9"/>
      <c r="I36" s="6" t="s">
        <v>164</v>
      </c>
      <c r="J36" s="10">
        <v>1950</v>
      </c>
      <c r="K36" s="6" t="s">
        <v>81</v>
      </c>
      <c r="L36" s="1"/>
    </row>
    <row r="37" spans="2:12" x14ac:dyDescent="0.25">
      <c r="B37" s="9"/>
      <c r="C37" s="7" t="s">
        <v>172</v>
      </c>
      <c r="D37" s="7" t="s">
        <v>173</v>
      </c>
      <c r="E37" s="7"/>
      <c r="F37" s="7" t="s">
        <v>174</v>
      </c>
      <c r="G37" s="7"/>
      <c r="H37" s="9"/>
      <c r="I37" s="7" t="s">
        <v>193</v>
      </c>
      <c r="J37" s="9">
        <v>1950</v>
      </c>
      <c r="K37" s="7" t="s">
        <v>14</v>
      </c>
      <c r="L37" s="1"/>
    </row>
  </sheetData>
  <customSheetViews>
    <customSheetView guid="{7B382C6D-9B65-448E-B5C9-7AF59A13ED64}" showGridLines="0" fitToPage="1">
      <selection activeCell="C12" sqref="C12"/>
      <pageMargins left="0.70866141732283472" right="0.70866141732283472" top="0.74803149606299213" bottom="0.74803149606299213" header="0.31496062992125984" footer="0.31496062992125984"/>
      <pageSetup paperSize="9" scale="66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GridLines="0" fitToPage="1" printArea="1">
      <selection activeCell="C12" sqref="C12"/>
      <pageMargins left="0.70866141732283472" right="0.70866141732283472" top="0.74803149606299213" bottom="0.74803149606299213" header="0.31496062992125984" footer="0.31496062992125984"/>
      <pageSetup paperSize="9" scale="66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5" r:id="rId3" display="http://www.schachbund.ch/schachsport/fl/detail.php?code=518"/>
    <hyperlink ref="G5" r:id="rId4" display="mailto:eddy_beney@bluewin.ch"/>
    <hyperlink ref="B6" r:id="rId5" display="http://www.schachbund.ch/schachsport/fl/detail.php?code=14603"/>
    <hyperlink ref="G6" r:id="rId6" display="mailto:sanso@sunrise.ch"/>
    <hyperlink ref="B7" r:id="rId7" display="http://www.schachbund.ch/schachsport/fl/detail.php?code=15403"/>
    <hyperlink ref="G7" r:id="rId8" display="mailto:deckom@hotmail.com"/>
    <hyperlink ref="B8" r:id="rId9" display="http://www.schachbund.ch/schachsport/fl/detail.php?code=2195"/>
    <hyperlink ref="G8" r:id="rId10" display="mailto:ybourban@hotmail.com"/>
    <hyperlink ref="B9" r:id="rId11" display="http://www.schachbund.ch/schachsport/fl/detail.php?code=15150"/>
    <hyperlink ref="G9" r:id="rId12" display="mailto:alexandre.briguet@bluewin.ch"/>
    <hyperlink ref="B10" r:id="rId13" display="http://www.schachbund.ch/schachsport/fl/detail.php?code=17494"/>
    <hyperlink ref="G10" r:id="rId14" display="mailto:pierre-andre.capt@bluewin.ch"/>
    <hyperlink ref="G11" r:id="rId15" display="mailto:ydefayes@geneva-link.ch"/>
    <hyperlink ref="B14" r:id="rId16" display="http://www.schachbund.ch/schachsport/fl/detail.php?code=17887"/>
    <hyperlink ref="G14" r:id="rId17"/>
    <hyperlink ref="B15" r:id="rId18" display="http://www.schachbund.ch/schachsport/fl/detail.php?code=18726"/>
    <hyperlink ref="G15" r:id="rId19" display="mailto:romfour04@gmail.com"/>
    <hyperlink ref="B17" r:id="rId20" display="http://www.schachbund.ch/schachsport/fl/detail.php?code=1517"/>
    <hyperlink ref="G17" r:id="rId21" display="mailto:pascal.grand@tvs2net.ch"/>
    <hyperlink ref="B18" r:id="rId22" display="http://www.schachbund.ch/schachsport/fl/detail.php?code=11764"/>
    <hyperlink ref="G18" r:id="rId23" display="mailto:ggrand@vtx.ch"/>
    <hyperlink ref="G20" r:id="rId24" display="mailto:moerschell@vtx.ch"/>
    <hyperlink ref="G21" r:id="rId25" display="mailto:moerschell@vtx.ch"/>
    <hyperlink ref="G22" r:id="rId26" display="mailto:moerschell@vtx.ch"/>
    <hyperlink ref="G23" r:id="rId27" display="mailto:moerschell@vtx.ch"/>
    <hyperlink ref="B24" r:id="rId28" display="http://www.schachbund.ch/schachsport/fl/detail.php?code=16502"/>
    <hyperlink ref="G24" r:id="rId29"/>
    <hyperlink ref="B25" r:id="rId30" display="http://www.schachbund.ch/schachsport/fl/detail.php?code=2177"/>
    <hyperlink ref="G25" r:id="rId31"/>
    <hyperlink ref="B26" r:id="rId32" display="http://www.schachbund.ch/schachsport/fl/detail.php?code=18728"/>
    <hyperlink ref="G26" r:id="rId33" display="mailto:arn.pannatier@gmail.com"/>
    <hyperlink ref="B27" r:id="rId34" display="http://www.schachbund.ch/schachsport/fl/detail.php?code=15926"/>
    <hyperlink ref="G27" r:id="rId35" display="mailto:georges.perroud@mac.com"/>
    <hyperlink ref="B28" r:id="rId36" display="http://www.schachbund.ch/schachsport/fl/detail.php?code=10195"/>
    <hyperlink ref="G28" r:id="rId37" display="mailto:philippozcedric@hotmail.com"/>
    <hyperlink ref="B29" r:id="rId38" display="http://www.schachbund.ch/schachsport/fl/detail.php?code=3007"/>
    <hyperlink ref="G29" r:id="rId39" display="mailto:philippozcedric@hotmail.com"/>
    <hyperlink ref="B31" r:id="rId40" display="http://www.schachbund.ch/schachsport/fl/detail.php?code=18363"/>
    <hyperlink ref="G31" r:id="rId41" display="mailto:vladpopescu314@hotmail.com"/>
    <hyperlink ref="B32" r:id="rId42" display="http://www.schachbund.ch/schachsport/fl/detail.php?code=1032"/>
    <hyperlink ref="G32" r:id="rId43" display="mailto:pmraphrappaz@hotmail.com"/>
    <hyperlink ref="B33" r:id="rId44" display="http://www.schachbund.ch/schachsport/fl/detail.php?code=88"/>
    <hyperlink ref="G33" r:id="rId45" display="mailto:jyriand@netplus.ch"/>
    <hyperlink ref="B34" r:id="rId46" display="http://www.schachbund.ch/schachsport/fl/detail.php?code=17104"/>
    <hyperlink ref="G35" r:id="rId47"/>
    <hyperlink ref="B36" r:id="rId48" display="http://www.schachbund.ch/schachsport/fl/detail.php?code=1260"/>
    <hyperlink ref="G36" r:id="rId49" display="mailto:gt@netplus.ch"/>
    <hyperlink ref="G13" r:id="rId50" display="mailto:christoph.ellert@hevs.ch"/>
    <hyperlink ref="G16" r:id="rId51"/>
    <hyperlink ref="G12" r:id="rId52" display="mailto:schach@ezud.ch"/>
    <hyperlink ref="B12" r:id="rId53" display="http://www.schachbund.ch/schachsport/fl/detail.php?code=1517"/>
  </hyperlinks>
  <pageMargins left="0.70866141732283472" right="0.70866141732283472" top="0.74803149606299213" bottom="0.74803149606299213" header="0.31496062992125984" footer="0.31496062992125984"/>
  <pageSetup paperSize="9" scale="66" orientation="landscape" verticalDpi="0" r:id="rId54"/>
  <headerFooter>
    <oddHeader>&amp;C&amp;"-,Gras"&amp;18Club d'échecs de Sion</oddHeader>
    <oddFooter>&amp;RListe des membres au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6"/>
  <sheetViews>
    <sheetView showGridLines="0" workbookViewId="0">
      <selection activeCell="G6" sqref="G6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43.28515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>
        <v>14603</v>
      </c>
      <c r="C5" s="7" t="s">
        <v>8</v>
      </c>
      <c r="D5" s="7" t="s">
        <v>9</v>
      </c>
      <c r="E5" s="7" t="s">
        <v>10</v>
      </c>
      <c r="F5" s="7" t="s">
        <v>11</v>
      </c>
      <c r="G5" s="16" t="s">
        <v>238</v>
      </c>
      <c r="H5" s="9"/>
      <c r="I5" s="7" t="s">
        <v>13</v>
      </c>
      <c r="J5" s="9">
        <v>1950</v>
      </c>
      <c r="K5" s="7" t="s">
        <v>14</v>
      </c>
      <c r="L5" s="1"/>
    </row>
    <row r="6" spans="2:12" ht="15.75" x14ac:dyDescent="0.25">
      <c r="B6" s="5">
        <v>15403</v>
      </c>
      <c r="C6" s="7" t="s">
        <v>15</v>
      </c>
      <c r="D6" s="7" t="s">
        <v>16</v>
      </c>
      <c r="E6" s="7"/>
      <c r="F6" s="7" t="s">
        <v>17</v>
      </c>
      <c r="G6" s="8" t="s">
        <v>18</v>
      </c>
      <c r="H6" s="9"/>
      <c r="I6" s="7" t="s">
        <v>19</v>
      </c>
      <c r="J6" s="9">
        <v>1950</v>
      </c>
      <c r="K6" s="7" t="s">
        <v>14</v>
      </c>
      <c r="L6" s="1"/>
    </row>
    <row r="7" spans="2:12" ht="15.75" x14ac:dyDescent="0.25">
      <c r="B7" s="5">
        <v>2195</v>
      </c>
      <c r="C7" s="6" t="s">
        <v>20</v>
      </c>
      <c r="D7" s="6" t="s">
        <v>21</v>
      </c>
      <c r="E7" s="7" t="s">
        <v>22</v>
      </c>
      <c r="F7" s="7" t="s">
        <v>23</v>
      </c>
      <c r="G7" s="8" t="s">
        <v>24</v>
      </c>
      <c r="H7" s="9"/>
      <c r="I7" s="6" t="s">
        <v>188</v>
      </c>
      <c r="J7" s="10">
        <v>1964</v>
      </c>
      <c r="K7" s="6" t="s">
        <v>189</v>
      </c>
      <c r="L7" s="1"/>
    </row>
    <row r="8" spans="2:12" ht="15.75" x14ac:dyDescent="0.25">
      <c r="B8" s="5">
        <v>15150</v>
      </c>
      <c r="C8" s="7" t="s">
        <v>26</v>
      </c>
      <c r="D8" s="7" t="s">
        <v>27</v>
      </c>
      <c r="E8" s="7" t="s">
        <v>203</v>
      </c>
      <c r="F8" s="7" t="s">
        <v>28</v>
      </c>
      <c r="G8" s="8" t="s">
        <v>29</v>
      </c>
      <c r="H8" s="9"/>
      <c r="I8" s="6" t="s">
        <v>201</v>
      </c>
      <c r="J8" s="9">
        <v>4600</v>
      </c>
      <c r="K8" s="7" t="s">
        <v>202</v>
      </c>
      <c r="L8" s="1"/>
    </row>
    <row r="9" spans="2:12" ht="15.75" x14ac:dyDescent="0.25">
      <c r="B9" s="5" t="s">
        <v>32</v>
      </c>
      <c r="C9" s="7" t="s">
        <v>33</v>
      </c>
      <c r="D9" s="7" t="s">
        <v>34</v>
      </c>
      <c r="E9" s="6" t="s">
        <v>35</v>
      </c>
      <c r="F9" s="7" t="s">
        <v>36</v>
      </c>
      <c r="G9" s="8" t="s">
        <v>37</v>
      </c>
      <c r="H9" s="9"/>
      <c r="I9" s="7" t="s">
        <v>38</v>
      </c>
      <c r="J9" s="9">
        <v>1965</v>
      </c>
      <c r="K9" s="7" t="s">
        <v>39</v>
      </c>
      <c r="L9" s="1"/>
    </row>
    <row r="10" spans="2:12" ht="15.75" x14ac:dyDescent="0.25">
      <c r="B10" s="5">
        <v>13561</v>
      </c>
      <c r="C10" s="11" t="s">
        <v>40</v>
      </c>
      <c r="D10" s="11" t="s">
        <v>41</v>
      </c>
      <c r="E10" s="11" t="s">
        <v>186</v>
      </c>
      <c r="F10" s="7"/>
      <c r="G10" s="16" t="s">
        <v>225</v>
      </c>
      <c r="H10" s="9"/>
      <c r="I10" s="11" t="s">
        <v>233</v>
      </c>
      <c r="J10" s="10">
        <v>1967</v>
      </c>
      <c r="K10" s="11" t="s">
        <v>45</v>
      </c>
      <c r="L10" s="1"/>
    </row>
    <row r="11" spans="2:12" ht="15.75" x14ac:dyDescent="0.25">
      <c r="B11" s="9"/>
      <c r="C11" s="6" t="s">
        <v>50</v>
      </c>
      <c r="D11" s="6" t="s">
        <v>51</v>
      </c>
      <c r="E11" s="6" t="s">
        <v>187</v>
      </c>
      <c r="F11" s="7"/>
      <c r="G11" s="8" t="s">
        <v>52</v>
      </c>
      <c r="H11" s="9"/>
      <c r="I11" s="6" t="s">
        <v>53</v>
      </c>
      <c r="J11" s="10">
        <v>1912</v>
      </c>
      <c r="K11" s="6" t="s">
        <v>54</v>
      </c>
      <c r="L11" s="1"/>
    </row>
    <row r="12" spans="2:12" ht="15.75" x14ac:dyDescent="0.25">
      <c r="B12" s="9" t="s">
        <v>176</v>
      </c>
      <c r="C12" s="6" t="s">
        <v>191</v>
      </c>
      <c r="D12" s="6" t="s">
        <v>192</v>
      </c>
      <c r="E12" s="7" t="s">
        <v>197</v>
      </c>
      <c r="F12" s="7" t="s">
        <v>196</v>
      </c>
      <c r="G12" s="17" t="s">
        <v>194</v>
      </c>
      <c r="H12" s="9"/>
      <c r="I12" s="11" t="s">
        <v>195</v>
      </c>
      <c r="J12" s="10">
        <v>1950</v>
      </c>
      <c r="K12" s="11" t="s">
        <v>14</v>
      </c>
      <c r="L12" s="1"/>
    </row>
    <row r="13" spans="2:12" ht="15.75" x14ac:dyDescent="0.25">
      <c r="B13" s="5" t="s">
        <v>57</v>
      </c>
      <c r="C13" s="7" t="s">
        <v>58</v>
      </c>
      <c r="D13" s="7" t="s">
        <v>59</v>
      </c>
      <c r="E13" s="7" t="s">
        <v>60</v>
      </c>
      <c r="F13" s="7" t="s">
        <v>61</v>
      </c>
      <c r="G13" s="16" t="s">
        <v>204</v>
      </c>
      <c r="H13" s="9">
        <v>1994</v>
      </c>
      <c r="I13" s="7" t="s">
        <v>63</v>
      </c>
      <c r="J13" s="9">
        <v>1978</v>
      </c>
      <c r="K13" s="7" t="s">
        <v>64</v>
      </c>
      <c r="L13" s="1"/>
    </row>
    <row r="14" spans="2:12" ht="15.75" x14ac:dyDescent="0.25">
      <c r="B14" s="5" t="s">
        <v>65</v>
      </c>
      <c r="C14" s="7" t="s">
        <v>66</v>
      </c>
      <c r="D14" s="7" t="s">
        <v>67</v>
      </c>
      <c r="E14" s="7"/>
      <c r="F14" s="7" t="s">
        <v>68</v>
      </c>
      <c r="G14" s="8" t="s">
        <v>69</v>
      </c>
      <c r="H14" s="9">
        <v>1994</v>
      </c>
      <c r="I14" s="7" t="s">
        <v>70</v>
      </c>
      <c r="J14" s="9">
        <v>1950</v>
      </c>
      <c r="K14" s="7" t="s">
        <v>14</v>
      </c>
      <c r="L14" s="1"/>
    </row>
    <row r="15" spans="2:12" ht="15.75" x14ac:dyDescent="0.25">
      <c r="B15" s="5"/>
      <c r="C15" s="7" t="s">
        <v>209</v>
      </c>
      <c r="D15" s="7" t="s">
        <v>47</v>
      </c>
      <c r="E15" s="7" t="s">
        <v>211</v>
      </c>
      <c r="F15" s="7" t="s">
        <v>212</v>
      </c>
      <c r="G15" s="16" t="s">
        <v>213</v>
      </c>
      <c r="H15" s="9"/>
      <c r="I15" s="7" t="s">
        <v>210</v>
      </c>
      <c r="J15" s="9">
        <v>1950</v>
      </c>
      <c r="K15" s="7" t="s">
        <v>14</v>
      </c>
      <c r="L15" s="1"/>
    </row>
    <row r="16" spans="2:12" ht="15.75" x14ac:dyDescent="0.25">
      <c r="B16" s="5">
        <v>1517</v>
      </c>
      <c r="C16" s="6" t="s">
        <v>71</v>
      </c>
      <c r="D16" s="6" t="s">
        <v>72</v>
      </c>
      <c r="E16" s="6" t="s">
        <v>73</v>
      </c>
      <c r="F16" s="7" t="s">
        <v>74</v>
      </c>
      <c r="G16" s="12" t="s">
        <v>75</v>
      </c>
      <c r="H16" s="9"/>
      <c r="I16" s="6" t="s">
        <v>76</v>
      </c>
      <c r="J16" s="10">
        <v>3960</v>
      </c>
      <c r="K16" s="6" t="s">
        <v>7</v>
      </c>
      <c r="L16" s="1"/>
    </row>
    <row r="17" spans="2:12" ht="15.75" x14ac:dyDescent="0.25">
      <c r="B17" s="5">
        <v>11764</v>
      </c>
      <c r="C17" s="6" t="s">
        <v>71</v>
      </c>
      <c r="D17" s="6" t="s">
        <v>77</v>
      </c>
      <c r="E17" s="6" t="s">
        <v>78</v>
      </c>
      <c r="F17" s="7"/>
      <c r="G17" s="12" t="s">
        <v>79</v>
      </c>
      <c r="H17" s="9"/>
      <c r="I17" s="6" t="s">
        <v>80</v>
      </c>
      <c r="J17" s="10">
        <v>1950</v>
      </c>
      <c r="K17" s="6" t="s">
        <v>81</v>
      </c>
      <c r="L17" s="1"/>
    </row>
    <row r="18" spans="2:12" ht="15.75" x14ac:dyDescent="0.25">
      <c r="B18" s="5">
        <v>19649</v>
      </c>
      <c r="C18" s="6" t="s">
        <v>226</v>
      </c>
      <c r="D18" s="6" t="s">
        <v>227</v>
      </c>
      <c r="E18" s="6" t="s">
        <v>230</v>
      </c>
      <c r="F18" s="7"/>
      <c r="G18" s="18" t="s">
        <v>231</v>
      </c>
      <c r="H18" s="9"/>
      <c r="I18" s="6" t="s">
        <v>228</v>
      </c>
      <c r="J18" s="10">
        <v>1973</v>
      </c>
      <c r="K18" s="6" t="s">
        <v>229</v>
      </c>
      <c r="L18" s="1"/>
    </row>
    <row r="19" spans="2:12" ht="15.75" x14ac:dyDescent="0.25">
      <c r="B19" s="5">
        <v>21976</v>
      </c>
      <c r="C19" s="6" t="s">
        <v>218</v>
      </c>
      <c r="D19" s="6" t="s">
        <v>85</v>
      </c>
      <c r="E19" s="6"/>
      <c r="F19" s="7" t="s">
        <v>220</v>
      </c>
      <c r="G19" s="12" t="s">
        <v>221</v>
      </c>
      <c r="H19" s="9">
        <v>1998</v>
      </c>
      <c r="I19" s="6" t="s">
        <v>219</v>
      </c>
      <c r="J19" s="10">
        <v>1951</v>
      </c>
      <c r="K19" s="6" t="s">
        <v>81</v>
      </c>
      <c r="L19" s="1"/>
    </row>
    <row r="20" spans="2:12" ht="15.75" x14ac:dyDescent="0.25">
      <c r="B20" s="9" t="s">
        <v>176</v>
      </c>
      <c r="C20" s="7" t="s">
        <v>86</v>
      </c>
      <c r="D20" s="7" t="s">
        <v>87</v>
      </c>
      <c r="E20" s="7" t="s">
        <v>88</v>
      </c>
      <c r="F20" s="7" t="s">
        <v>89</v>
      </c>
      <c r="G20" s="8" t="s">
        <v>90</v>
      </c>
      <c r="H20" s="9"/>
      <c r="I20" s="7" t="s">
        <v>91</v>
      </c>
      <c r="J20" s="9">
        <v>1971</v>
      </c>
      <c r="K20" s="7" t="s">
        <v>92</v>
      </c>
      <c r="L20" s="1"/>
    </row>
    <row r="21" spans="2:12" ht="15.75" x14ac:dyDescent="0.25">
      <c r="B21" s="9" t="s">
        <v>176</v>
      </c>
      <c r="C21" s="7" t="s">
        <v>86</v>
      </c>
      <c r="D21" s="7" t="s">
        <v>93</v>
      </c>
      <c r="E21" s="7" t="s">
        <v>88</v>
      </c>
      <c r="F21" s="7" t="s">
        <v>89</v>
      </c>
      <c r="G21" s="8" t="s">
        <v>90</v>
      </c>
      <c r="H21" s="9">
        <v>1999</v>
      </c>
      <c r="I21" s="7" t="s">
        <v>91</v>
      </c>
      <c r="J21" s="9">
        <v>1971</v>
      </c>
      <c r="K21" s="7" t="s">
        <v>92</v>
      </c>
      <c r="L21" s="1"/>
    </row>
    <row r="22" spans="2:12" ht="15.75" x14ac:dyDescent="0.25">
      <c r="B22" s="9" t="s">
        <v>176</v>
      </c>
      <c r="C22" s="7" t="s">
        <v>86</v>
      </c>
      <c r="D22" s="7" t="s">
        <v>94</v>
      </c>
      <c r="E22" s="7" t="s">
        <v>88</v>
      </c>
      <c r="F22" s="7" t="s">
        <v>234</v>
      </c>
      <c r="G22" s="8" t="s">
        <v>235</v>
      </c>
      <c r="H22" s="9">
        <v>1997</v>
      </c>
      <c r="I22" s="7" t="s">
        <v>91</v>
      </c>
      <c r="J22" s="9">
        <v>1971</v>
      </c>
      <c r="K22" s="7" t="s">
        <v>92</v>
      </c>
      <c r="L22" s="1"/>
    </row>
    <row r="23" spans="2:12" ht="15.75" x14ac:dyDescent="0.25">
      <c r="B23" s="9" t="s">
        <v>176</v>
      </c>
      <c r="C23" s="7" t="s">
        <v>86</v>
      </c>
      <c r="D23" s="7" t="s">
        <v>95</v>
      </c>
      <c r="E23" s="7" t="s">
        <v>88</v>
      </c>
      <c r="F23" s="7" t="s">
        <v>89</v>
      </c>
      <c r="G23" s="8" t="s">
        <v>90</v>
      </c>
      <c r="H23" s="9">
        <v>2001</v>
      </c>
      <c r="I23" s="7" t="s">
        <v>91</v>
      </c>
      <c r="J23" s="9">
        <v>1971</v>
      </c>
      <c r="K23" s="7" t="s">
        <v>92</v>
      </c>
      <c r="L23" s="1"/>
    </row>
    <row r="24" spans="2:12" ht="15.75" x14ac:dyDescent="0.25">
      <c r="B24" s="5" t="s">
        <v>96</v>
      </c>
      <c r="C24" s="7" t="s">
        <v>97</v>
      </c>
      <c r="D24" s="7" t="s">
        <v>94</v>
      </c>
      <c r="E24" s="7" t="s">
        <v>98</v>
      </c>
      <c r="F24" s="7" t="s">
        <v>232</v>
      </c>
      <c r="G24" s="16" t="s">
        <v>215</v>
      </c>
      <c r="H24" s="9"/>
      <c r="I24" s="7" t="s">
        <v>101</v>
      </c>
      <c r="J24" s="9">
        <v>1958</v>
      </c>
      <c r="K24" s="7" t="s">
        <v>102</v>
      </c>
      <c r="L24" s="1"/>
    </row>
    <row r="25" spans="2:12" ht="15.75" x14ac:dyDescent="0.25">
      <c r="B25" s="5">
        <v>2177</v>
      </c>
      <c r="C25" s="6" t="s">
        <v>103</v>
      </c>
      <c r="D25" s="6" t="s">
        <v>104</v>
      </c>
      <c r="E25" s="6" t="s">
        <v>105</v>
      </c>
      <c r="F25" s="7" t="s">
        <v>106</v>
      </c>
      <c r="G25" s="18" t="s">
        <v>200</v>
      </c>
      <c r="H25" s="9"/>
      <c r="I25" s="6" t="s">
        <v>214</v>
      </c>
      <c r="J25" s="10">
        <v>3960</v>
      </c>
      <c r="K25" s="6" t="s">
        <v>7</v>
      </c>
      <c r="L25" s="1"/>
    </row>
    <row r="26" spans="2:12" ht="15.75" x14ac:dyDescent="0.25">
      <c r="B26" s="5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  <c r="G26" s="8" t="s">
        <v>114</v>
      </c>
      <c r="H26" s="9">
        <v>1995</v>
      </c>
      <c r="I26" s="7" t="s">
        <v>115</v>
      </c>
      <c r="J26" s="9">
        <v>1951</v>
      </c>
      <c r="K26" s="7" t="s">
        <v>116</v>
      </c>
      <c r="L26" s="1"/>
    </row>
    <row r="27" spans="2:12" ht="15.75" x14ac:dyDescent="0.25">
      <c r="B27" s="5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  <c r="G27" s="8" t="s">
        <v>122</v>
      </c>
      <c r="H27" s="9"/>
      <c r="I27" s="7" t="s">
        <v>123</v>
      </c>
      <c r="J27" s="9">
        <v>1965</v>
      </c>
      <c r="K27" s="7" t="s">
        <v>39</v>
      </c>
      <c r="L27" s="1"/>
    </row>
    <row r="28" spans="2:12" ht="15.75" x14ac:dyDescent="0.25">
      <c r="B28" s="5">
        <v>10195</v>
      </c>
      <c r="C28" s="6" t="s">
        <v>124</v>
      </c>
      <c r="D28" s="6" t="s">
        <v>56</v>
      </c>
      <c r="E28" s="13" t="s">
        <v>89</v>
      </c>
      <c r="F28" s="7" t="s">
        <v>125</v>
      </c>
      <c r="G28" s="8" t="s">
        <v>126</v>
      </c>
      <c r="H28" s="9"/>
      <c r="I28" s="14" t="s">
        <v>127</v>
      </c>
      <c r="J28" s="10">
        <v>1958</v>
      </c>
      <c r="K28" s="6" t="s">
        <v>102</v>
      </c>
      <c r="L28" s="1"/>
    </row>
    <row r="29" spans="2:12" ht="15.75" x14ac:dyDescent="0.25">
      <c r="B29" s="5">
        <v>3007</v>
      </c>
      <c r="C29" s="6" t="s">
        <v>124</v>
      </c>
      <c r="D29" s="6" t="s">
        <v>128</v>
      </c>
      <c r="E29" s="6" t="s">
        <v>177</v>
      </c>
      <c r="F29" s="7" t="s">
        <v>129</v>
      </c>
      <c r="G29" s="8" t="s">
        <v>130</v>
      </c>
      <c r="H29" s="9"/>
      <c r="I29" s="6" t="s">
        <v>131</v>
      </c>
      <c r="J29" s="10">
        <v>1229</v>
      </c>
      <c r="K29" s="6" t="s">
        <v>132</v>
      </c>
      <c r="L29" s="1"/>
    </row>
    <row r="30" spans="2:12" ht="15.75" x14ac:dyDescent="0.25">
      <c r="B30" s="5"/>
      <c r="C30" s="6" t="s">
        <v>134</v>
      </c>
      <c r="D30" s="6" t="s">
        <v>153</v>
      </c>
      <c r="E30" s="6"/>
      <c r="F30" s="7" t="s">
        <v>236</v>
      </c>
      <c r="G30" s="8" t="s">
        <v>237</v>
      </c>
      <c r="H30" s="9"/>
      <c r="I30" s="7" t="s">
        <v>138</v>
      </c>
      <c r="J30" s="9">
        <v>1981</v>
      </c>
      <c r="K30" s="7" t="s">
        <v>139</v>
      </c>
      <c r="L30" s="1"/>
    </row>
    <row r="31" spans="2:12" ht="15.75" x14ac:dyDescent="0.25">
      <c r="B31" s="5" t="s">
        <v>133</v>
      </c>
      <c r="C31" s="7" t="s">
        <v>134</v>
      </c>
      <c r="D31" s="7" t="s">
        <v>135</v>
      </c>
      <c r="E31" s="7"/>
      <c r="F31" s="7" t="s">
        <v>136</v>
      </c>
      <c r="G31" s="8" t="s">
        <v>137</v>
      </c>
      <c r="H31" s="9"/>
      <c r="I31" s="7" t="s">
        <v>138</v>
      </c>
      <c r="J31" s="9">
        <v>1981</v>
      </c>
      <c r="K31" s="7" t="s">
        <v>139</v>
      </c>
      <c r="L31" s="1"/>
    </row>
    <row r="32" spans="2:12" ht="15.75" x14ac:dyDescent="0.25">
      <c r="B32" s="5">
        <v>1032</v>
      </c>
      <c r="C32" s="6" t="s">
        <v>140</v>
      </c>
      <c r="D32" s="6" t="s">
        <v>141</v>
      </c>
      <c r="E32" s="6" t="s">
        <v>142</v>
      </c>
      <c r="F32" s="7"/>
      <c r="G32" s="8" t="s">
        <v>143</v>
      </c>
      <c r="H32" s="9"/>
      <c r="I32" s="6" t="s">
        <v>144</v>
      </c>
      <c r="J32" s="10">
        <v>1950</v>
      </c>
      <c r="K32" s="6" t="s">
        <v>81</v>
      </c>
      <c r="L32" s="1"/>
    </row>
    <row r="33" spans="2:12" ht="15.75" x14ac:dyDescent="0.25">
      <c r="B33" s="5">
        <v>88</v>
      </c>
      <c r="C33" s="6" t="s">
        <v>145</v>
      </c>
      <c r="D33" s="6" t="s">
        <v>146</v>
      </c>
      <c r="E33" s="6" t="s">
        <v>147</v>
      </c>
      <c r="F33" s="7" t="s">
        <v>148</v>
      </c>
      <c r="G33" s="8" t="s">
        <v>149</v>
      </c>
      <c r="H33" s="9"/>
      <c r="I33" s="6" t="s">
        <v>150</v>
      </c>
      <c r="J33" s="10">
        <v>1950</v>
      </c>
      <c r="K33" s="6" t="s">
        <v>81</v>
      </c>
      <c r="L33" s="1"/>
    </row>
    <row r="34" spans="2:12" ht="15.75" x14ac:dyDescent="0.25">
      <c r="B34" s="5" t="s">
        <v>151</v>
      </c>
      <c r="C34" s="7" t="s">
        <v>152</v>
      </c>
      <c r="D34" s="7" t="s">
        <v>153</v>
      </c>
      <c r="E34" s="7"/>
      <c r="F34" s="7"/>
      <c r="G34" s="7"/>
      <c r="H34" s="9"/>
      <c r="I34" s="7"/>
      <c r="J34" s="9">
        <v>1991</v>
      </c>
      <c r="K34" s="7" t="s">
        <v>116</v>
      </c>
      <c r="L34" s="1"/>
    </row>
    <row r="35" spans="2:12" ht="15.75" x14ac:dyDescent="0.25">
      <c r="B35" s="5">
        <v>1260</v>
      </c>
      <c r="C35" s="6" t="s">
        <v>160</v>
      </c>
      <c r="D35" s="6" t="s">
        <v>161</v>
      </c>
      <c r="E35" s="11"/>
      <c r="F35" s="7" t="s">
        <v>162</v>
      </c>
      <c r="G35" s="12" t="s">
        <v>163</v>
      </c>
      <c r="H35" s="9"/>
      <c r="I35" s="6" t="s">
        <v>164</v>
      </c>
      <c r="J35" s="10">
        <v>1950</v>
      </c>
      <c r="K35" s="6" t="s">
        <v>81</v>
      </c>
      <c r="L35" s="1"/>
    </row>
    <row r="36" spans="2:12" x14ac:dyDescent="0.25">
      <c r="B36" s="9"/>
      <c r="C36" s="7" t="s">
        <v>172</v>
      </c>
      <c r="D36" s="7" t="s">
        <v>173</v>
      </c>
      <c r="E36" s="7"/>
      <c r="F36" s="7" t="s">
        <v>174</v>
      </c>
      <c r="G36" s="7"/>
      <c r="H36" s="9"/>
      <c r="I36" s="7" t="s">
        <v>193</v>
      </c>
      <c r="J36" s="9">
        <v>1950</v>
      </c>
      <c r="K36" s="7" t="s">
        <v>14</v>
      </c>
      <c r="L36" s="1"/>
    </row>
  </sheetData>
  <customSheetViews>
    <customSheetView guid="{7B382C6D-9B65-448E-B5C9-7AF59A13ED64}" showGridLines="0" fitToPage="1">
      <selection activeCell="G6" sqref="G6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GridLines="0" fitToPage="1" printArea="1">
      <selection activeCell="G6" sqref="G6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5" r:id="rId3" display="http://www.schachbund.ch/schachsport/fl/detail.php?code=14603"/>
    <hyperlink ref="G5" r:id="rId4"/>
    <hyperlink ref="B6" r:id="rId5" display="http://www.schachbund.ch/schachsport/fl/detail.php?code=15403"/>
    <hyperlink ref="G6" r:id="rId6" display="mailto:deckom@hotmail.com"/>
    <hyperlink ref="B7" r:id="rId7" display="http://www.schachbund.ch/schachsport/fl/detail.php?code=2195"/>
    <hyperlink ref="G7" r:id="rId8" display="mailto:ybourban@hotmail.com"/>
    <hyperlink ref="B8" r:id="rId9" display="http://www.schachbund.ch/schachsport/fl/detail.php?code=15150"/>
    <hyperlink ref="G8" r:id="rId10" display="mailto:alexandre.briguet@bluewin.ch"/>
    <hyperlink ref="B9" r:id="rId11" display="http://www.schachbund.ch/schachsport/fl/detail.php?code=17494"/>
    <hyperlink ref="G9" r:id="rId12" display="mailto:pierre-andre.capt@bluewin.ch"/>
    <hyperlink ref="G11" r:id="rId13" display="mailto:ydefayes@geneva-link.ch"/>
    <hyperlink ref="B13" r:id="rId14" display="http://www.schachbund.ch/schachsport/fl/detail.php?code=17887"/>
    <hyperlink ref="G13" r:id="rId15"/>
    <hyperlink ref="B14" r:id="rId16" display="http://www.schachbund.ch/schachsport/fl/detail.php?code=18726"/>
    <hyperlink ref="G14" r:id="rId17" display="mailto:romfour04@gmail.com"/>
    <hyperlink ref="B16" r:id="rId18" display="http://www.schachbund.ch/schachsport/fl/detail.php?code=1517"/>
    <hyperlink ref="G16" r:id="rId19" display="mailto:pascal.grand@tvs2net.ch"/>
    <hyperlink ref="B17" r:id="rId20" display="http://www.schachbund.ch/schachsport/fl/detail.php?code=11764"/>
    <hyperlink ref="G17" r:id="rId21" display="mailto:ggrand@vtx.ch"/>
    <hyperlink ref="G20" r:id="rId22" display="mailto:moerschell@vtx.ch"/>
    <hyperlink ref="G21" r:id="rId23" display="mailto:moerschell@vtx.ch"/>
    <hyperlink ref="G23" r:id="rId24" display="mailto:moerschell@vtx.ch"/>
    <hyperlink ref="B24" r:id="rId25" display="http://www.schachbund.ch/schachsport/fl/detail.php?code=16502"/>
    <hyperlink ref="G24" r:id="rId26"/>
    <hyperlink ref="B25" r:id="rId27" display="http://www.schachbund.ch/schachsport/fl/detail.php?code=2177"/>
    <hyperlink ref="G25" r:id="rId28"/>
    <hyperlink ref="B26" r:id="rId29" display="http://www.schachbund.ch/schachsport/fl/detail.php?code=18728"/>
    <hyperlink ref="G26" r:id="rId30" display="mailto:arn.pannatier@gmail.com"/>
    <hyperlink ref="B27" r:id="rId31" display="http://www.schachbund.ch/schachsport/fl/detail.php?code=15926"/>
    <hyperlink ref="G27" r:id="rId32" display="mailto:georges.perroud@mac.com"/>
    <hyperlink ref="B28" r:id="rId33" display="http://www.schachbund.ch/schachsport/fl/detail.php?code=10195"/>
    <hyperlink ref="G28" r:id="rId34" display="mailto:philippozcedric@hotmail.com"/>
    <hyperlink ref="B29" r:id="rId35" display="http://www.schachbund.ch/schachsport/fl/detail.php?code=3007"/>
    <hyperlink ref="G29" r:id="rId36" display="mailto:philippozcedric@hotmail.com"/>
    <hyperlink ref="B31" r:id="rId37" display="http://www.schachbund.ch/schachsport/fl/detail.php?code=18363"/>
    <hyperlink ref="G31" r:id="rId38" display="mailto:vladpopescu314@hotmail.com"/>
    <hyperlink ref="B32" r:id="rId39" display="http://www.schachbund.ch/schachsport/fl/detail.php?code=1032"/>
    <hyperlink ref="G32" r:id="rId40" display="mailto:pmraphrappaz@hotmail.com"/>
    <hyperlink ref="B33" r:id="rId41" display="http://www.schachbund.ch/schachsport/fl/detail.php?code=88"/>
    <hyperlink ref="G33" r:id="rId42" display="mailto:jyriand@netplus.ch"/>
    <hyperlink ref="B34" r:id="rId43" display="http://www.schachbund.ch/schachsport/fl/detail.php?code=17104"/>
    <hyperlink ref="B35" r:id="rId44" display="http://www.schachbund.ch/schachsport/fl/detail.php?code=1260"/>
    <hyperlink ref="G35" r:id="rId45" display="mailto:gt@netplus.ch"/>
    <hyperlink ref="G12" r:id="rId46" display="mailto:christoph.ellert@hevs.ch"/>
    <hyperlink ref="G15" r:id="rId47"/>
    <hyperlink ref="B19" r:id="rId48" display="http://www.schachbund.ch/schachsport/fl/detail.php?code=11764"/>
    <hyperlink ref="B10" r:id="rId49" display="http://www.schachbund.ch/schachsport/fl/detail.php?code=13561"/>
    <hyperlink ref="G10" r:id="rId50"/>
    <hyperlink ref="B18" r:id="rId51" display="http://www.schachbund.ch/schachsport/fl/detail.php?code=11764"/>
    <hyperlink ref="G18" r:id="rId52"/>
    <hyperlink ref="G22" r:id="rId53" display="mailto:simoerschell@gmail.com"/>
    <hyperlink ref="G30" r:id="rId54" display="mailto:VPopescuGuizi@outlook.fr"/>
  </hyperlinks>
  <pageMargins left="0.70866141732283472" right="0.70866141732283472" top="0.74803149606299213" bottom="0.74803149606299213" header="0.31496062992125984" footer="0.31496062992125984"/>
  <pageSetup paperSize="9" scale="64" orientation="landscape" verticalDpi="0" r:id="rId55"/>
  <headerFooter>
    <oddHeader>&amp;C&amp;"-,Gras"&amp;18Club d'échecs de Sion</oddHeader>
    <oddFooter>&amp;RListe des membres au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6"/>
  <sheetViews>
    <sheetView showGridLines="0" workbookViewId="0">
      <selection activeCell="B5" sqref="B5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43.28515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/>
      <c r="C5" s="7" t="s">
        <v>8</v>
      </c>
      <c r="D5" s="7" t="s">
        <v>239</v>
      </c>
      <c r="E5" s="7"/>
      <c r="F5" s="7"/>
      <c r="G5" s="16"/>
      <c r="H5" s="9"/>
      <c r="I5" s="7"/>
      <c r="J5" s="9"/>
      <c r="K5" s="7"/>
      <c r="L5" s="1"/>
    </row>
    <row r="6" spans="2:12" ht="15.75" x14ac:dyDescent="0.25">
      <c r="B6" s="5">
        <v>14603</v>
      </c>
      <c r="C6" s="7" t="s">
        <v>8</v>
      </c>
      <c r="D6" s="7" t="s">
        <v>9</v>
      </c>
      <c r="E6" s="7" t="s">
        <v>10</v>
      </c>
      <c r="F6" s="7" t="s">
        <v>11</v>
      </c>
      <c r="G6" s="16" t="s">
        <v>238</v>
      </c>
      <c r="H6" s="9"/>
      <c r="I6" s="7" t="s">
        <v>13</v>
      </c>
      <c r="J6" s="9">
        <v>1950</v>
      </c>
      <c r="K6" s="7" t="s">
        <v>14</v>
      </c>
      <c r="L6" s="1"/>
    </row>
    <row r="7" spans="2:12" ht="15.75" x14ac:dyDescent="0.25">
      <c r="B7" s="5">
        <v>15403</v>
      </c>
      <c r="C7" s="7" t="s">
        <v>15</v>
      </c>
      <c r="D7" s="7" t="s">
        <v>16</v>
      </c>
      <c r="E7" s="7"/>
      <c r="F7" s="7" t="s">
        <v>17</v>
      </c>
      <c r="G7" s="8" t="s">
        <v>18</v>
      </c>
      <c r="H7" s="9"/>
      <c r="I7" s="7" t="s">
        <v>19</v>
      </c>
      <c r="J7" s="9">
        <v>1950</v>
      </c>
      <c r="K7" s="7" t="s">
        <v>14</v>
      </c>
      <c r="L7" s="1"/>
    </row>
    <row r="8" spans="2:12" ht="15.75" x14ac:dyDescent="0.25">
      <c r="B8" s="5">
        <v>2195</v>
      </c>
      <c r="C8" s="6" t="s">
        <v>20</v>
      </c>
      <c r="D8" s="6" t="s">
        <v>21</v>
      </c>
      <c r="E8" s="7" t="s">
        <v>22</v>
      </c>
      <c r="F8" s="7" t="s">
        <v>23</v>
      </c>
      <c r="G8" s="8" t="s">
        <v>24</v>
      </c>
      <c r="H8" s="9"/>
      <c r="I8" s="6" t="s">
        <v>188</v>
      </c>
      <c r="J8" s="10">
        <v>1964</v>
      </c>
      <c r="K8" s="6" t="s">
        <v>189</v>
      </c>
      <c r="L8" s="1"/>
    </row>
    <row r="9" spans="2:12" ht="15.75" x14ac:dyDescent="0.25">
      <c r="B9" s="5">
        <v>15150</v>
      </c>
      <c r="C9" s="7" t="s">
        <v>26</v>
      </c>
      <c r="D9" s="7" t="s">
        <v>27</v>
      </c>
      <c r="E9" s="7" t="s">
        <v>203</v>
      </c>
      <c r="F9" s="7" t="s">
        <v>28</v>
      </c>
      <c r="G9" s="8" t="s">
        <v>29</v>
      </c>
      <c r="H9" s="9"/>
      <c r="I9" s="6" t="s">
        <v>201</v>
      </c>
      <c r="J9" s="9">
        <v>4600</v>
      </c>
      <c r="K9" s="7" t="s">
        <v>202</v>
      </c>
      <c r="L9" s="1"/>
    </row>
    <row r="10" spans="2:12" ht="15.75" x14ac:dyDescent="0.25">
      <c r="B10" s="5" t="s">
        <v>32</v>
      </c>
      <c r="C10" s="7" t="s">
        <v>33</v>
      </c>
      <c r="D10" s="7" t="s">
        <v>34</v>
      </c>
      <c r="E10" s="6" t="s">
        <v>35</v>
      </c>
      <c r="F10" s="7" t="s">
        <v>36</v>
      </c>
      <c r="G10" s="8" t="s">
        <v>37</v>
      </c>
      <c r="H10" s="9"/>
      <c r="I10" s="7" t="s">
        <v>38</v>
      </c>
      <c r="J10" s="9">
        <v>1965</v>
      </c>
      <c r="K10" s="7" t="s">
        <v>39</v>
      </c>
      <c r="L10" s="1"/>
    </row>
    <row r="11" spans="2:12" ht="15.75" x14ac:dyDescent="0.25">
      <c r="B11" s="5">
        <v>13561</v>
      </c>
      <c r="C11" s="11" t="s">
        <v>40</v>
      </c>
      <c r="D11" s="11" t="s">
        <v>41</v>
      </c>
      <c r="E11" s="11" t="s">
        <v>186</v>
      </c>
      <c r="F11" s="7"/>
      <c r="G11" s="16" t="s">
        <v>225</v>
      </c>
      <c r="H11" s="9"/>
      <c r="I11" s="11" t="s">
        <v>233</v>
      </c>
      <c r="J11" s="10">
        <v>1967</v>
      </c>
      <c r="K11" s="11" t="s">
        <v>45</v>
      </c>
      <c r="L11" s="1"/>
    </row>
    <row r="12" spans="2:12" ht="15.75" x14ac:dyDescent="0.25">
      <c r="B12" s="9"/>
      <c r="C12" s="6" t="s">
        <v>50</v>
      </c>
      <c r="D12" s="6" t="s">
        <v>51</v>
      </c>
      <c r="E12" s="6" t="s">
        <v>187</v>
      </c>
      <c r="F12" s="7"/>
      <c r="G12" s="8" t="s">
        <v>52</v>
      </c>
      <c r="H12" s="9"/>
      <c r="I12" s="6" t="s">
        <v>53</v>
      </c>
      <c r="J12" s="10">
        <v>1912</v>
      </c>
      <c r="K12" s="6" t="s">
        <v>54</v>
      </c>
      <c r="L12" s="1"/>
    </row>
    <row r="13" spans="2:12" ht="15.75" x14ac:dyDescent="0.25">
      <c r="B13" s="5" t="s">
        <v>57</v>
      </c>
      <c r="C13" s="7" t="s">
        <v>58</v>
      </c>
      <c r="D13" s="7" t="s">
        <v>59</v>
      </c>
      <c r="E13" s="7" t="s">
        <v>60</v>
      </c>
      <c r="F13" s="7" t="s">
        <v>61</v>
      </c>
      <c r="G13" s="16" t="s">
        <v>204</v>
      </c>
      <c r="H13" s="9">
        <v>1994</v>
      </c>
      <c r="I13" s="7" t="s">
        <v>63</v>
      </c>
      <c r="J13" s="9">
        <v>1978</v>
      </c>
      <c r="K13" s="7" t="s">
        <v>64</v>
      </c>
      <c r="L13" s="1"/>
    </row>
    <row r="14" spans="2:12" ht="15.75" x14ac:dyDescent="0.25">
      <c r="B14" s="5" t="s">
        <v>65</v>
      </c>
      <c r="C14" s="7" t="s">
        <v>66</v>
      </c>
      <c r="D14" s="7" t="s">
        <v>67</v>
      </c>
      <c r="E14" s="7"/>
      <c r="F14" s="7" t="s">
        <v>68</v>
      </c>
      <c r="G14" s="8" t="s">
        <v>69</v>
      </c>
      <c r="H14" s="9">
        <v>1994</v>
      </c>
      <c r="I14" s="7" t="s">
        <v>70</v>
      </c>
      <c r="J14" s="9">
        <v>1950</v>
      </c>
      <c r="K14" s="7" t="s">
        <v>14</v>
      </c>
      <c r="L14" s="1"/>
    </row>
    <row r="15" spans="2:12" ht="15.75" x14ac:dyDescent="0.25">
      <c r="B15" s="5"/>
      <c r="C15" s="7" t="s">
        <v>209</v>
      </c>
      <c r="D15" s="7" t="s">
        <v>47</v>
      </c>
      <c r="E15" s="7" t="s">
        <v>211</v>
      </c>
      <c r="F15" s="7" t="s">
        <v>212</v>
      </c>
      <c r="G15" s="16" t="s">
        <v>213</v>
      </c>
      <c r="H15" s="9"/>
      <c r="I15" s="7" t="s">
        <v>210</v>
      </c>
      <c r="J15" s="9">
        <v>1950</v>
      </c>
      <c r="K15" s="7" t="s">
        <v>14</v>
      </c>
      <c r="L15" s="1"/>
    </row>
    <row r="16" spans="2:12" ht="15.75" x14ac:dyDescent="0.25">
      <c r="B16" s="5">
        <v>1517</v>
      </c>
      <c r="C16" s="6" t="s">
        <v>71</v>
      </c>
      <c r="D16" s="6" t="s">
        <v>72</v>
      </c>
      <c r="E16" s="6" t="s">
        <v>73</v>
      </c>
      <c r="F16" s="7" t="s">
        <v>74</v>
      </c>
      <c r="G16" s="12" t="s">
        <v>75</v>
      </c>
      <c r="H16" s="9"/>
      <c r="I16" s="6" t="s">
        <v>76</v>
      </c>
      <c r="J16" s="10">
        <v>3960</v>
      </c>
      <c r="K16" s="6" t="s">
        <v>7</v>
      </c>
      <c r="L16" s="1"/>
    </row>
    <row r="17" spans="2:12" ht="15.75" x14ac:dyDescent="0.25">
      <c r="B17" s="5">
        <v>11764</v>
      </c>
      <c r="C17" s="6" t="s">
        <v>71</v>
      </c>
      <c r="D17" s="6" t="s">
        <v>77</v>
      </c>
      <c r="E17" s="6" t="s">
        <v>78</v>
      </c>
      <c r="F17" s="7"/>
      <c r="G17" s="12" t="s">
        <v>79</v>
      </c>
      <c r="H17" s="9"/>
      <c r="I17" s="6" t="s">
        <v>80</v>
      </c>
      <c r="J17" s="10">
        <v>1950</v>
      </c>
      <c r="K17" s="6" t="s">
        <v>81</v>
      </c>
      <c r="L17" s="1"/>
    </row>
    <row r="18" spans="2:12" ht="15.75" x14ac:dyDescent="0.25">
      <c r="B18" s="5">
        <v>19649</v>
      </c>
      <c r="C18" s="6" t="s">
        <v>226</v>
      </c>
      <c r="D18" s="6" t="s">
        <v>227</v>
      </c>
      <c r="E18" s="6" t="s">
        <v>230</v>
      </c>
      <c r="F18" s="7"/>
      <c r="G18" s="18" t="s">
        <v>231</v>
      </c>
      <c r="H18" s="9"/>
      <c r="I18" s="6" t="s">
        <v>228</v>
      </c>
      <c r="J18" s="10">
        <v>1973</v>
      </c>
      <c r="K18" s="6" t="s">
        <v>229</v>
      </c>
      <c r="L18" s="1"/>
    </row>
    <row r="19" spans="2:12" ht="15.75" x14ac:dyDescent="0.25">
      <c r="B19" s="5">
        <v>21976</v>
      </c>
      <c r="C19" s="6" t="s">
        <v>218</v>
      </c>
      <c r="D19" s="6" t="s">
        <v>85</v>
      </c>
      <c r="E19" s="6"/>
      <c r="F19" s="7" t="s">
        <v>220</v>
      </c>
      <c r="G19" s="12" t="s">
        <v>221</v>
      </c>
      <c r="H19" s="9">
        <v>1998</v>
      </c>
      <c r="I19" s="6" t="s">
        <v>219</v>
      </c>
      <c r="J19" s="10">
        <v>1951</v>
      </c>
      <c r="K19" s="6" t="s">
        <v>81</v>
      </c>
      <c r="L19" s="1"/>
    </row>
    <row r="20" spans="2:12" ht="15.75" x14ac:dyDescent="0.25">
      <c r="B20" s="9" t="s">
        <v>176</v>
      </c>
      <c r="C20" s="7" t="s">
        <v>86</v>
      </c>
      <c r="D20" s="7" t="s">
        <v>87</v>
      </c>
      <c r="E20" s="7" t="s">
        <v>88</v>
      </c>
      <c r="F20" s="7" t="s">
        <v>89</v>
      </c>
      <c r="G20" s="8" t="s">
        <v>90</v>
      </c>
      <c r="H20" s="9"/>
      <c r="I20" s="7" t="s">
        <v>91</v>
      </c>
      <c r="J20" s="9">
        <v>1971</v>
      </c>
      <c r="K20" s="7" t="s">
        <v>92</v>
      </c>
      <c r="L20" s="1"/>
    </row>
    <row r="21" spans="2:12" ht="15.75" x14ac:dyDescent="0.25">
      <c r="B21" s="9" t="s">
        <v>176</v>
      </c>
      <c r="C21" s="7" t="s">
        <v>86</v>
      </c>
      <c r="D21" s="7" t="s">
        <v>93</v>
      </c>
      <c r="E21" s="7" t="s">
        <v>88</v>
      </c>
      <c r="F21" s="7" t="s">
        <v>89</v>
      </c>
      <c r="G21" s="8" t="s">
        <v>90</v>
      </c>
      <c r="H21" s="9">
        <v>1999</v>
      </c>
      <c r="I21" s="7" t="s">
        <v>91</v>
      </c>
      <c r="J21" s="9">
        <v>1971</v>
      </c>
      <c r="K21" s="7" t="s">
        <v>92</v>
      </c>
      <c r="L21" s="1"/>
    </row>
    <row r="22" spans="2:12" ht="15.75" x14ac:dyDescent="0.25">
      <c r="B22" s="9" t="s">
        <v>176</v>
      </c>
      <c r="C22" s="7" t="s">
        <v>86</v>
      </c>
      <c r="D22" s="7" t="s">
        <v>94</v>
      </c>
      <c r="E22" s="7" t="s">
        <v>88</v>
      </c>
      <c r="F22" s="7" t="s">
        <v>234</v>
      </c>
      <c r="G22" s="8" t="s">
        <v>235</v>
      </c>
      <c r="H22" s="9">
        <v>1997</v>
      </c>
      <c r="I22" s="7" t="s">
        <v>91</v>
      </c>
      <c r="J22" s="9">
        <v>1971</v>
      </c>
      <c r="K22" s="7" t="s">
        <v>92</v>
      </c>
      <c r="L22" s="1"/>
    </row>
    <row r="23" spans="2:12" ht="15.75" x14ac:dyDescent="0.25">
      <c r="B23" s="9" t="s">
        <v>176</v>
      </c>
      <c r="C23" s="7" t="s">
        <v>86</v>
      </c>
      <c r="D23" s="7" t="s">
        <v>95</v>
      </c>
      <c r="E23" s="7" t="s">
        <v>88</v>
      </c>
      <c r="F23" s="7" t="s">
        <v>89</v>
      </c>
      <c r="G23" s="8" t="s">
        <v>90</v>
      </c>
      <c r="H23" s="9">
        <v>2001</v>
      </c>
      <c r="I23" s="7" t="s">
        <v>91</v>
      </c>
      <c r="J23" s="9">
        <v>1971</v>
      </c>
      <c r="K23" s="7" t="s">
        <v>92</v>
      </c>
      <c r="L23" s="1"/>
    </row>
    <row r="24" spans="2:12" ht="15.75" x14ac:dyDescent="0.25">
      <c r="B24" s="5" t="s">
        <v>96</v>
      </c>
      <c r="C24" s="7" t="s">
        <v>97</v>
      </c>
      <c r="D24" s="7" t="s">
        <v>94</v>
      </c>
      <c r="E24" s="7" t="s">
        <v>98</v>
      </c>
      <c r="F24" s="7" t="s">
        <v>232</v>
      </c>
      <c r="G24" s="16" t="s">
        <v>215</v>
      </c>
      <c r="H24" s="9"/>
      <c r="I24" s="7" t="s">
        <v>101</v>
      </c>
      <c r="J24" s="9">
        <v>1958</v>
      </c>
      <c r="K24" s="7" t="s">
        <v>102</v>
      </c>
      <c r="L24" s="1"/>
    </row>
    <row r="25" spans="2:12" ht="15.75" x14ac:dyDescent="0.25">
      <c r="B25" s="5">
        <v>2177</v>
      </c>
      <c r="C25" s="6" t="s">
        <v>103</v>
      </c>
      <c r="D25" s="6" t="s">
        <v>104</v>
      </c>
      <c r="E25" s="6" t="s">
        <v>105</v>
      </c>
      <c r="F25" s="7" t="s">
        <v>106</v>
      </c>
      <c r="G25" s="18" t="s">
        <v>200</v>
      </c>
      <c r="H25" s="9"/>
      <c r="I25" s="6" t="s">
        <v>214</v>
      </c>
      <c r="J25" s="10">
        <v>3960</v>
      </c>
      <c r="K25" s="6" t="s">
        <v>7</v>
      </c>
      <c r="L25" s="1"/>
    </row>
    <row r="26" spans="2:12" ht="15.75" x14ac:dyDescent="0.25">
      <c r="B26" s="5" t="s">
        <v>109</v>
      </c>
      <c r="C26" s="7" t="s">
        <v>110</v>
      </c>
      <c r="D26" s="7" t="s">
        <v>111</v>
      </c>
      <c r="E26" s="7" t="s">
        <v>112</v>
      </c>
      <c r="F26" s="7" t="s">
        <v>113</v>
      </c>
      <c r="G26" s="8" t="s">
        <v>114</v>
      </c>
      <c r="H26" s="9">
        <v>1995</v>
      </c>
      <c r="I26" s="7" t="s">
        <v>115</v>
      </c>
      <c r="J26" s="9">
        <v>1951</v>
      </c>
      <c r="K26" s="7" t="s">
        <v>116</v>
      </c>
      <c r="L26" s="1"/>
    </row>
    <row r="27" spans="2:12" ht="15.75" x14ac:dyDescent="0.25">
      <c r="B27" s="5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  <c r="G27" s="8" t="s">
        <v>122</v>
      </c>
      <c r="H27" s="9"/>
      <c r="I27" s="7" t="s">
        <v>123</v>
      </c>
      <c r="J27" s="9">
        <v>1965</v>
      </c>
      <c r="K27" s="7" t="s">
        <v>39</v>
      </c>
      <c r="L27" s="1"/>
    </row>
    <row r="28" spans="2:12" ht="15.75" x14ac:dyDescent="0.25">
      <c r="B28" s="5">
        <v>10195</v>
      </c>
      <c r="C28" s="6" t="s">
        <v>124</v>
      </c>
      <c r="D28" s="6" t="s">
        <v>56</v>
      </c>
      <c r="E28" s="13" t="s">
        <v>89</v>
      </c>
      <c r="F28" s="7" t="s">
        <v>125</v>
      </c>
      <c r="G28" s="8" t="s">
        <v>126</v>
      </c>
      <c r="H28" s="9"/>
      <c r="I28" s="14" t="s">
        <v>127</v>
      </c>
      <c r="J28" s="10">
        <v>1958</v>
      </c>
      <c r="K28" s="6" t="s">
        <v>102</v>
      </c>
      <c r="L28" s="1"/>
    </row>
    <row r="29" spans="2:12" ht="15.75" x14ac:dyDescent="0.25">
      <c r="B29" s="5">
        <v>3007</v>
      </c>
      <c r="C29" s="6" t="s">
        <v>124</v>
      </c>
      <c r="D29" s="6" t="s">
        <v>128</v>
      </c>
      <c r="E29" s="6" t="s">
        <v>177</v>
      </c>
      <c r="F29" s="7" t="s">
        <v>129</v>
      </c>
      <c r="G29" s="8" t="s">
        <v>130</v>
      </c>
      <c r="H29" s="9"/>
      <c r="I29" s="6" t="s">
        <v>131</v>
      </c>
      <c r="J29" s="10">
        <v>1229</v>
      </c>
      <c r="K29" s="6" t="s">
        <v>132</v>
      </c>
      <c r="L29" s="1"/>
    </row>
    <row r="30" spans="2:12" ht="15.75" x14ac:dyDescent="0.25">
      <c r="B30" s="5"/>
      <c r="C30" s="6" t="s">
        <v>134</v>
      </c>
      <c r="D30" s="6" t="s">
        <v>153</v>
      </c>
      <c r="E30" s="6"/>
      <c r="F30" s="7" t="s">
        <v>236</v>
      </c>
      <c r="G30" s="8" t="s">
        <v>237</v>
      </c>
      <c r="H30" s="9"/>
      <c r="I30" s="7" t="s">
        <v>138</v>
      </c>
      <c r="J30" s="9">
        <v>1981</v>
      </c>
      <c r="K30" s="7" t="s">
        <v>139</v>
      </c>
      <c r="L30" s="1"/>
    </row>
    <row r="31" spans="2:12" ht="15.75" x14ac:dyDescent="0.25">
      <c r="B31" s="5" t="s">
        <v>133</v>
      </c>
      <c r="C31" s="7" t="s">
        <v>134</v>
      </c>
      <c r="D31" s="7" t="s">
        <v>135</v>
      </c>
      <c r="E31" s="7"/>
      <c r="F31" s="7" t="s">
        <v>136</v>
      </c>
      <c r="G31" s="8" t="s">
        <v>137</v>
      </c>
      <c r="H31" s="9"/>
      <c r="I31" s="7" t="s">
        <v>138</v>
      </c>
      <c r="J31" s="9">
        <v>1981</v>
      </c>
      <c r="K31" s="7" t="s">
        <v>139</v>
      </c>
      <c r="L31" s="1"/>
    </row>
    <row r="32" spans="2:12" ht="15.75" x14ac:dyDescent="0.25">
      <c r="B32" s="5">
        <v>1032</v>
      </c>
      <c r="C32" s="6" t="s">
        <v>140</v>
      </c>
      <c r="D32" s="6" t="s">
        <v>141</v>
      </c>
      <c r="E32" s="6" t="s">
        <v>142</v>
      </c>
      <c r="F32" s="7"/>
      <c r="G32" s="8" t="s">
        <v>143</v>
      </c>
      <c r="H32" s="9"/>
      <c r="I32" s="6" t="s">
        <v>144</v>
      </c>
      <c r="J32" s="10">
        <v>1950</v>
      </c>
      <c r="K32" s="6" t="s">
        <v>81</v>
      </c>
      <c r="L32" s="1"/>
    </row>
    <row r="33" spans="2:12" ht="15.75" x14ac:dyDescent="0.25">
      <c r="B33" s="5">
        <v>88</v>
      </c>
      <c r="C33" s="6" t="s">
        <v>145</v>
      </c>
      <c r="D33" s="6" t="s">
        <v>146</v>
      </c>
      <c r="E33" s="6" t="s">
        <v>147</v>
      </c>
      <c r="F33" s="7" t="s">
        <v>148</v>
      </c>
      <c r="G33" s="8" t="s">
        <v>149</v>
      </c>
      <c r="H33" s="9"/>
      <c r="I33" s="6" t="s">
        <v>150</v>
      </c>
      <c r="J33" s="10">
        <v>1950</v>
      </c>
      <c r="K33" s="6" t="s">
        <v>81</v>
      </c>
      <c r="L33" s="1"/>
    </row>
    <row r="34" spans="2:12" ht="15.75" x14ac:dyDescent="0.25">
      <c r="B34" s="5" t="s">
        <v>151</v>
      </c>
      <c r="C34" s="7" t="s">
        <v>152</v>
      </c>
      <c r="D34" s="7" t="s">
        <v>153</v>
      </c>
      <c r="E34" s="7"/>
      <c r="F34" s="7"/>
      <c r="G34" s="7"/>
      <c r="H34" s="9"/>
      <c r="I34" s="7"/>
      <c r="J34" s="9">
        <v>1991</v>
      </c>
      <c r="K34" s="7" t="s">
        <v>116</v>
      </c>
      <c r="L34" s="1"/>
    </row>
    <row r="35" spans="2:12" ht="15.75" x14ac:dyDescent="0.25">
      <c r="B35" s="5">
        <v>1260</v>
      </c>
      <c r="C35" s="6" t="s">
        <v>160</v>
      </c>
      <c r="D35" s="6" t="s">
        <v>161</v>
      </c>
      <c r="E35" s="11"/>
      <c r="F35" s="7" t="s">
        <v>162</v>
      </c>
      <c r="G35" s="12" t="s">
        <v>163</v>
      </c>
      <c r="H35" s="9"/>
      <c r="I35" s="6" t="s">
        <v>164</v>
      </c>
      <c r="J35" s="10">
        <v>1950</v>
      </c>
      <c r="K35" s="6" t="s">
        <v>81</v>
      </c>
      <c r="L35" s="1"/>
    </row>
    <row r="36" spans="2:12" x14ac:dyDescent="0.25">
      <c r="B36" s="9"/>
      <c r="C36" s="7" t="s">
        <v>172</v>
      </c>
      <c r="D36" s="7" t="s">
        <v>173</v>
      </c>
      <c r="E36" s="7"/>
      <c r="F36" s="7" t="s">
        <v>174</v>
      </c>
      <c r="G36" s="7"/>
      <c r="H36" s="9"/>
      <c r="I36" s="7" t="s">
        <v>193</v>
      </c>
      <c r="J36" s="9">
        <v>1950</v>
      </c>
      <c r="K36" s="7" t="s">
        <v>14</v>
      </c>
      <c r="L36" s="1"/>
    </row>
  </sheetData>
  <customSheetViews>
    <customSheetView guid="{7B382C6D-9B65-448E-B5C9-7AF59A13ED64}" showGridLines="0" fitToPage="1">
      <selection activeCell="B5" sqref="B5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GridLines="0" fitToPage="1" printArea="1">
      <selection activeCell="B5" sqref="B5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6" r:id="rId3" display="http://www.schachbund.ch/schachsport/fl/detail.php?code=14603"/>
    <hyperlink ref="G6" r:id="rId4"/>
    <hyperlink ref="B7" r:id="rId5" display="http://www.schachbund.ch/schachsport/fl/detail.php?code=15403"/>
    <hyperlink ref="G7" r:id="rId6" display="mailto:deckom@hotmail.com"/>
    <hyperlink ref="B8" r:id="rId7" display="http://www.schachbund.ch/schachsport/fl/detail.php?code=2195"/>
    <hyperlink ref="G8" r:id="rId8" display="mailto:ybourban@hotmail.com"/>
    <hyperlink ref="B9" r:id="rId9" display="http://www.schachbund.ch/schachsport/fl/detail.php?code=15150"/>
    <hyperlink ref="G9" r:id="rId10" display="mailto:alexandre.briguet@bluewin.ch"/>
    <hyperlink ref="B10" r:id="rId11" display="http://www.schachbund.ch/schachsport/fl/detail.php?code=17494"/>
    <hyperlink ref="G10" r:id="rId12" display="mailto:pierre-andre.capt@bluewin.ch"/>
    <hyperlink ref="G12" r:id="rId13" display="mailto:ydefayes@geneva-link.ch"/>
    <hyperlink ref="B13" r:id="rId14" display="http://www.schachbund.ch/schachsport/fl/detail.php?code=17887"/>
    <hyperlink ref="G13" r:id="rId15"/>
    <hyperlink ref="B14" r:id="rId16" display="http://www.schachbund.ch/schachsport/fl/detail.php?code=18726"/>
    <hyperlink ref="G14" r:id="rId17" display="mailto:romfour04@gmail.com"/>
    <hyperlink ref="B16" r:id="rId18" display="http://www.schachbund.ch/schachsport/fl/detail.php?code=1517"/>
    <hyperlink ref="G16" r:id="rId19" display="mailto:pascal.grand@tvs2net.ch"/>
    <hyperlink ref="B17" r:id="rId20" display="http://www.schachbund.ch/schachsport/fl/detail.php?code=11764"/>
    <hyperlink ref="G17" r:id="rId21" display="mailto:ggrand@vtx.ch"/>
    <hyperlink ref="G20" r:id="rId22" display="mailto:moerschell@vtx.ch"/>
    <hyperlink ref="G21" r:id="rId23" display="mailto:moerschell@vtx.ch"/>
    <hyperlink ref="G23" r:id="rId24" display="mailto:moerschell@vtx.ch"/>
    <hyperlink ref="B24" r:id="rId25" display="http://www.schachbund.ch/schachsport/fl/detail.php?code=16502"/>
    <hyperlink ref="G24" r:id="rId26"/>
    <hyperlink ref="B25" r:id="rId27" display="http://www.schachbund.ch/schachsport/fl/detail.php?code=2177"/>
    <hyperlink ref="G25" r:id="rId28"/>
    <hyperlink ref="B26" r:id="rId29" display="http://www.schachbund.ch/schachsport/fl/detail.php?code=18728"/>
    <hyperlink ref="G26" r:id="rId30" display="mailto:arn.pannatier@gmail.com"/>
    <hyperlink ref="B27" r:id="rId31" display="http://www.schachbund.ch/schachsport/fl/detail.php?code=15926"/>
    <hyperlink ref="G27" r:id="rId32" display="mailto:georges.perroud@mac.com"/>
    <hyperlink ref="B28" r:id="rId33" display="http://www.schachbund.ch/schachsport/fl/detail.php?code=10195"/>
    <hyperlink ref="G28" r:id="rId34" display="mailto:philippozcedric@hotmail.com"/>
    <hyperlink ref="B29" r:id="rId35" display="http://www.schachbund.ch/schachsport/fl/detail.php?code=3007"/>
    <hyperlink ref="G29" r:id="rId36" display="mailto:philippozcedric@hotmail.com"/>
    <hyperlink ref="B31" r:id="rId37" display="http://www.schachbund.ch/schachsport/fl/detail.php?code=18363"/>
    <hyperlink ref="G31" r:id="rId38" display="mailto:vladpopescu314@hotmail.com"/>
    <hyperlink ref="B32" r:id="rId39" display="http://www.schachbund.ch/schachsport/fl/detail.php?code=1032"/>
    <hyperlink ref="G32" r:id="rId40" display="mailto:pmraphrappaz@hotmail.com"/>
    <hyperlink ref="B33" r:id="rId41" display="http://www.schachbund.ch/schachsport/fl/detail.php?code=88"/>
    <hyperlink ref="G33" r:id="rId42" display="mailto:jyriand@netplus.ch"/>
    <hyperlink ref="B34" r:id="rId43" display="http://www.schachbund.ch/schachsport/fl/detail.php?code=17104"/>
    <hyperlink ref="B35" r:id="rId44" display="http://www.schachbund.ch/schachsport/fl/detail.php?code=1260"/>
    <hyperlink ref="G35" r:id="rId45" display="mailto:gt@netplus.ch"/>
    <hyperlink ref="G15" r:id="rId46"/>
    <hyperlink ref="B19" r:id="rId47" display="http://www.schachbund.ch/schachsport/fl/detail.php?code=11764"/>
    <hyperlink ref="B11" r:id="rId48" display="http://www.schachbund.ch/schachsport/fl/detail.php?code=13561"/>
    <hyperlink ref="G11" r:id="rId49"/>
    <hyperlink ref="B18" r:id="rId50" display="http://www.schachbund.ch/schachsport/fl/detail.php?code=11764"/>
    <hyperlink ref="G18" r:id="rId51"/>
    <hyperlink ref="G22" r:id="rId52" display="mailto:simoerschell@gmail.com"/>
    <hyperlink ref="G30" r:id="rId53" display="mailto:VPopescuGuizi@outlook.fr"/>
  </hyperlinks>
  <pageMargins left="0.70866141732283472" right="0.70866141732283472" top="0.74803149606299213" bottom="0.74803149606299213" header="0.31496062992125984" footer="0.31496062992125984"/>
  <pageSetup paperSize="9" scale="64" orientation="landscape" verticalDpi="0" r:id="rId54"/>
  <headerFooter>
    <oddHeader>&amp;C&amp;"-,Gras"&amp;18Club d'échecs de Sion</oddHeader>
    <oddFooter>&amp;RListe des membres au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4:L33"/>
  <sheetViews>
    <sheetView showGridLines="0" workbookViewId="0">
      <selection activeCell="J31" sqref="J31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bestFit="1" customWidth="1"/>
    <col min="8" max="8" width="10.140625" customWidth="1"/>
    <col min="9" max="9" width="43.28515625" bestFit="1" customWidth="1"/>
    <col min="10" max="10" width="11.7109375" customWidth="1"/>
    <col min="11" max="11" width="24.140625" customWidth="1"/>
  </cols>
  <sheetData>
    <row r="4" spans="2:12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2</v>
      </c>
      <c r="I4" s="4" t="s">
        <v>182</v>
      </c>
      <c r="J4" s="4" t="s">
        <v>183</v>
      </c>
      <c r="K4" s="4" t="s">
        <v>184</v>
      </c>
      <c r="L4" s="1"/>
    </row>
    <row r="5" spans="2:12" ht="15.75" x14ac:dyDescent="0.25">
      <c r="B5" s="5">
        <v>14603</v>
      </c>
      <c r="C5" s="7" t="s">
        <v>8</v>
      </c>
      <c r="D5" s="7" t="s">
        <v>9</v>
      </c>
      <c r="E5" s="7" t="s">
        <v>10</v>
      </c>
      <c r="F5" s="7" t="s">
        <v>11</v>
      </c>
      <c r="G5" s="16" t="s">
        <v>238</v>
      </c>
      <c r="H5" s="9"/>
      <c r="I5" s="7" t="s">
        <v>13</v>
      </c>
      <c r="J5" s="9">
        <v>1950</v>
      </c>
      <c r="K5" s="7" t="s">
        <v>14</v>
      </c>
      <c r="L5" s="1"/>
    </row>
    <row r="6" spans="2:12" ht="15.75" x14ac:dyDescent="0.25">
      <c r="B6" s="5">
        <v>15403</v>
      </c>
      <c r="C6" s="7" t="s">
        <v>15</v>
      </c>
      <c r="D6" s="7" t="s">
        <v>16</v>
      </c>
      <c r="E6" s="7"/>
      <c r="F6" s="7" t="s">
        <v>17</v>
      </c>
      <c r="G6" s="8" t="s">
        <v>18</v>
      </c>
      <c r="H6" s="9"/>
      <c r="I6" s="7" t="s">
        <v>19</v>
      </c>
      <c r="J6" s="9">
        <v>1950</v>
      </c>
      <c r="K6" s="7" t="s">
        <v>14</v>
      </c>
      <c r="L6" s="1"/>
    </row>
    <row r="7" spans="2:12" ht="15.75" x14ac:dyDescent="0.25">
      <c r="B7" s="5">
        <v>2195</v>
      </c>
      <c r="C7" s="6" t="s">
        <v>20</v>
      </c>
      <c r="D7" s="6" t="s">
        <v>21</v>
      </c>
      <c r="E7" s="7" t="s">
        <v>22</v>
      </c>
      <c r="F7" s="7" t="s">
        <v>23</v>
      </c>
      <c r="G7" s="8" t="s">
        <v>24</v>
      </c>
      <c r="H7" s="9"/>
      <c r="I7" s="6" t="s">
        <v>188</v>
      </c>
      <c r="J7" s="10">
        <v>1964</v>
      </c>
      <c r="K7" s="6" t="s">
        <v>189</v>
      </c>
      <c r="L7" s="1"/>
    </row>
    <row r="8" spans="2:12" ht="15.75" x14ac:dyDescent="0.25">
      <c r="B8" s="5">
        <v>15150</v>
      </c>
      <c r="C8" s="7" t="s">
        <v>26</v>
      </c>
      <c r="D8" s="7" t="s">
        <v>27</v>
      </c>
      <c r="E8" s="7" t="s">
        <v>203</v>
      </c>
      <c r="F8" s="7" t="s">
        <v>28</v>
      </c>
      <c r="G8" s="8" t="s">
        <v>29</v>
      </c>
      <c r="H8" s="9"/>
      <c r="I8" s="6" t="s">
        <v>201</v>
      </c>
      <c r="J8" s="9">
        <v>4600</v>
      </c>
      <c r="K8" s="7" t="s">
        <v>202</v>
      </c>
      <c r="L8" s="1"/>
    </row>
    <row r="9" spans="2:12" ht="15.75" x14ac:dyDescent="0.25">
      <c r="B9" s="5" t="s">
        <v>32</v>
      </c>
      <c r="C9" s="7" t="s">
        <v>33</v>
      </c>
      <c r="D9" s="7" t="s">
        <v>34</v>
      </c>
      <c r="E9" s="6" t="s">
        <v>35</v>
      </c>
      <c r="F9" s="7" t="s">
        <v>36</v>
      </c>
      <c r="G9" s="8" t="s">
        <v>37</v>
      </c>
      <c r="H9" s="9"/>
      <c r="I9" s="7" t="s">
        <v>38</v>
      </c>
      <c r="J9" s="9">
        <v>1965</v>
      </c>
      <c r="K9" s="7" t="s">
        <v>39</v>
      </c>
      <c r="L9" s="1"/>
    </row>
    <row r="10" spans="2:12" ht="15.75" x14ac:dyDescent="0.25">
      <c r="B10" s="9"/>
      <c r="C10" s="6" t="s">
        <v>50</v>
      </c>
      <c r="D10" s="6" t="s">
        <v>51</v>
      </c>
      <c r="E10" s="6" t="s">
        <v>187</v>
      </c>
      <c r="F10" s="7"/>
      <c r="G10" s="8" t="s">
        <v>52</v>
      </c>
      <c r="H10" s="9"/>
      <c r="I10" s="6" t="s">
        <v>53</v>
      </c>
      <c r="J10" s="10">
        <v>1912</v>
      </c>
      <c r="K10" s="6" t="s">
        <v>54</v>
      </c>
      <c r="L10" s="1"/>
    </row>
    <row r="11" spans="2:12" ht="15.75" x14ac:dyDescent="0.25">
      <c r="B11" s="5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16" t="s">
        <v>204</v>
      </c>
      <c r="H11" s="9">
        <v>1994</v>
      </c>
      <c r="I11" s="7" t="s">
        <v>63</v>
      </c>
      <c r="J11" s="9">
        <v>1978</v>
      </c>
      <c r="K11" s="7" t="s">
        <v>64</v>
      </c>
      <c r="L11" s="1"/>
    </row>
    <row r="12" spans="2:12" ht="15.75" x14ac:dyDescent="0.25">
      <c r="B12" s="5" t="s">
        <v>65</v>
      </c>
      <c r="C12" s="7" t="s">
        <v>66</v>
      </c>
      <c r="D12" s="7" t="s">
        <v>67</v>
      </c>
      <c r="E12" s="7"/>
      <c r="F12" s="7" t="s">
        <v>68</v>
      </c>
      <c r="G12" s="8" t="s">
        <v>69</v>
      </c>
      <c r="H12" s="9">
        <v>1994</v>
      </c>
      <c r="I12" s="7" t="s">
        <v>70</v>
      </c>
      <c r="J12" s="9">
        <v>1950</v>
      </c>
      <c r="K12" s="7" t="s">
        <v>14</v>
      </c>
      <c r="L12" s="1"/>
    </row>
    <row r="13" spans="2:12" ht="15.75" x14ac:dyDescent="0.25">
      <c r="B13" s="5">
        <v>1517</v>
      </c>
      <c r="C13" s="6" t="s">
        <v>71</v>
      </c>
      <c r="D13" s="6" t="s">
        <v>72</v>
      </c>
      <c r="E13" s="6" t="s">
        <v>73</v>
      </c>
      <c r="F13" s="7" t="s">
        <v>74</v>
      </c>
      <c r="G13" s="12" t="s">
        <v>75</v>
      </c>
      <c r="H13" s="9"/>
      <c r="I13" s="6" t="s">
        <v>76</v>
      </c>
      <c r="J13" s="10">
        <v>3960</v>
      </c>
      <c r="K13" s="6" t="s">
        <v>7</v>
      </c>
      <c r="L13" s="1"/>
    </row>
    <row r="14" spans="2:12" ht="15.75" x14ac:dyDescent="0.25">
      <c r="B14" s="5">
        <v>11764</v>
      </c>
      <c r="C14" s="6" t="s">
        <v>71</v>
      </c>
      <c r="D14" s="6" t="s">
        <v>77</v>
      </c>
      <c r="E14" s="6" t="s">
        <v>78</v>
      </c>
      <c r="F14" s="7"/>
      <c r="G14" s="12" t="s">
        <v>79</v>
      </c>
      <c r="H14" s="9"/>
      <c r="I14" s="6" t="s">
        <v>80</v>
      </c>
      <c r="J14" s="10">
        <v>1950</v>
      </c>
      <c r="K14" s="6" t="s">
        <v>81</v>
      </c>
      <c r="L14" s="1"/>
    </row>
    <row r="15" spans="2:12" ht="15.75" x14ac:dyDescent="0.25">
      <c r="B15" s="5">
        <v>21976</v>
      </c>
      <c r="C15" s="6" t="s">
        <v>218</v>
      </c>
      <c r="D15" s="6" t="s">
        <v>85</v>
      </c>
      <c r="E15" s="6"/>
      <c r="F15" s="7" t="s">
        <v>220</v>
      </c>
      <c r="G15" s="12" t="s">
        <v>221</v>
      </c>
      <c r="H15" s="9">
        <v>1998</v>
      </c>
      <c r="I15" s="6" t="s">
        <v>219</v>
      </c>
      <c r="J15" s="10">
        <v>1951</v>
      </c>
      <c r="K15" s="6" t="s">
        <v>81</v>
      </c>
      <c r="L15" s="1"/>
    </row>
    <row r="16" spans="2:12" ht="15.75" x14ac:dyDescent="0.25">
      <c r="B16" s="9" t="s">
        <v>176</v>
      </c>
      <c r="C16" s="7" t="s">
        <v>86</v>
      </c>
      <c r="D16" s="7" t="s">
        <v>87</v>
      </c>
      <c r="E16" s="7" t="s">
        <v>88</v>
      </c>
      <c r="F16" s="7" t="s">
        <v>89</v>
      </c>
      <c r="G16" s="8" t="s">
        <v>90</v>
      </c>
      <c r="H16" s="9"/>
      <c r="I16" s="7" t="s">
        <v>91</v>
      </c>
      <c r="J16" s="9">
        <v>1971</v>
      </c>
      <c r="K16" s="7" t="s">
        <v>92</v>
      </c>
      <c r="L16" s="1"/>
    </row>
    <row r="17" spans="2:12" ht="15.75" x14ac:dyDescent="0.25">
      <c r="B17" s="9" t="s">
        <v>176</v>
      </c>
      <c r="C17" s="7" t="s">
        <v>86</v>
      </c>
      <c r="D17" s="7" t="s">
        <v>93</v>
      </c>
      <c r="E17" s="7" t="s">
        <v>88</v>
      </c>
      <c r="F17" s="7" t="s">
        <v>89</v>
      </c>
      <c r="G17" s="8" t="s">
        <v>90</v>
      </c>
      <c r="H17" s="9">
        <v>1999</v>
      </c>
      <c r="I17" s="7" t="s">
        <v>91</v>
      </c>
      <c r="J17" s="9">
        <v>1971</v>
      </c>
      <c r="K17" s="7" t="s">
        <v>92</v>
      </c>
      <c r="L17" s="1"/>
    </row>
    <row r="18" spans="2:12" ht="15.75" x14ac:dyDescent="0.25">
      <c r="B18" s="9" t="s">
        <v>176</v>
      </c>
      <c r="C18" s="7" t="s">
        <v>86</v>
      </c>
      <c r="D18" s="7" t="s">
        <v>94</v>
      </c>
      <c r="E18" s="7" t="s">
        <v>88</v>
      </c>
      <c r="F18" s="7" t="s">
        <v>234</v>
      </c>
      <c r="G18" s="8" t="s">
        <v>235</v>
      </c>
      <c r="H18" s="9">
        <v>1997</v>
      </c>
      <c r="I18" s="7" t="s">
        <v>91</v>
      </c>
      <c r="J18" s="9">
        <v>1971</v>
      </c>
      <c r="K18" s="7" t="s">
        <v>92</v>
      </c>
      <c r="L18" s="1"/>
    </row>
    <row r="19" spans="2:12" ht="15.75" x14ac:dyDescent="0.25">
      <c r="B19" s="9" t="s">
        <v>176</v>
      </c>
      <c r="C19" s="7" t="s">
        <v>86</v>
      </c>
      <c r="D19" s="7" t="s">
        <v>95</v>
      </c>
      <c r="E19" s="7" t="s">
        <v>88</v>
      </c>
      <c r="F19" s="7" t="s">
        <v>89</v>
      </c>
      <c r="G19" s="8" t="s">
        <v>90</v>
      </c>
      <c r="H19" s="9">
        <v>2001</v>
      </c>
      <c r="I19" s="7" t="s">
        <v>91</v>
      </c>
      <c r="J19" s="9">
        <v>1971</v>
      </c>
      <c r="K19" s="7" t="s">
        <v>92</v>
      </c>
      <c r="L19" s="1"/>
    </row>
    <row r="20" spans="2:12" ht="15.75" x14ac:dyDescent="0.25">
      <c r="B20" s="5" t="s">
        <v>96</v>
      </c>
      <c r="C20" s="7" t="s">
        <v>97</v>
      </c>
      <c r="D20" s="7" t="s">
        <v>94</v>
      </c>
      <c r="E20" s="7" t="s">
        <v>98</v>
      </c>
      <c r="F20" s="7" t="s">
        <v>240</v>
      </c>
      <c r="G20" s="16" t="s">
        <v>215</v>
      </c>
      <c r="H20" s="9"/>
      <c r="I20" s="7" t="s">
        <v>101</v>
      </c>
      <c r="J20" s="9">
        <v>1958</v>
      </c>
      <c r="K20" s="7" t="s">
        <v>102</v>
      </c>
      <c r="L20" s="1"/>
    </row>
    <row r="21" spans="2:12" ht="15.75" x14ac:dyDescent="0.25">
      <c r="B21" s="5">
        <v>2177</v>
      </c>
      <c r="C21" s="6" t="s">
        <v>103</v>
      </c>
      <c r="D21" s="6" t="s">
        <v>104</v>
      </c>
      <c r="E21" s="6" t="s">
        <v>105</v>
      </c>
      <c r="F21" s="7" t="s">
        <v>106</v>
      </c>
      <c r="G21" s="18" t="s">
        <v>200</v>
      </c>
      <c r="H21" s="9"/>
      <c r="I21" s="6" t="s">
        <v>214</v>
      </c>
      <c r="J21" s="10">
        <v>3960</v>
      </c>
      <c r="K21" s="6" t="s">
        <v>7</v>
      </c>
      <c r="L21" s="1"/>
    </row>
    <row r="22" spans="2:12" ht="15.75" x14ac:dyDescent="0.25">
      <c r="B22" s="5" t="s">
        <v>109</v>
      </c>
      <c r="C22" s="7" t="s">
        <v>110</v>
      </c>
      <c r="D22" s="7" t="s">
        <v>111</v>
      </c>
      <c r="E22" s="7" t="s">
        <v>112</v>
      </c>
      <c r="F22" s="7" t="s">
        <v>113</v>
      </c>
      <c r="G22" s="8" t="s">
        <v>114</v>
      </c>
      <c r="H22" s="9">
        <v>1995</v>
      </c>
      <c r="I22" s="7" t="s">
        <v>115</v>
      </c>
      <c r="J22" s="9">
        <v>1951</v>
      </c>
      <c r="K22" s="7" t="s">
        <v>116</v>
      </c>
      <c r="L22" s="1"/>
    </row>
    <row r="23" spans="2:12" ht="15.75" x14ac:dyDescent="0.25">
      <c r="B23" s="5" t="s">
        <v>117</v>
      </c>
      <c r="C23" s="7" t="s">
        <v>118</v>
      </c>
      <c r="D23" s="7" t="s">
        <v>119</v>
      </c>
      <c r="E23" s="7" t="s">
        <v>120</v>
      </c>
      <c r="F23" s="7" t="s">
        <v>121</v>
      </c>
      <c r="G23" s="8" t="s">
        <v>122</v>
      </c>
      <c r="H23" s="9"/>
      <c r="I23" s="7" t="s">
        <v>123</v>
      </c>
      <c r="J23" s="9">
        <v>1965</v>
      </c>
      <c r="K23" s="7" t="s">
        <v>39</v>
      </c>
      <c r="L23" s="1"/>
    </row>
    <row r="24" spans="2:12" ht="15.75" x14ac:dyDescent="0.25">
      <c r="B24" s="5">
        <v>10195</v>
      </c>
      <c r="C24" s="6" t="s">
        <v>124</v>
      </c>
      <c r="D24" s="6" t="s">
        <v>56</v>
      </c>
      <c r="E24" s="13" t="s">
        <v>89</v>
      </c>
      <c r="F24" s="7" t="s">
        <v>125</v>
      </c>
      <c r="G24" s="8" t="s">
        <v>126</v>
      </c>
      <c r="H24" s="9"/>
      <c r="I24" s="14" t="s">
        <v>127</v>
      </c>
      <c r="J24" s="10">
        <v>1958</v>
      </c>
      <c r="K24" s="6" t="s">
        <v>102</v>
      </c>
      <c r="L24" s="1"/>
    </row>
    <row r="25" spans="2:12" ht="15.75" x14ac:dyDescent="0.25">
      <c r="B25" s="5">
        <v>3007</v>
      </c>
      <c r="C25" s="6" t="s">
        <v>124</v>
      </c>
      <c r="D25" s="6" t="s">
        <v>128</v>
      </c>
      <c r="E25" s="6" t="s">
        <v>177</v>
      </c>
      <c r="F25" s="7" t="s">
        <v>129</v>
      </c>
      <c r="G25" s="8" t="s">
        <v>130</v>
      </c>
      <c r="H25" s="9"/>
      <c r="I25" s="6" t="s">
        <v>131</v>
      </c>
      <c r="J25" s="10">
        <v>1229</v>
      </c>
      <c r="K25" s="6" t="s">
        <v>132</v>
      </c>
      <c r="L25" s="1"/>
    </row>
    <row r="26" spans="2:12" ht="15.75" x14ac:dyDescent="0.25">
      <c r="B26" s="5"/>
      <c r="C26" s="6" t="s">
        <v>134</v>
      </c>
      <c r="D26" s="6" t="s">
        <v>153</v>
      </c>
      <c r="E26" s="6"/>
      <c r="F26" s="7" t="s">
        <v>236</v>
      </c>
      <c r="G26" s="8" t="s">
        <v>237</v>
      </c>
      <c r="H26" s="9"/>
      <c r="I26" s="7" t="s">
        <v>138</v>
      </c>
      <c r="J26" s="9">
        <v>1981</v>
      </c>
      <c r="K26" s="7" t="s">
        <v>139</v>
      </c>
      <c r="L26" s="1"/>
    </row>
    <row r="27" spans="2:12" ht="15.75" x14ac:dyDescent="0.25">
      <c r="B27" s="5" t="s">
        <v>133</v>
      </c>
      <c r="C27" s="7" t="s">
        <v>134</v>
      </c>
      <c r="D27" s="7" t="s">
        <v>135</v>
      </c>
      <c r="E27" s="7"/>
      <c r="F27" s="7" t="s">
        <v>136</v>
      </c>
      <c r="G27" s="8" t="s">
        <v>137</v>
      </c>
      <c r="H27" s="9"/>
      <c r="I27" s="7" t="s">
        <v>138</v>
      </c>
      <c r="J27" s="9">
        <v>1981</v>
      </c>
      <c r="K27" s="7" t="s">
        <v>139</v>
      </c>
      <c r="L27" s="1"/>
    </row>
    <row r="28" spans="2:12" ht="15.75" x14ac:dyDescent="0.25">
      <c r="B28" s="5">
        <v>1032</v>
      </c>
      <c r="C28" s="6" t="s">
        <v>140</v>
      </c>
      <c r="D28" s="6" t="s">
        <v>141</v>
      </c>
      <c r="E28" s="6" t="s">
        <v>142</v>
      </c>
      <c r="F28" s="7"/>
      <c r="G28" s="8" t="s">
        <v>143</v>
      </c>
      <c r="H28" s="9"/>
      <c r="I28" s="6" t="s">
        <v>144</v>
      </c>
      <c r="J28" s="10">
        <v>1950</v>
      </c>
      <c r="K28" s="6" t="s">
        <v>81</v>
      </c>
      <c r="L28" s="1"/>
    </row>
    <row r="29" spans="2:12" ht="15.75" x14ac:dyDescent="0.25">
      <c r="B29" s="5">
        <v>88</v>
      </c>
      <c r="C29" s="6" t="s">
        <v>145</v>
      </c>
      <c r="D29" s="6" t="s">
        <v>146</v>
      </c>
      <c r="E29" s="6" t="s">
        <v>147</v>
      </c>
      <c r="F29" s="7" t="s">
        <v>148</v>
      </c>
      <c r="G29" s="8" t="s">
        <v>149</v>
      </c>
      <c r="H29" s="9"/>
      <c r="I29" s="6" t="s">
        <v>150</v>
      </c>
      <c r="J29" s="10">
        <v>1950</v>
      </c>
      <c r="K29" s="6" t="s">
        <v>81</v>
      </c>
      <c r="L29" s="1"/>
    </row>
    <row r="30" spans="2:12" ht="15.75" x14ac:dyDescent="0.25">
      <c r="B30" s="5" t="s">
        <v>151</v>
      </c>
      <c r="C30" s="7" t="s">
        <v>152</v>
      </c>
      <c r="D30" s="7" t="s">
        <v>153</v>
      </c>
      <c r="E30" s="7"/>
      <c r="F30" s="7"/>
      <c r="G30" s="7"/>
      <c r="H30" s="9"/>
      <c r="I30" s="7"/>
      <c r="J30" s="9">
        <v>1991</v>
      </c>
      <c r="K30" s="7" t="s">
        <v>116</v>
      </c>
      <c r="L30" s="1"/>
    </row>
    <row r="31" spans="2:12" ht="15.75" x14ac:dyDescent="0.25">
      <c r="B31" s="5">
        <v>13651</v>
      </c>
      <c r="C31" s="6" t="s">
        <v>241</v>
      </c>
      <c r="D31" s="6" t="s">
        <v>242</v>
      </c>
      <c r="E31" s="11"/>
      <c r="F31" s="7" t="s">
        <v>243</v>
      </c>
      <c r="G31" s="18" t="s">
        <v>244</v>
      </c>
      <c r="H31" s="9"/>
      <c r="I31" s="6" t="s">
        <v>245</v>
      </c>
      <c r="J31" s="10">
        <v>1950</v>
      </c>
      <c r="K31" s="6" t="s">
        <v>81</v>
      </c>
      <c r="L31" s="1"/>
    </row>
    <row r="32" spans="2:12" ht="15.75" x14ac:dyDescent="0.25">
      <c r="B32" s="5">
        <v>1260</v>
      </c>
      <c r="C32" s="6" t="s">
        <v>160</v>
      </c>
      <c r="D32" s="6" t="s">
        <v>161</v>
      </c>
      <c r="E32" s="11"/>
      <c r="F32" s="7" t="s">
        <v>162</v>
      </c>
      <c r="G32" s="12" t="s">
        <v>163</v>
      </c>
      <c r="H32" s="9"/>
      <c r="I32" s="6" t="s">
        <v>164</v>
      </c>
      <c r="J32" s="10">
        <v>1950</v>
      </c>
      <c r="K32" s="6" t="s">
        <v>81</v>
      </c>
      <c r="L32" s="1"/>
    </row>
    <row r="33" spans="2:12" x14ac:dyDescent="0.25">
      <c r="B33" s="9"/>
      <c r="C33" s="7" t="s">
        <v>172</v>
      </c>
      <c r="D33" s="7" t="s">
        <v>173</v>
      </c>
      <c r="E33" s="7"/>
      <c r="F33" s="7" t="s">
        <v>174</v>
      </c>
      <c r="G33" s="7"/>
      <c r="H33" s="9"/>
      <c r="I33" s="7" t="s">
        <v>193</v>
      </c>
      <c r="J33" s="9">
        <v>1950</v>
      </c>
      <c r="K33" s="7" t="s">
        <v>14</v>
      </c>
      <c r="L33" s="1"/>
    </row>
  </sheetData>
  <customSheetViews>
    <customSheetView guid="{7B382C6D-9B65-448E-B5C9-7AF59A13ED64}" showGridLines="0" fitToPage="1">
      <selection activeCell="J31" sqref="J31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GridLines="0" fitToPage="1" printArea="1">
      <selection activeCell="J31" sqref="J31"/>
      <pageMargins left="0.70866141732283472" right="0.70866141732283472" top="0.74803149606299213" bottom="0.74803149606299213" header="0.31496062992125984" footer="0.31496062992125984"/>
      <pageSetup paperSize="9" scale="64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5" r:id="rId3" display="http://www.schachbund.ch/schachsport/fl/detail.php?code=14603"/>
    <hyperlink ref="G5" r:id="rId4"/>
    <hyperlink ref="B6" r:id="rId5" display="http://www.schachbund.ch/schachsport/fl/detail.php?code=15403"/>
    <hyperlink ref="G6" r:id="rId6" display="mailto:deckom@hotmail.com"/>
    <hyperlink ref="B7" r:id="rId7" display="http://www.schachbund.ch/schachsport/fl/detail.php?code=2195"/>
    <hyperlink ref="G7" r:id="rId8" display="mailto:ybourban@hotmail.com"/>
    <hyperlink ref="B8" r:id="rId9" display="http://www.schachbund.ch/schachsport/fl/detail.php?code=15150"/>
    <hyperlink ref="G8" r:id="rId10" display="mailto:alexandre.briguet@bluewin.ch"/>
    <hyperlink ref="B9" r:id="rId11" display="http://www.schachbund.ch/schachsport/fl/detail.php?code=17494"/>
    <hyperlink ref="G9" r:id="rId12" display="mailto:pierre-andre.capt@bluewin.ch"/>
    <hyperlink ref="G10" r:id="rId13" display="mailto:ydefayes@geneva-link.ch"/>
    <hyperlink ref="B11" r:id="rId14" display="http://www.schachbund.ch/schachsport/fl/detail.php?code=17887"/>
    <hyperlink ref="G11" r:id="rId15"/>
    <hyperlink ref="B12" r:id="rId16" display="http://www.schachbund.ch/schachsport/fl/detail.php?code=18726"/>
    <hyperlink ref="G12" r:id="rId17" display="mailto:romfour04@gmail.com"/>
    <hyperlink ref="B13" r:id="rId18" display="http://www.schachbund.ch/schachsport/fl/detail.php?code=1517"/>
    <hyperlink ref="G13" r:id="rId19" display="mailto:pascal.grand@tvs2net.ch"/>
    <hyperlink ref="B14" r:id="rId20" display="http://www.schachbund.ch/schachsport/fl/detail.php?code=11764"/>
    <hyperlink ref="G14" r:id="rId21" display="mailto:ggrand@vtx.ch"/>
    <hyperlink ref="G16" r:id="rId22" display="mailto:moerschell@vtx.ch"/>
    <hyperlink ref="G17" r:id="rId23" display="mailto:moerschell@vtx.ch"/>
    <hyperlink ref="G19" r:id="rId24" display="mailto:moerschell@vtx.ch"/>
    <hyperlink ref="B20" r:id="rId25" display="http://www.schachbund.ch/schachsport/fl/detail.php?code=16502"/>
    <hyperlink ref="G20" r:id="rId26"/>
    <hyperlink ref="B21" r:id="rId27" display="http://www.schachbund.ch/schachsport/fl/detail.php?code=2177"/>
    <hyperlink ref="G21" r:id="rId28"/>
    <hyperlink ref="B22" r:id="rId29" display="http://www.schachbund.ch/schachsport/fl/detail.php?code=18728"/>
    <hyperlink ref="G22" r:id="rId30" display="mailto:arn.pannatier@gmail.com"/>
    <hyperlink ref="B23" r:id="rId31" display="http://www.schachbund.ch/schachsport/fl/detail.php?code=15926"/>
    <hyperlink ref="G23" r:id="rId32" display="mailto:georges.perroud@mac.com"/>
    <hyperlink ref="B24" r:id="rId33" display="http://www.schachbund.ch/schachsport/fl/detail.php?code=10195"/>
    <hyperlink ref="G24" r:id="rId34" display="mailto:philippozcedric@hotmail.com"/>
    <hyperlink ref="B25" r:id="rId35" display="http://www.schachbund.ch/schachsport/fl/detail.php?code=3007"/>
    <hyperlink ref="G25" r:id="rId36" display="mailto:philippozcedric@hotmail.com"/>
    <hyperlink ref="B27" r:id="rId37" display="http://www.schachbund.ch/schachsport/fl/detail.php?code=18363"/>
    <hyperlink ref="G27" r:id="rId38" display="mailto:vladpopescu314@hotmail.com"/>
    <hyperlink ref="B28" r:id="rId39" display="http://www.schachbund.ch/schachsport/fl/detail.php?code=1032"/>
    <hyperlink ref="G28" r:id="rId40" display="mailto:pmraphrappaz@hotmail.com"/>
    <hyperlink ref="B29" r:id="rId41" display="http://www.schachbund.ch/schachsport/fl/detail.php?code=88"/>
    <hyperlink ref="G29" r:id="rId42" display="mailto:jyriand@netplus.ch"/>
    <hyperlink ref="B30" r:id="rId43" display="http://www.schachbund.ch/schachsport/fl/detail.php?code=17104"/>
    <hyperlink ref="B32" r:id="rId44" display="http://www.schachbund.ch/schachsport/fl/detail.php?code=1260"/>
    <hyperlink ref="G32" r:id="rId45" display="mailto:gt@netplus.ch"/>
    <hyperlink ref="B15" r:id="rId46" display="http://www.schachbund.ch/schachsport/fl/detail.php?code=11764"/>
    <hyperlink ref="G18" r:id="rId47" display="mailto:simoerschell@gmail.com"/>
    <hyperlink ref="G26" r:id="rId48" display="mailto:VPopescuGuizi@outlook.fr"/>
    <hyperlink ref="B31" r:id="rId49" display="http://www.schachbund.ch/schachsport/fl/detail.php?code=13651"/>
    <hyperlink ref="G31" r:id="rId50"/>
  </hyperlinks>
  <pageMargins left="0.70866141732283472" right="0.70866141732283472" top="0.74803149606299213" bottom="0.74803149606299213" header="0.31496062992125984" footer="0.31496062992125984"/>
  <pageSetup paperSize="9" scale="64" orientation="landscape" verticalDpi="0" r:id="rId51"/>
  <headerFooter>
    <oddHeader>&amp;C&amp;"-,Gras"&amp;18Club d'échecs de Sion</oddHeader>
    <oddFooter>&amp;RListe des membres au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Z54"/>
  <sheetViews>
    <sheetView showGridLines="0" workbookViewId="0">
      <pane xSplit="4" topLeftCell="E1" activePane="topRight" state="frozen"/>
      <selection pane="topRight" activeCell="B34" sqref="B34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customWidth="1"/>
    <col min="8" max="8" width="43.28515625" customWidth="1"/>
    <col min="9" max="9" width="11.7109375" customWidth="1"/>
    <col min="10" max="10" width="24.140625" customWidth="1"/>
    <col min="13" max="13" width="15.28515625" customWidth="1"/>
    <col min="14" max="14" width="24.140625" customWidth="1"/>
    <col min="15" max="15" width="14.5703125" customWidth="1"/>
    <col min="16" max="16" width="15.5703125" customWidth="1"/>
    <col min="26" max="26" width="12.7109375" customWidth="1"/>
    <col min="27" max="27" width="14.28515625" customWidth="1"/>
  </cols>
  <sheetData>
    <row r="4" spans="1:19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182</v>
      </c>
      <c r="I4" s="4" t="s">
        <v>183</v>
      </c>
      <c r="J4" s="4" t="s">
        <v>184</v>
      </c>
      <c r="K4" s="4" t="s">
        <v>2</v>
      </c>
      <c r="L4" s="4" t="s">
        <v>251</v>
      </c>
      <c r="M4" s="4" t="s">
        <v>304</v>
      </c>
      <c r="N4" s="4" t="s">
        <v>252</v>
      </c>
      <c r="O4" s="4" t="s">
        <v>253</v>
      </c>
      <c r="P4" s="4" t="s">
        <v>255</v>
      </c>
      <c r="Q4" s="4" t="s">
        <v>257</v>
      </c>
      <c r="R4" s="4" t="s">
        <v>256</v>
      </c>
      <c r="S4" s="4" t="s">
        <v>258</v>
      </c>
    </row>
    <row r="5" spans="1:19" ht="15.75" x14ac:dyDescent="0.25">
      <c r="A5" s="20">
        <v>1</v>
      </c>
      <c r="B5" s="5">
        <v>14603</v>
      </c>
      <c r="C5" s="7" t="s">
        <v>8</v>
      </c>
      <c r="D5" s="7" t="s">
        <v>9</v>
      </c>
      <c r="E5" s="7" t="s">
        <v>10</v>
      </c>
      <c r="F5" s="7" t="s">
        <v>11</v>
      </c>
      <c r="G5" s="16" t="s">
        <v>238</v>
      </c>
      <c r="H5" s="7" t="s">
        <v>13</v>
      </c>
      <c r="I5" s="9">
        <v>1950</v>
      </c>
      <c r="J5" s="7" t="s">
        <v>14</v>
      </c>
      <c r="K5" s="9">
        <v>1967</v>
      </c>
      <c r="L5" s="9">
        <f ca="1">IF(K5&lt;&gt;"",(YEAR(TODAY())-K5),"")</f>
        <v>52</v>
      </c>
      <c r="M5" s="9"/>
      <c r="N5" s="9" t="str">
        <f ca="1">IF(L5="","",IF(L5&lt;=16,"U16",IF(L5&lt;=20,"U20","Adulte")))</f>
        <v>Adulte</v>
      </c>
      <c r="O5" s="22">
        <v>190</v>
      </c>
      <c r="P5" s="26">
        <f ca="1">IF(N5="Adulte",IF(O5=95,95,0),0)</f>
        <v>0</v>
      </c>
      <c r="Q5" s="26">
        <v>75</v>
      </c>
      <c r="R5" s="26">
        <v>25</v>
      </c>
      <c r="S5" s="26">
        <v>10</v>
      </c>
    </row>
    <row r="6" spans="1:19" ht="15.75" x14ac:dyDescent="0.25">
      <c r="A6" s="20">
        <v>2</v>
      </c>
      <c r="B6" s="5">
        <v>15403</v>
      </c>
      <c r="C6" s="7" t="s">
        <v>15</v>
      </c>
      <c r="D6" s="7" t="s">
        <v>16</v>
      </c>
      <c r="E6" s="7"/>
      <c r="F6" s="7" t="s">
        <v>17</v>
      </c>
      <c r="G6" s="8" t="s">
        <v>18</v>
      </c>
      <c r="H6" s="7" t="s">
        <v>19</v>
      </c>
      <c r="I6" s="9">
        <v>1950</v>
      </c>
      <c r="J6" s="7" t="s">
        <v>14</v>
      </c>
      <c r="K6" s="9">
        <v>1960</v>
      </c>
      <c r="L6" s="9">
        <f t="shared" ref="L6:L29" ca="1" si="0">IF(K6&lt;&gt;"",(YEAR(TODAY())-K6),"")</f>
        <v>59</v>
      </c>
      <c r="M6" s="9" t="s">
        <v>303</v>
      </c>
      <c r="N6" s="9" t="str">
        <f t="shared" ref="N6:N29" ca="1" si="1">IF(L6="","",IF(L6&lt;=16,"U16",IF(L6&lt;=20,"U20","Adulte")))</f>
        <v>Adulte</v>
      </c>
      <c r="O6" s="23">
        <v>130</v>
      </c>
      <c r="P6" s="26">
        <f t="shared" ref="P6:P29" ca="1" si="2">IF(N6="Adulte",IF(O6=95,95,0),0)</f>
        <v>0</v>
      </c>
      <c r="Q6" s="26">
        <v>75</v>
      </c>
      <c r="R6" s="26">
        <v>25</v>
      </c>
      <c r="S6" s="27">
        <v>0</v>
      </c>
    </row>
    <row r="7" spans="1:19" ht="15.75" x14ac:dyDescent="0.25">
      <c r="A7" s="20">
        <v>3</v>
      </c>
      <c r="B7" s="5">
        <v>2195</v>
      </c>
      <c r="C7" s="6" t="s">
        <v>20</v>
      </c>
      <c r="D7" s="6" t="s">
        <v>21</v>
      </c>
      <c r="E7" s="7" t="s">
        <v>22</v>
      </c>
      <c r="F7" s="7" t="s">
        <v>23</v>
      </c>
      <c r="G7" s="8" t="s">
        <v>24</v>
      </c>
      <c r="H7" s="6" t="s">
        <v>188</v>
      </c>
      <c r="I7" s="10">
        <v>1964</v>
      </c>
      <c r="J7" s="6" t="s">
        <v>189</v>
      </c>
      <c r="K7" s="9">
        <v>1972</v>
      </c>
      <c r="L7" s="9">
        <f t="shared" ca="1" si="0"/>
        <v>47</v>
      </c>
      <c r="M7" s="9"/>
      <c r="N7" s="9" t="str">
        <f t="shared" ca="1" si="1"/>
        <v>Adulte</v>
      </c>
      <c r="O7" s="22">
        <v>190</v>
      </c>
      <c r="P7" s="26">
        <f t="shared" ca="1" si="2"/>
        <v>0</v>
      </c>
      <c r="Q7" s="26">
        <v>75</v>
      </c>
      <c r="R7" s="26">
        <v>25</v>
      </c>
      <c r="S7" s="26">
        <v>10</v>
      </c>
    </row>
    <row r="8" spans="1:19" ht="15.75" x14ac:dyDescent="0.25">
      <c r="A8" s="20">
        <v>4</v>
      </c>
      <c r="B8" s="5">
        <v>15150</v>
      </c>
      <c r="C8" s="7" t="s">
        <v>26</v>
      </c>
      <c r="D8" s="7" t="s">
        <v>27</v>
      </c>
      <c r="E8" s="7" t="s">
        <v>203</v>
      </c>
      <c r="F8" s="7" t="s">
        <v>28</v>
      </c>
      <c r="G8" s="8" t="s">
        <v>29</v>
      </c>
      <c r="H8" s="6" t="s">
        <v>201</v>
      </c>
      <c r="I8" s="9">
        <v>4600</v>
      </c>
      <c r="J8" s="7" t="s">
        <v>202</v>
      </c>
      <c r="K8" s="9">
        <v>1972</v>
      </c>
      <c r="L8" s="9">
        <f t="shared" ca="1" si="0"/>
        <v>47</v>
      </c>
      <c r="M8" s="9" t="s">
        <v>303</v>
      </c>
      <c r="N8" s="9" t="str">
        <f t="shared" ca="1" si="1"/>
        <v>Adulte</v>
      </c>
      <c r="O8" s="23">
        <v>115</v>
      </c>
      <c r="P8" s="26">
        <f t="shared" ca="1" si="2"/>
        <v>0</v>
      </c>
      <c r="Q8" s="27">
        <v>0</v>
      </c>
      <c r="R8" s="27">
        <v>0</v>
      </c>
      <c r="S8" s="27">
        <v>0</v>
      </c>
    </row>
    <row r="9" spans="1:19" ht="15.75" x14ac:dyDescent="0.25">
      <c r="A9" s="20">
        <v>5</v>
      </c>
      <c r="B9" s="5" t="s">
        <v>32</v>
      </c>
      <c r="C9" s="7" t="s">
        <v>33</v>
      </c>
      <c r="D9" s="7" t="s">
        <v>34</v>
      </c>
      <c r="E9" s="6" t="s">
        <v>35</v>
      </c>
      <c r="F9" s="7" t="s">
        <v>308</v>
      </c>
      <c r="G9" s="8" t="s">
        <v>37</v>
      </c>
      <c r="H9" s="7" t="s">
        <v>38</v>
      </c>
      <c r="I9" s="9">
        <v>1965</v>
      </c>
      <c r="J9" s="7" t="s">
        <v>39</v>
      </c>
      <c r="K9" s="9">
        <v>1944</v>
      </c>
      <c r="L9" s="9">
        <f t="shared" ca="1" si="0"/>
        <v>75</v>
      </c>
      <c r="M9" s="9"/>
      <c r="N9" s="9" t="str">
        <f t="shared" ca="1" si="1"/>
        <v>Adulte</v>
      </c>
      <c r="O9" s="22">
        <v>190</v>
      </c>
      <c r="P9" s="26">
        <f t="shared" ca="1" si="2"/>
        <v>0</v>
      </c>
      <c r="Q9" s="26">
        <v>75</v>
      </c>
      <c r="R9" s="26">
        <v>25</v>
      </c>
      <c r="S9" s="26">
        <v>10</v>
      </c>
    </row>
    <row r="10" spans="1:19" ht="15.75" x14ac:dyDescent="0.25">
      <c r="A10" s="20">
        <v>6</v>
      </c>
      <c r="B10" s="5" t="s">
        <v>57</v>
      </c>
      <c r="C10" s="7" t="s">
        <v>58</v>
      </c>
      <c r="D10" s="7" t="s">
        <v>59</v>
      </c>
      <c r="E10" s="7" t="s">
        <v>60</v>
      </c>
      <c r="F10" s="7" t="s">
        <v>61</v>
      </c>
      <c r="G10" s="16" t="s">
        <v>204</v>
      </c>
      <c r="H10" s="7" t="s">
        <v>63</v>
      </c>
      <c r="I10" s="9">
        <v>1978</v>
      </c>
      <c r="J10" s="7" t="s">
        <v>64</v>
      </c>
      <c r="K10" s="9">
        <v>1994</v>
      </c>
      <c r="L10" s="9">
        <f t="shared" ca="1" si="0"/>
        <v>25</v>
      </c>
      <c r="M10" s="9"/>
      <c r="N10" s="9" t="str">
        <f t="shared" ca="1" si="1"/>
        <v>Adulte</v>
      </c>
      <c r="O10" s="22">
        <v>95</v>
      </c>
      <c r="P10" s="27">
        <f t="shared" ca="1" si="2"/>
        <v>95</v>
      </c>
      <c r="Q10" s="26">
        <v>75</v>
      </c>
      <c r="R10" s="26">
        <v>25</v>
      </c>
      <c r="S10" s="26">
        <v>10</v>
      </c>
    </row>
    <row r="11" spans="1:19" ht="15.75" x14ac:dyDescent="0.25">
      <c r="A11" s="20">
        <v>8</v>
      </c>
      <c r="B11" s="5">
        <v>1517</v>
      </c>
      <c r="C11" s="6" t="s">
        <v>71</v>
      </c>
      <c r="D11" s="6" t="s">
        <v>72</v>
      </c>
      <c r="E11" s="6" t="s">
        <v>73</v>
      </c>
      <c r="F11" s="7" t="s">
        <v>74</v>
      </c>
      <c r="G11" s="12" t="s">
        <v>75</v>
      </c>
      <c r="H11" s="6" t="s">
        <v>76</v>
      </c>
      <c r="I11" s="10">
        <v>3960</v>
      </c>
      <c r="J11" s="6" t="s">
        <v>7</v>
      </c>
      <c r="K11" s="9">
        <v>1965</v>
      </c>
      <c r="L11" s="9">
        <f t="shared" ca="1" si="0"/>
        <v>54</v>
      </c>
      <c r="M11" s="9"/>
      <c r="N11" s="9" t="str">
        <f t="shared" ca="1" si="1"/>
        <v>Adulte</v>
      </c>
      <c r="O11" s="22">
        <v>190</v>
      </c>
      <c r="P11" s="26">
        <f t="shared" ca="1" si="2"/>
        <v>0</v>
      </c>
      <c r="Q11" s="27">
        <v>0</v>
      </c>
      <c r="R11" s="27">
        <v>0</v>
      </c>
      <c r="S11" s="27">
        <v>0</v>
      </c>
    </row>
    <row r="12" spans="1:19" ht="15.75" x14ac:dyDescent="0.25">
      <c r="A12" s="20">
        <v>9</v>
      </c>
      <c r="B12" s="5">
        <v>11764</v>
      </c>
      <c r="C12" s="6" t="s">
        <v>71</v>
      </c>
      <c r="D12" s="6" t="s">
        <v>77</v>
      </c>
      <c r="E12" s="6" t="s">
        <v>78</v>
      </c>
      <c r="F12" s="7"/>
      <c r="G12" s="12" t="s">
        <v>79</v>
      </c>
      <c r="H12" s="6" t="s">
        <v>80</v>
      </c>
      <c r="I12" s="10">
        <v>1950</v>
      </c>
      <c r="J12" s="6" t="s">
        <v>81</v>
      </c>
      <c r="K12" s="9">
        <v>1939</v>
      </c>
      <c r="L12" s="9">
        <f t="shared" ca="1" si="0"/>
        <v>80</v>
      </c>
      <c r="M12" s="9"/>
      <c r="N12" s="9" t="str">
        <f t="shared" ca="1" si="1"/>
        <v>Adulte</v>
      </c>
      <c r="O12" s="22">
        <v>190</v>
      </c>
      <c r="P12" s="26">
        <f t="shared" ca="1" si="2"/>
        <v>0</v>
      </c>
      <c r="Q12" s="26">
        <v>75</v>
      </c>
      <c r="R12" s="26">
        <v>25</v>
      </c>
      <c r="S12" s="26">
        <v>10</v>
      </c>
    </row>
    <row r="13" spans="1:19" ht="15.75" x14ac:dyDescent="0.25">
      <c r="A13" s="20">
        <v>10</v>
      </c>
      <c r="B13" s="5">
        <v>21976</v>
      </c>
      <c r="C13" s="6" t="s">
        <v>218</v>
      </c>
      <c r="D13" s="6" t="s">
        <v>85</v>
      </c>
      <c r="E13" s="6"/>
      <c r="F13" s="7" t="s">
        <v>220</v>
      </c>
      <c r="G13" s="12" t="s">
        <v>221</v>
      </c>
      <c r="H13" s="6" t="s">
        <v>219</v>
      </c>
      <c r="I13" s="10">
        <v>1951</v>
      </c>
      <c r="J13" s="6" t="s">
        <v>81</v>
      </c>
      <c r="K13" s="9">
        <v>1998</v>
      </c>
      <c r="L13" s="9">
        <f t="shared" ca="1" si="0"/>
        <v>21</v>
      </c>
      <c r="M13" s="9"/>
      <c r="N13" s="9" t="str">
        <f t="shared" ca="1" si="1"/>
        <v>Adulte</v>
      </c>
      <c r="O13" s="22">
        <v>95</v>
      </c>
      <c r="P13" s="26">
        <f t="shared" ca="1" si="2"/>
        <v>95</v>
      </c>
      <c r="Q13" s="26">
        <v>75</v>
      </c>
      <c r="R13" s="27">
        <v>0</v>
      </c>
      <c r="S13" s="27">
        <v>3</v>
      </c>
    </row>
    <row r="14" spans="1:19" ht="15.75" x14ac:dyDescent="0.25">
      <c r="A14" s="20">
        <v>11</v>
      </c>
      <c r="B14" s="9" t="s">
        <v>176</v>
      </c>
      <c r="C14" s="7" t="s">
        <v>86</v>
      </c>
      <c r="D14" s="7" t="s">
        <v>94</v>
      </c>
      <c r="E14" s="7" t="s">
        <v>88</v>
      </c>
      <c r="F14" s="7" t="s">
        <v>234</v>
      </c>
      <c r="G14" s="8" t="s">
        <v>235</v>
      </c>
      <c r="H14" s="7" t="s">
        <v>91</v>
      </c>
      <c r="I14" s="9">
        <v>1971</v>
      </c>
      <c r="J14" s="7" t="s">
        <v>92</v>
      </c>
      <c r="K14" s="9">
        <v>1997</v>
      </c>
      <c r="L14" s="9">
        <f t="shared" ca="1" si="0"/>
        <v>22</v>
      </c>
      <c r="M14" s="9"/>
      <c r="N14" s="9" t="str">
        <f t="shared" ca="1" si="1"/>
        <v>Adulte</v>
      </c>
      <c r="O14" s="22">
        <v>95</v>
      </c>
      <c r="P14" s="27">
        <f t="shared" ca="1" si="2"/>
        <v>95</v>
      </c>
      <c r="Q14" s="26">
        <v>75</v>
      </c>
      <c r="R14" s="26">
        <v>25</v>
      </c>
      <c r="S14" s="26">
        <v>10</v>
      </c>
    </row>
    <row r="15" spans="1:19" ht="15.75" x14ac:dyDescent="0.25">
      <c r="A15" s="20">
        <v>12</v>
      </c>
      <c r="B15" s="5" t="s">
        <v>96</v>
      </c>
      <c r="C15" s="7" t="s">
        <v>97</v>
      </c>
      <c r="D15" s="7" t="s">
        <v>94</v>
      </c>
      <c r="E15" s="7" t="s">
        <v>98</v>
      </c>
      <c r="F15" s="7" t="s">
        <v>240</v>
      </c>
      <c r="G15" s="16" t="s">
        <v>215</v>
      </c>
      <c r="H15" s="7" t="s">
        <v>101</v>
      </c>
      <c r="I15" s="9">
        <v>1958</v>
      </c>
      <c r="J15" s="7" t="s">
        <v>102</v>
      </c>
      <c r="K15" s="9">
        <v>1991</v>
      </c>
      <c r="L15" s="9">
        <f t="shared" ca="1" si="0"/>
        <v>28</v>
      </c>
      <c r="M15" s="9"/>
      <c r="N15" s="9" t="str">
        <f t="shared" ca="1" si="1"/>
        <v>Adulte</v>
      </c>
      <c r="O15" s="22">
        <v>190</v>
      </c>
      <c r="P15" s="26">
        <f t="shared" ca="1" si="2"/>
        <v>0</v>
      </c>
      <c r="Q15" s="26">
        <v>75</v>
      </c>
      <c r="R15" s="26">
        <v>25</v>
      </c>
      <c r="S15" s="26">
        <v>10</v>
      </c>
    </row>
    <row r="16" spans="1:19" ht="15.75" x14ac:dyDescent="0.25">
      <c r="A16" s="20">
        <v>13</v>
      </c>
      <c r="B16" s="5">
        <v>2177</v>
      </c>
      <c r="C16" s="6" t="s">
        <v>103</v>
      </c>
      <c r="D16" s="6" t="s">
        <v>104</v>
      </c>
      <c r="E16" s="6" t="s">
        <v>105</v>
      </c>
      <c r="F16" s="7" t="s">
        <v>106</v>
      </c>
      <c r="G16" s="18" t="s">
        <v>200</v>
      </c>
      <c r="H16" s="6" t="s">
        <v>214</v>
      </c>
      <c r="I16" s="10">
        <v>3960</v>
      </c>
      <c r="J16" s="6" t="s">
        <v>7</v>
      </c>
      <c r="K16" s="9">
        <v>1962</v>
      </c>
      <c r="L16" s="9">
        <f t="shared" ca="1" si="0"/>
        <v>57</v>
      </c>
      <c r="M16" s="9"/>
      <c r="N16" s="9" t="str">
        <f t="shared" ca="1" si="1"/>
        <v>Adulte</v>
      </c>
      <c r="O16" s="22">
        <v>190</v>
      </c>
      <c r="P16" s="26">
        <f t="shared" ca="1" si="2"/>
        <v>0</v>
      </c>
      <c r="Q16" s="26">
        <v>75</v>
      </c>
      <c r="R16" s="26">
        <v>25</v>
      </c>
      <c r="S16" s="26">
        <v>10</v>
      </c>
    </row>
    <row r="17" spans="1:19" ht="15.75" x14ac:dyDescent="0.25">
      <c r="A17" s="20">
        <v>14</v>
      </c>
      <c r="B17" s="5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8" t="s">
        <v>114</v>
      </c>
      <c r="H17" s="7" t="s">
        <v>115</v>
      </c>
      <c r="I17" s="9">
        <v>1951</v>
      </c>
      <c r="J17" s="7" t="s">
        <v>116</v>
      </c>
      <c r="K17" s="9">
        <v>1995</v>
      </c>
      <c r="L17" s="9">
        <f t="shared" ca="1" si="0"/>
        <v>24</v>
      </c>
      <c r="M17" s="9"/>
      <c r="N17" s="9" t="str">
        <f t="shared" ca="1" si="1"/>
        <v>Adulte</v>
      </c>
      <c r="O17" s="22">
        <v>95</v>
      </c>
      <c r="P17" s="27">
        <f t="shared" ca="1" si="2"/>
        <v>95</v>
      </c>
      <c r="Q17" s="26">
        <v>75</v>
      </c>
      <c r="R17" s="26">
        <v>25</v>
      </c>
      <c r="S17" s="26">
        <v>10</v>
      </c>
    </row>
    <row r="18" spans="1:19" ht="15.75" x14ac:dyDescent="0.25">
      <c r="A18" s="20">
        <v>15</v>
      </c>
      <c r="B18" s="5">
        <v>10195</v>
      </c>
      <c r="C18" s="6" t="s">
        <v>124</v>
      </c>
      <c r="D18" s="6" t="s">
        <v>56</v>
      </c>
      <c r="E18" s="13" t="s">
        <v>89</v>
      </c>
      <c r="F18" s="7" t="s">
        <v>125</v>
      </c>
      <c r="G18" s="8" t="s">
        <v>126</v>
      </c>
      <c r="H18" s="14" t="s">
        <v>127</v>
      </c>
      <c r="I18" s="10">
        <v>1958</v>
      </c>
      <c r="J18" s="6" t="s">
        <v>102</v>
      </c>
      <c r="K18" s="9">
        <v>1981</v>
      </c>
      <c r="L18" s="9">
        <f t="shared" ca="1" si="0"/>
        <v>38</v>
      </c>
      <c r="M18" s="9"/>
      <c r="N18" s="9" t="str">
        <f t="shared" ca="1" si="1"/>
        <v>Adulte</v>
      </c>
      <c r="O18" s="22">
        <v>190</v>
      </c>
      <c r="P18" s="26">
        <f t="shared" ca="1" si="2"/>
        <v>0</v>
      </c>
      <c r="Q18" s="26">
        <v>75</v>
      </c>
      <c r="R18" s="26">
        <v>25</v>
      </c>
      <c r="S18" s="26">
        <v>10</v>
      </c>
    </row>
    <row r="19" spans="1:19" ht="15.75" x14ac:dyDescent="0.25">
      <c r="A19" s="20">
        <v>16</v>
      </c>
      <c r="B19" s="5">
        <v>3007</v>
      </c>
      <c r="C19" s="6" t="s">
        <v>124</v>
      </c>
      <c r="D19" s="6" t="s">
        <v>128</v>
      </c>
      <c r="E19" s="6" t="s">
        <v>177</v>
      </c>
      <c r="F19" s="7" t="s">
        <v>129</v>
      </c>
      <c r="G19" s="8" t="s">
        <v>130</v>
      </c>
      <c r="H19" s="6" t="s">
        <v>131</v>
      </c>
      <c r="I19" s="10">
        <v>1229</v>
      </c>
      <c r="J19" s="6" t="s">
        <v>132</v>
      </c>
      <c r="K19" s="9">
        <v>1976</v>
      </c>
      <c r="L19" s="9">
        <f t="shared" ca="1" si="0"/>
        <v>43</v>
      </c>
      <c r="M19" s="9"/>
      <c r="N19" s="9" t="str">
        <f t="shared" ca="1" si="1"/>
        <v>Adulte</v>
      </c>
      <c r="O19" s="22">
        <v>190</v>
      </c>
      <c r="P19" s="26">
        <f t="shared" ca="1" si="2"/>
        <v>0</v>
      </c>
      <c r="Q19" s="26">
        <v>75</v>
      </c>
      <c r="R19" s="26">
        <v>25</v>
      </c>
      <c r="S19" s="26">
        <v>10</v>
      </c>
    </row>
    <row r="20" spans="1:19" ht="15.75" x14ac:dyDescent="0.25">
      <c r="A20" s="20">
        <v>17</v>
      </c>
      <c r="B20" s="5"/>
      <c r="C20" s="6" t="s">
        <v>134</v>
      </c>
      <c r="D20" s="6" t="s">
        <v>153</v>
      </c>
      <c r="E20" s="6"/>
      <c r="F20" s="7" t="s">
        <v>236</v>
      </c>
      <c r="G20" s="8" t="s">
        <v>237</v>
      </c>
      <c r="H20" s="7" t="s">
        <v>319</v>
      </c>
      <c r="I20" s="9">
        <v>1981</v>
      </c>
      <c r="J20" s="7" t="s">
        <v>139</v>
      </c>
      <c r="K20" s="9">
        <v>1996</v>
      </c>
      <c r="L20" s="9">
        <f t="shared" ca="1" si="0"/>
        <v>23</v>
      </c>
      <c r="M20" s="9"/>
      <c r="N20" s="9" t="str">
        <f t="shared" ca="1" si="1"/>
        <v>Adulte</v>
      </c>
      <c r="O20" s="22">
        <v>95</v>
      </c>
      <c r="P20" s="27">
        <f t="shared" ca="1" si="2"/>
        <v>95</v>
      </c>
      <c r="Q20" s="27">
        <v>48</v>
      </c>
      <c r="R20" s="26">
        <v>25</v>
      </c>
      <c r="S20" s="26">
        <v>10</v>
      </c>
    </row>
    <row r="21" spans="1:19" ht="15.75" x14ac:dyDescent="0.25">
      <c r="A21" s="20">
        <v>18</v>
      </c>
      <c r="B21" s="5" t="s">
        <v>133</v>
      </c>
      <c r="C21" s="7" t="s">
        <v>134</v>
      </c>
      <c r="D21" s="7" t="s">
        <v>135</v>
      </c>
      <c r="E21" s="7"/>
      <c r="F21" s="7" t="s">
        <v>316</v>
      </c>
      <c r="G21" s="16" t="s">
        <v>318</v>
      </c>
      <c r="H21" s="7" t="s">
        <v>319</v>
      </c>
      <c r="I21" s="9">
        <v>1981</v>
      </c>
      <c r="J21" s="7" t="s">
        <v>139</v>
      </c>
      <c r="K21" s="9">
        <v>1989</v>
      </c>
      <c r="L21" s="9">
        <f t="shared" ca="1" si="0"/>
        <v>30</v>
      </c>
      <c r="M21" s="9"/>
      <c r="N21" s="9" t="str">
        <f t="shared" ca="1" si="1"/>
        <v>Adulte</v>
      </c>
      <c r="O21" s="22">
        <v>95</v>
      </c>
      <c r="P21" s="27">
        <f t="shared" ca="1" si="2"/>
        <v>95</v>
      </c>
      <c r="Q21" s="26">
        <v>75</v>
      </c>
      <c r="R21" s="26">
        <v>25</v>
      </c>
      <c r="S21" s="26">
        <v>10</v>
      </c>
    </row>
    <row r="22" spans="1:19" ht="15.75" x14ac:dyDescent="0.25">
      <c r="A22" s="20">
        <v>19</v>
      </c>
      <c r="B22" s="5">
        <v>1032</v>
      </c>
      <c r="C22" s="6" t="s">
        <v>140</v>
      </c>
      <c r="D22" s="6" t="s">
        <v>141</v>
      </c>
      <c r="E22" s="6" t="s">
        <v>142</v>
      </c>
      <c r="F22" s="7" t="s">
        <v>317</v>
      </c>
      <c r="G22" s="8" t="s">
        <v>143</v>
      </c>
      <c r="H22" s="6" t="s">
        <v>144</v>
      </c>
      <c r="I22" s="10">
        <v>1950</v>
      </c>
      <c r="J22" s="6" t="s">
        <v>81</v>
      </c>
      <c r="K22" s="9">
        <v>1956</v>
      </c>
      <c r="L22" s="9">
        <f t="shared" ca="1" si="0"/>
        <v>63</v>
      </c>
      <c r="M22" s="9"/>
      <c r="N22" s="9" t="str">
        <f t="shared" ca="1" si="1"/>
        <v>Adulte</v>
      </c>
      <c r="O22" s="22">
        <v>190</v>
      </c>
      <c r="P22" s="26">
        <f t="shared" ca="1" si="2"/>
        <v>0</v>
      </c>
      <c r="Q22" s="26">
        <v>75</v>
      </c>
      <c r="R22" s="26">
        <v>25</v>
      </c>
      <c r="S22" s="26">
        <v>10</v>
      </c>
    </row>
    <row r="23" spans="1:19" ht="15.75" x14ac:dyDescent="0.25">
      <c r="A23" s="20">
        <v>20</v>
      </c>
      <c r="B23" s="5"/>
      <c r="C23" s="6" t="s">
        <v>246</v>
      </c>
      <c r="D23" s="6" t="s">
        <v>247</v>
      </c>
      <c r="F23" s="6" t="s">
        <v>309</v>
      </c>
      <c r="G23" s="16" t="s">
        <v>250</v>
      </c>
      <c r="H23" s="6" t="s">
        <v>248</v>
      </c>
      <c r="I23" s="9">
        <v>1971</v>
      </c>
      <c r="J23" s="7" t="s">
        <v>92</v>
      </c>
      <c r="K23" s="9">
        <v>1970</v>
      </c>
      <c r="L23" s="9">
        <f t="shared" ca="1" si="0"/>
        <v>49</v>
      </c>
      <c r="M23" s="9"/>
      <c r="N23" s="9" t="str">
        <f t="shared" ca="1" si="1"/>
        <v>Adulte</v>
      </c>
      <c r="O23" s="22">
        <v>190</v>
      </c>
      <c r="P23" s="26">
        <f t="shared" ca="1" si="2"/>
        <v>0</v>
      </c>
      <c r="Q23" s="26">
        <v>75</v>
      </c>
      <c r="R23" s="26">
        <v>25</v>
      </c>
      <c r="S23" s="26">
        <v>10</v>
      </c>
    </row>
    <row r="24" spans="1:19" ht="15.75" x14ac:dyDescent="0.25">
      <c r="A24" s="20">
        <v>21</v>
      </c>
      <c r="B24" s="5">
        <v>88</v>
      </c>
      <c r="C24" s="6" t="s">
        <v>145</v>
      </c>
      <c r="D24" s="6" t="s">
        <v>146</v>
      </c>
      <c r="E24" s="6" t="s">
        <v>147</v>
      </c>
      <c r="F24" s="7" t="s">
        <v>148</v>
      </c>
      <c r="G24" s="8" t="s">
        <v>149</v>
      </c>
      <c r="H24" s="6" t="s">
        <v>150</v>
      </c>
      <c r="I24" s="10">
        <v>1950</v>
      </c>
      <c r="J24" s="6" t="s">
        <v>81</v>
      </c>
      <c r="K24" s="9">
        <v>1957</v>
      </c>
      <c r="L24" s="9">
        <f t="shared" ca="1" si="0"/>
        <v>62</v>
      </c>
      <c r="M24" s="9"/>
      <c r="N24" s="9" t="str">
        <f t="shared" ca="1" si="1"/>
        <v>Adulte</v>
      </c>
      <c r="O24" s="22">
        <v>190</v>
      </c>
      <c r="P24" s="26">
        <f t="shared" ca="1" si="2"/>
        <v>0</v>
      </c>
      <c r="Q24" s="26">
        <v>75</v>
      </c>
      <c r="R24" s="26">
        <v>25</v>
      </c>
      <c r="S24" s="26">
        <v>10</v>
      </c>
    </row>
    <row r="25" spans="1:19" ht="15.75" x14ac:dyDescent="0.25">
      <c r="A25" s="20">
        <v>22</v>
      </c>
      <c r="B25" s="35">
        <v>3783</v>
      </c>
      <c r="C25" s="6" t="s">
        <v>297</v>
      </c>
      <c r="D25" s="6" t="s">
        <v>298</v>
      </c>
      <c r="E25" s="6"/>
      <c r="F25" s="7" t="s">
        <v>302</v>
      </c>
      <c r="G25" s="16" t="s">
        <v>301</v>
      </c>
      <c r="H25" s="6" t="s">
        <v>299</v>
      </c>
      <c r="I25" s="10">
        <v>1926</v>
      </c>
      <c r="J25" s="6" t="s">
        <v>300</v>
      </c>
      <c r="K25" s="9">
        <v>1966</v>
      </c>
      <c r="L25" s="9">
        <f t="shared" ca="1" si="0"/>
        <v>53</v>
      </c>
      <c r="M25" s="9"/>
      <c r="N25" s="9" t="str">
        <f t="shared" ca="1" si="1"/>
        <v>Adulte</v>
      </c>
      <c r="O25" s="23">
        <v>100</v>
      </c>
      <c r="P25" s="26">
        <f t="shared" ca="1" si="2"/>
        <v>0</v>
      </c>
      <c r="Q25" s="26">
        <v>75</v>
      </c>
      <c r="R25" s="26">
        <v>25</v>
      </c>
      <c r="S25" s="26">
        <v>10</v>
      </c>
    </row>
    <row r="26" spans="1:19" ht="15.75" x14ac:dyDescent="0.25">
      <c r="A26" s="20"/>
      <c r="B26" s="35"/>
      <c r="C26" s="6" t="s">
        <v>310</v>
      </c>
      <c r="D26" s="6" t="s">
        <v>311</v>
      </c>
      <c r="E26" s="6"/>
      <c r="F26" s="7" t="s">
        <v>312</v>
      </c>
      <c r="G26" s="16" t="s">
        <v>313</v>
      </c>
      <c r="H26" s="6" t="s">
        <v>314</v>
      </c>
      <c r="I26" s="10">
        <v>1983</v>
      </c>
      <c r="J26" s="6" t="s">
        <v>315</v>
      </c>
      <c r="K26" s="9"/>
      <c r="L26" s="9"/>
      <c r="M26" s="9"/>
      <c r="N26" s="9"/>
      <c r="O26" s="23"/>
      <c r="P26" s="26"/>
      <c r="Q26" s="26"/>
      <c r="R26" s="26"/>
      <c r="S26" s="26"/>
    </row>
    <row r="27" spans="1:19" ht="15.75" x14ac:dyDescent="0.25">
      <c r="A27" s="20">
        <v>23</v>
      </c>
      <c r="B27" s="5">
        <v>13651</v>
      </c>
      <c r="C27" s="6" t="s">
        <v>241</v>
      </c>
      <c r="D27" s="6" t="s">
        <v>242</v>
      </c>
      <c r="E27" s="11"/>
      <c r="F27" s="7" t="s">
        <v>243</v>
      </c>
      <c r="G27" s="18" t="s">
        <v>244</v>
      </c>
      <c r="H27" s="6" t="s">
        <v>245</v>
      </c>
      <c r="I27" s="10">
        <v>1950</v>
      </c>
      <c r="J27" s="6" t="s">
        <v>81</v>
      </c>
      <c r="K27" s="9">
        <v>1965</v>
      </c>
      <c r="L27" s="9">
        <f t="shared" ca="1" si="0"/>
        <v>54</v>
      </c>
      <c r="M27" s="9"/>
      <c r="N27" s="9" t="str">
        <f t="shared" ca="1" si="1"/>
        <v>Adulte</v>
      </c>
      <c r="O27" s="23">
        <v>130</v>
      </c>
      <c r="P27" s="26">
        <f t="shared" ca="1" si="2"/>
        <v>0</v>
      </c>
      <c r="Q27" s="26">
        <v>75</v>
      </c>
      <c r="R27" s="26">
        <v>25</v>
      </c>
      <c r="S27" s="26">
        <v>10</v>
      </c>
    </row>
    <row r="28" spans="1:19" ht="15.75" x14ac:dyDescent="0.25">
      <c r="A28" s="20"/>
      <c r="B28" s="9"/>
      <c r="C28" s="7" t="s">
        <v>154</v>
      </c>
      <c r="D28" s="7" t="s">
        <v>155</v>
      </c>
      <c r="E28" s="7" t="s">
        <v>156</v>
      </c>
      <c r="F28" s="7" t="s">
        <v>157</v>
      </c>
      <c r="G28" s="16" t="s">
        <v>190</v>
      </c>
      <c r="H28" s="6" t="s">
        <v>159</v>
      </c>
      <c r="I28" s="9">
        <v>1981</v>
      </c>
      <c r="J28" s="7" t="s">
        <v>139</v>
      </c>
      <c r="K28" s="7"/>
      <c r="L28" s="9"/>
      <c r="M28" s="9"/>
      <c r="N28" s="9"/>
      <c r="O28" s="23"/>
      <c r="P28" s="26"/>
      <c r="Q28" s="26"/>
      <c r="R28" s="26"/>
      <c r="S28" s="26"/>
    </row>
    <row r="29" spans="1:19" ht="15.75" x14ac:dyDescent="0.25">
      <c r="A29" s="20">
        <v>24</v>
      </c>
      <c r="B29" s="5">
        <v>1260</v>
      </c>
      <c r="C29" s="6" t="s">
        <v>160</v>
      </c>
      <c r="D29" s="6" t="s">
        <v>161</v>
      </c>
      <c r="E29" s="11"/>
      <c r="F29" s="7" t="s">
        <v>162</v>
      </c>
      <c r="G29" s="12" t="s">
        <v>163</v>
      </c>
      <c r="H29" s="6" t="s">
        <v>164</v>
      </c>
      <c r="I29" s="10">
        <v>1950</v>
      </c>
      <c r="J29" s="6" t="s">
        <v>81</v>
      </c>
      <c r="K29" s="9">
        <v>1957</v>
      </c>
      <c r="L29" s="9">
        <f t="shared" ca="1" si="0"/>
        <v>62</v>
      </c>
      <c r="M29" s="9"/>
      <c r="N29" s="9" t="str">
        <f t="shared" ca="1" si="1"/>
        <v>Adulte</v>
      </c>
      <c r="O29" s="22">
        <v>190</v>
      </c>
      <c r="P29" s="26">
        <f t="shared" ca="1" si="2"/>
        <v>0</v>
      </c>
      <c r="Q29" s="26">
        <v>75</v>
      </c>
      <c r="R29" s="26">
        <v>25</v>
      </c>
      <c r="S29" s="26">
        <v>10</v>
      </c>
    </row>
    <row r="30" spans="1:19" x14ac:dyDescent="0.25">
      <c r="O30" s="20" t="s">
        <v>287</v>
      </c>
      <c r="P30" s="20" t="s">
        <v>288</v>
      </c>
      <c r="Q30" s="20" t="s">
        <v>290</v>
      </c>
      <c r="R30" s="20" t="s">
        <v>289</v>
      </c>
      <c r="S30" s="20" t="s">
        <v>291</v>
      </c>
    </row>
    <row r="31" spans="1:19" ht="15.75" x14ac:dyDescent="0.25">
      <c r="C31" s="20">
        <f>COUNTA(C5:C29)</f>
        <v>25</v>
      </c>
      <c r="N31" s="24" t="s">
        <v>254</v>
      </c>
      <c r="O31" s="25">
        <f>SUM(O5:O29)</f>
        <v>3515</v>
      </c>
      <c r="P31" s="25">
        <f ca="1">SUM(P5:P29)</f>
        <v>570</v>
      </c>
      <c r="Q31" s="25">
        <f>SUM(Q5:Q29)</f>
        <v>1548</v>
      </c>
      <c r="R31" s="25">
        <f>SUM(R5:R29)</f>
        <v>500</v>
      </c>
      <c r="S31" s="25">
        <f>SUM(S5:S29)</f>
        <v>193</v>
      </c>
    </row>
    <row r="32" spans="1:19" ht="15.75" x14ac:dyDescent="0.25">
      <c r="N32" s="24" t="s">
        <v>305</v>
      </c>
      <c r="O32" s="25">
        <f>O31-Q31-R31-S31</f>
        <v>1274</v>
      </c>
    </row>
    <row r="34" spans="14:26" ht="15.75" x14ac:dyDescent="0.25">
      <c r="R34" s="24" t="s">
        <v>281</v>
      </c>
      <c r="S34" s="30">
        <f>COUNTA(C5:C29)</f>
        <v>25</v>
      </c>
    </row>
    <row r="35" spans="14:26" ht="15.75" x14ac:dyDescent="0.25">
      <c r="N35" s="24" t="s">
        <v>259</v>
      </c>
      <c r="P35" s="25">
        <f>Q31+R31</f>
        <v>2048</v>
      </c>
      <c r="R35" s="24" t="s">
        <v>278</v>
      </c>
      <c r="S35" s="30">
        <f>COUNTIF(O5:O29,190)</f>
        <v>13</v>
      </c>
    </row>
    <row r="36" spans="14:26" ht="15.75" x14ac:dyDescent="0.25">
      <c r="N36" s="24" t="s">
        <v>260</v>
      </c>
      <c r="P36" s="25">
        <f>S31</f>
        <v>193</v>
      </c>
      <c r="R36" s="24" t="s">
        <v>279</v>
      </c>
      <c r="S36" s="30">
        <f>COUNTIF(O6:O30,95)</f>
        <v>6</v>
      </c>
    </row>
    <row r="37" spans="14:26" ht="15.75" x14ac:dyDescent="0.25">
      <c r="N37" s="24" t="s">
        <v>261</v>
      </c>
      <c r="P37" s="25">
        <f>SUM(P38:P40)</f>
        <v>3464.2</v>
      </c>
      <c r="R37" s="24" t="s">
        <v>280</v>
      </c>
      <c r="S37" s="30">
        <f>S34-S35-S36</f>
        <v>6</v>
      </c>
    </row>
    <row r="38" spans="14:26" x14ac:dyDescent="0.25">
      <c r="O38" s="20" t="s">
        <v>262</v>
      </c>
      <c r="P38" s="21">
        <v>2400</v>
      </c>
    </row>
    <row r="39" spans="14:26" ht="15.75" x14ac:dyDescent="0.25">
      <c r="O39" s="20" t="s">
        <v>263</v>
      </c>
      <c r="P39" s="21">
        <v>426.6</v>
      </c>
      <c r="T39" s="31" t="s">
        <v>257</v>
      </c>
      <c r="U39" s="31" t="s">
        <v>256</v>
      </c>
      <c r="V39" s="31" t="s">
        <v>258</v>
      </c>
      <c r="W39" s="24" t="s">
        <v>285</v>
      </c>
      <c r="X39" s="24" t="s">
        <v>286</v>
      </c>
      <c r="Y39" s="24" t="s">
        <v>254</v>
      </c>
    </row>
    <row r="40" spans="14:26" ht="15.75" x14ac:dyDescent="0.25">
      <c r="O40" s="20" t="s">
        <v>264</v>
      </c>
      <c r="P40" s="21">
        <v>637.6</v>
      </c>
      <c r="R40" s="24" t="s">
        <v>282</v>
      </c>
      <c r="S40" s="30">
        <v>190</v>
      </c>
      <c r="T40" s="20">
        <v>75</v>
      </c>
      <c r="U40" s="20">
        <v>25</v>
      </c>
      <c r="V40" s="20">
        <v>10</v>
      </c>
      <c r="W40" s="30">
        <f>S40-T40-U40-V40</f>
        <v>80</v>
      </c>
      <c r="X40" s="30">
        <f>S35</f>
        <v>13</v>
      </c>
      <c r="Y40" s="30">
        <f>W40*X40</f>
        <v>1040</v>
      </c>
    </row>
    <row r="41" spans="14:26" ht="15.75" x14ac:dyDescent="0.25">
      <c r="N41" s="24" t="s">
        <v>265</v>
      </c>
      <c r="P41" s="25">
        <f>SUM(P42:P47)</f>
        <v>583.19999999999993</v>
      </c>
      <c r="R41" s="24" t="s">
        <v>283</v>
      </c>
      <c r="S41" s="30">
        <v>95</v>
      </c>
      <c r="T41" s="20">
        <v>75</v>
      </c>
      <c r="U41" s="20">
        <v>0</v>
      </c>
      <c r="V41" s="20">
        <v>3</v>
      </c>
      <c r="W41" s="30">
        <f t="shared" ref="W41:W42" si="3">S41-T41-U41-V41</f>
        <v>17</v>
      </c>
      <c r="X41" s="30">
        <f>S36</f>
        <v>6</v>
      </c>
      <c r="Y41" s="30">
        <f t="shared" ref="Y41:Y42" si="4">W41*X41</f>
        <v>102</v>
      </c>
    </row>
    <row r="42" spans="14:26" ht="15.75" x14ac:dyDescent="0.25">
      <c r="O42" s="20" t="s">
        <v>266</v>
      </c>
      <c r="P42" s="21">
        <v>180</v>
      </c>
      <c r="R42" s="24" t="s">
        <v>284</v>
      </c>
      <c r="S42" s="30">
        <v>95</v>
      </c>
      <c r="T42" s="20">
        <v>50</v>
      </c>
      <c r="U42" s="20">
        <v>0</v>
      </c>
      <c r="V42" s="20">
        <v>3</v>
      </c>
      <c r="W42" s="30">
        <f t="shared" si="3"/>
        <v>42</v>
      </c>
      <c r="X42" s="30"/>
      <c r="Y42" s="30">
        <f t="shared" si="4"/>
        <v>0</v>
      </c>
    </row>
    <row r="43" spans="14:26" x14ac:dyDescent="0.25">
      <c r="O43" s="20" t="s">
        <v>267</v>
      </c>
      <c r="P43" s="21">
        <v>40</v>
      </c>
    </row>
    <row r="44" spans="14:26" ht="15.75" x14ac:dyDescent="0.25">
      <c r="O44" s="20" t="s">
        <v>268</v>
      </c>
      <c r="P44" s="21">
        <v>236.3</v>
      </c>
      <c r="W44" s="24" t="s">
        <v>293</v>
      </c>
      <c r="X44" s="34">
        <f>Y40+Y41+Y42</f>
        <v>1142</v>
      </c>
      <c r="Y44" s="24" t="s">
        <v>294</v>
      </c>
      <c r="Z44" s="34">
        <f>X44-S47</f>
        <v>-2905.3999999999996</v>
      </c>
    </row>
    <row r="45" spans="14:26" ht="15.75" x14ac:dyDescent="0.25">
      <c r="O45" s="28" t="s">
        <v>269</v>
      </c>
      <c r="P45" s="29">
        <v>100.55</v>
      </c>
      <c r="R45" s="32" t="s">
        <v>261</v>
      </c>
      <c r="S45" s="33">
        <f>P37</f>
        <v>3464.2</v>
      </c>
    </row>
    <row r="46" spans="14:26" ht="15.75" x14ac:dyDescent="0.25">
      <c r="O46" s="28" t="s">
        <v>270</v>
      </c>
      <c r="P46" s="29">
        <v>10.3</v>
      </c>
      <c r="R46" s="32" t="s">
        <v>265</v>
      </c>
      <c r="S46" s="33">
        <f>P41</f>
        <v>583.19999999999993</v>
      </c>
    </row>
    <row r="47" spans="14:26" ht="15.75" x14ac:dyDescent="0.25">
      <c r="O47" s="28" t="s">
        <v>271</v>
      </c>
      <c r="P47" s="29">
        <v>16.05</v>
      </c>
      <c r="R47" s="32" t="s">
        <v>292</v>
      </c>
      <c r="S47" s="34">
        <f>S45+S46</f>
        <v>4047.3999999999996</v>
      </c>
      <c r="W47" t="s">
        <v>295</v>
      </c>
    </row>
    <row r="49" spans="14:26" ht="15.75" x14ac:dyDescent="0.25">
      <c r="N49" s="24" t="s">
        <v>272</v>
      </c>
      <c r="P49" s="25">
        <f>P35+P36+P37+P41</f>
        <v>6288.4</v>
      </c>
      <c r="V49" s="24" t="s">
        <v>296</v>
      </c>
      <c r="W49" s="24" t="s">
        <v>285</v>
      </c>
      <c r="X49" s="24" t="s">
        <v>286</v>
      </c>
      <c r="Y49" s="24" t="s">
        <v>254</v>
      </c>
    </row>
    <row r="50" spans="14:26" ht="15.75" x14ac:dyDescent="0.25">
      <c r="V50" s="30">
        <v>60</v>
      </c>
      <c r="W50" s="30">
        <f>W40+V50</f>
        <v>140</v>
      </c>
      <c r="X50" s="30">
        <v>19</v>
      </c>
      <c r="Y50" s="30">
        <f>W50*X50</f>
        <v>2660</v>
      </c>
    </row>
    <row r="51" spans="14:26" ht="15.75" x14ac:dyDescent="0.25">
      <c r="N51" s="24" t="s">
        <v>273</v>
      </c>
      <c r="O51" s="20" t="s">
        <v>275</v>
      </c>
      <c r="P51" s="25">
        <v>180</v>
      </c>
      <c r="V51" s="30">
        <v>80</v>
      </c>
      <c r="W51" s="30">
        <f t="shared" ref="W51:W52" si="5">W41+V51</f>
        <v>97</v>
      </c>
      <c r="X51" s="30">
        <v>2</v>
      </c>
      <c r="Y51" s="30">
        <f t="shared" ref="Y51:Y52" si="6">W51*X51</f>
        <v>194</v>
      </c>
    </row>
    <row r="52" spans="14:26" ht="15.75" x14ac:dyDescent="0.25">
      <c r="O52" s="20" t="s">
        <v>276</v>
      </c>
      <c r="P52" s="25">
        <f>O31</f>
        <v>3515</v>
      </c>
      <c r="R52" s="24" t="s">
        <v>274</v>
      </c>
      <c r="S52" s="25">
        <f>P49-P52-P51</f>
        <v>2593.3999999999996</v>
      </c>
      <c r="V52" s="30"/>
      <c r="W52" s="30">
        <f t="shared" si="5"/>
        <v>42</v>
      </c>
      <c r="X52" s="30"/>
      <c r="Y52" s="30">
        <f t="shared" si="6"/>
        <v>0</v>
      </c>
    </row>
    <row r="53" spans="14:26" ht="15.75" x14ac:dyDescent="0.25">
      <c r="O53" s="20" t="s">
        <v>277</v>
      </c>
      <c r="P53" s="25">
        <f ca="1">O31+P31</f>
        <v>4085</v>
      </c>
      <c r="R53" s="24" t="s">
        <v>274</v>
      </c>
      <c r="S53" s="25">
        <f ca="1">P49-P53-P51</f>
        <v>2023.3999999999996</v>
      </c>
    </row>
    <row r="54" spans="14:26" ht="15.75" x14ac:dyDescent="0.25">
      <c r="W54" s="24" t="s">
        <v>293</v>
      </c>
      <c r="X54" s="34">
        <f>Y50+Y51+Y52</f>
        <v>2854</v>
      </c>
      <c r="Y54" s="24" t="s">
        <v>294</v>
      </c>
      <c r="Z54" s="34">
        <f>X54-S47</f>
        <v>-1193.3999999999996</v>
      </c>
    </row>
  </sheetData>
  <customSheetViews>
    <customSheetView guid="{7B382C6D-9B65-448E-B5C9-7AF59A13ED64}" showPageBreaks="1" showGridLines="0" fitToPage="1" printArea="1">
      <pane xSplit="4" topLeftCell="K1" activePane="topRight" state="frozen"/>
      <selection pane="topRight" activeCell="R32" sqref="R32"/>
      <pageMargins left="0.70866141732283472" right="0.70866141732283472" top="0.74803149606299213" bottom="0.74803149606299213" header="0.31496062992125984" footer="0.31496062992125984"/>
      <pageSetup paperSize="9" scale="68" orientation="landscape" verticalDpi="0" r:id="rId1"/>
      <headerFooter>
        <oddHeader>&amp;C&amp;"-,Gras"&amp;18Club d'échecs de Sion</oddHeader>
        <oddFooter>&amp;RListe des membres au &amp;D</oddFooter>
      </headerFooter>
    </customSheetView>
    <customSheetView guid="{19B5BB7C-4669-4F7B-815E-EB61E76B9014}" showPageBreaks="1" showGridLines="0" fitToPage="1" printArea="1" hiddenColumns="1" topLeftCell="A2">
      <pane xSplit="9" topLeftCell="K1" activePane="topRight" state="frozen"/>
      <selection pane="topRight" activeCell="O30" sqref="O30"/>
      <pageMargins left="0.70866141732283472" right="0.70866141732283472" top="0.74803149606299213" bottom="0.74803149606299213" header="0.31496062992125984" footer="0.31496062992125984"/>
      <pageSetup paperSize="9" scale="74" orientation="landscape" verticalDpi="0" r:id="rId2"/>
      <headerFooter>
        <oddHeader>&amp;C&amp;"-,Gras"&amp;18Club d'échecs de Sion</oddHeader>
        <oddFooter>&amp;RListe des membres au &amp;D</oddFooter>
      </headerFooter>
    </customSheetView>
  </customSheetViews>
  <hyperlinks>
    <hyperlink ref="B5" r:id="rId3" display="http://www.schachbund.ch/schachsport/fl/detail.php?code=14603"/>
    <hyperlink ref="G5" r:id="rId4"/>
    <hyperlink ref="B6" r:id="rId5" display="http://www.schachbund.ch/schachsport/fl/detail.php?code=15403"/>
    <hyperlink ref="G6" r:id="rId6" display="mailto:deckom@hotmail.com"/>
    <hyperlink ref="B7" r:id="rId7" display="http://www.schachbund.ch/schachsport/fl/detail.php?code=2195"/>
    <hyperlink ref="G7" r:id="rId8" display="mailto:ybourban@hotmail.com"/>
    <hyperlink ref="B8" r:id="rId9" display="http://www.schachbund.ch/schachsport/fl/detail.php?code=15150"/>
    <hyperlink ref="G8" r:id="rId10" display="mailto:alexandre.briguet@bluewin.ch"/>
    <hyperlink ref="B9" r:id="rId11" display="http://www.schachbund.ch/schachsport/fl/detail.php?code=17494"/>
    <hyperlink ref="G9" r:id="rId12" display="mailto:pierre-andre.capt@bluewin.ch"/>
    <hyperlink ref="B10" r:id="rId13" display="http://www.schachbund.ch/schachsport/fl/detail.php?code=17887"/>
    <hyperlink ref="G10" r:id="rId14"/>
    <hyperlink ref="B11" r:id="rId15" display="http://www.schachbund.ch/schachsport/fl/detail.php?code=1517"/>
    <hyperlink ref="G11" r:id="rId16" display="mailto:pascal.grand@tvs2net.ch"/>
    <hyperlink ref="B12" r:id="rId17" display="http://www.schachbund.ch/schachsport/fl/detail.php?code=11764"/>
    <hyperlink ref="G12" r:id="rId18" display="mailto:ggrand@vtx.ch"/>
    <hyperlink ref="B15" r:id="rId19" display="http://www.schachbund.ch/schachsport/fl/detail.php?code=16502"/>
    <hyperlink ref="G15" r:id="rId20"/>
    <hyperlink ref="B16" r:id="rId21" display="http://www.schachbund.ch/schachsport/fl/detail.php?code=2177"/>
    <hyperlink ref="G16" r:id="rId22"/>
    <hyperlink ref="B17" r:id="rId23" display="http://www.schachbund.ch/schachsport/fl/detail.php?code=18728"/>
    <hyperlink ref="G17" r:id="rId24" display="mailto:arn.pannatier@gmail.com"/>
    <hyperlink ref="B18" r:id="rId25" display="http://www.schachbund.ch/schachsport/fl/detail.php?code=10195"/>
    <hyperlink ref="G18" r:id="rId26" display="mailto:philippozcedric@hotmail.com"/>
    <hyperlink ref="B19" r:id="rId27" display="http://www.schachbund.ch/schachsport/fl/detail.php?code=3007"/>
    <hyperlink ref="G19" r:id="rId28" display="mailto:philippozcedric@hotmail.com"/>
    <hyperlink ref="B21" r:id="rId29" display="http://www.schachbund.ch/schachsport/fl/detail.php?code=18363"/>
    <hyperlink ref="G21" r:id="rId30"/>
    <hyperlink ref="B22" r:id="rId31" display="http://www.schachbund.ch/schachsport/fl/detail.php?code=1032"/>
    <hyperlink ref="G22" r:id="rId32" display="mailto:pmraphrappaz@hotmail.com"/>
    <hyperlink ref="B24" r:id="rId33" display="http://www.schachbund.ch/schachsport/fl/detail.php?code=88"/>
    <hyperlink ref="G24" r:id="rId34" display="mailto:jyriand@netplus.ch"/>
    <hyperlink ref="B29" r:id="rId35" display="http://www.schachbund.ch/schachsport/fl/detail.php?code=1260"/>
    <hyperlink ref="G29" r:id="rId36" display="mailto:gt@netplus.ch"/>
    <hyperlink ref="B13" r:id="rId37" display="http://www.schachbund.ch/schachsport/fl/detail.php?code=11764"/>
    <hyperlink ref="G14" r:id="rId38" display="mailto:simoerschell@gmail.com"/>
    <hyperlink ref="G20" r:id="rId39" display="mailto:VPopescuGuizi@outlook.fr"/>
    <hyperlink ref="B27" r:id="rId40" display="http://www.schachbund.ch/schachsport/fl/detail.php?code=13651"/>
    <hyperlink ref="G27" r:id="rId41"/>
    <hyperlink ref="G23" r:id="rId42"/>
    <hyperlink ref="B25" r:id="rId43" display="http://www.schachbund.ch/schachsport/fl/detail.php?code=3783"/>
    <hyperlink ref="G25" r:id="rId44"/>
    <hyperlink ref="G26" r:id="rId45"/>
    <hyperlink ref="G28" r:id="rId46"/>
  </hyperlinks>
  <pageMargins left="0.70866141732283472" right="0.70866141732283472" top="0.74803149606299213" bottom="0.74803149606299213" header="0.31496062992125984" footer="0.31496062992125984"/>
  <pageSetup paperSize="9" scale="68" orientation="landscape" verticalDpi="0" r:id="rId47"/>
  <headerFooter>
    <oddHeader>&amp;C&amp;"-,Gras"&amp;18Club d'échecs de Sion</oddHeader>
    <oddFooter>&amp;RListe des membres au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4:Z57"/>
  <sheetViews>
    <sheetView showGridLines="0" tabSelected="1" workbookViewId="0">
      <pane xSplit="4" topLeftCell="E1" activePane="topRight" state="frozen"/>
      <selection pane="topRight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customWidth="1"/>
    <col min="6" max="6" width="18.42578125" customWidth="1"/>
    <col min="7" max="7" width="29.85546875" customWidth="1"/>
    <col min="8" max="8" width="43.28515625" customWidth="1"/>
    <col min="9" max="9" width="11.7109375" customWidth="1"/>
    <col min="10" max="10" width="24.140625" customWidth="1"/>
    <col min="13" max="13" width="15.28515625" customWidth="1"/>
    <col min="14" max="14" width="24.140625" customWidth="1"/>
    <col min="15" max="15" width="14.5703125" customWidth="1"/>
    <col min="16" max="16" width="15.5703125" customWidth="1"/>
    <col min="26" max="26" width="12.7109375" customWidth="1"/>
    <col min="27" max="27" width="14.28515625" customWidth="1"/>
  </cols>
  <sheetData>
    <row r="4" spans="1:19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182</v>
      </c>
      <c r="I4" s="4" t="s">
        <v>183</v>
      </c>
      <c r="J4" s="4" t="s">
        <v>184</v>
      </c>
      <c r="K4" s="4" t="s">
        <v>2</v>
      </c>
      <c r="L4" s="4" t="s">
        <v>251</v>
      </c>
      <c r="M4" s="4" t="s">
        <v>304</v>
      </c>
      <c r="N4" s="4" t="s">
        <v>252</v>
      </c>
      <c r="O4" s="4" t="s">
        <v>306</v>
      </c>
      <c r="P4" s="4" t="s">
        <v>255</v>
      </c>
      <c r="Q4" s="4" t="s">
        <v>257</v>
      </c>
      <c r="R4" s="4" t="s">
        <v>256</v>
      </c>
      <c r="S4" s="4" t="s">
        <v>258</v>
      </c>
    </row>
    <row r="5" spans="1:19" ht="15.75" x14ac:dyDescent="0.25">
      <c r="A5" s="20">
        <v>1</v>
      </c>
      <c r="B5" s="5">
        <v>14603</v>
      </c>
      <c r="C5" s="7" t="s">
        <v>8</v>
      </c>
      <c r="D5" s="7" t="s">
        <v>9</v>
      </c>
      <c r="E5" s="7" t="s">
        <v>10</v>
      </c>
      <c r="F5" s="7" t="s">
        <v>11</v>
      </c>
      <c r="G5" s="16" t="s">
        <v>238</v>
      </c>
      <c r="H5" s="7" t="s">
        <v>13</v>
      </c>
      <c r="I5" s="9">
        <v>1950</v>
      </c>
      <c r="J5" s="7" t="s">
        <v>14</v>
      </c>
      <c r="K5" s="9">
        <v>1967</v>
      </c>
      <c r="L5" s="9">
        <f ca="1">IF(K5&lt;&gt;"",(YEAR(TODAY())-K5),"")</f>
        <v>52</v>
      </c>
      <c r="M5" s="9"/>
      <c r="N5" s="9" t="str">
        <f ca="1">IF(L5="","",IF(L5&lt;=16,"U16",IF(L5&lt;=20,"U20","Adulte")))</f>
        <v>Adulte</v>
      </c>
      <c r="O5" s="22">
        <v>250</v>
      </c>
      <c r="P5" s="26">
        <f ca="1">IF(N5="Adulte",IF(O5=95,95,0),0)</f>
        <v>0</v>
      </c>
      <c r="Q5" s="26">
        <v>75</v>
      </c>
      <c r="R5" s="26">
        <v>25</v>
      </c>
      <c r="S5" s="26">
        <v>10</v>
      </c>
    </row>
    <row r="6" spans="1:19" ht="15.75" x14ac:dyDescent="0.25">
      <c r="A6" s="20">
        <v>2</v>
      </c>
      <c r="B6" s="5">
        <v>15403</v>
      </c>
      <c r="C6" s="7" t="s">
        <v>15</v>
      </c>
      <c r="D6" s="7" t="s">
        <v>16</v>
      </c>
      <c r="E6" s="7"/>
      <c r="F6" s="7" t="s">
        <v>17</v>
      </c>
      <c r="G6" s="8" t="s">
        <v>18</v>
      </c>
      <c r="H6" s="7" t="s">
        <v>19</v>
      </c>
      <c r="I6" s="9">
        <v>1950</v>
      </c>
      <c r="J6" s="7" t="s">
        <v>14</v>
      </c>
      <c r="K6" s="9">
        <v>1960</v>
      </c>
      <c r="L6" s="9">
        <f t="shared" ref="L6:L30" ca="1" si="0">IF(K6&lt;&gt;"",(YEAR(TODAY())-K6),"")</f>
        <v>59</v>
      </c>
      <c r="M6" s="9" t="s">
        <v>303</v>
      </c>
      <c r="N6" s="9" t="str">
        <f t="shared" ref="N6:N30" ca="1" si="1">IF(L6="","",IF(L6&lt;=16,"U16",IF(L6&lt;=20,"U20","Adulte")))</f>
        <v>Adulte</v>
      </c>
      <c r="O6" s="22">
        <v>175</v>
      </c>
      <c r="P6" s="26">
        <f t="shared" ref="P6:P30" ca="1" si="2">IF(N6="Adulte",IF(O6=95,95,0),0)</f>
        <v>0</v>
      </c>
      <c r="Q6" s="27">
        <v>0</v>
      </c>
      <c r="R6" s="27">
        <v>0</v>
      </c>
      <c r="S6" s="27">
        <v>0</v>
      </c>
    </row>
    <row r="7" spans="1:19" ht="15.75" x14ac:dyDescent="0.25">
      <c r="A7" s="20"/>
      <c r="B7" s="5"/>
      <c r="C7" s="7" t="s">
        <v>325</v>
      </c>
      <c r="D7" s="7" t="s">
        <v>326</v>
      </c>
      <c r="E7" s="7"/>
      <c r="F7" s="7"/>
      <c r="G7" s="8" t="s">
        <v>328</v>
      </c>
      <c r="H7" s="7" t="s">
        <v>327</v>
      </c>
      <c r="I7" s="9">
        <v>1965</v>
      </c>
      <c r="J7" s="7" t="s">
        <v>39</v>
      </c>
      <c r="K7" s="9"/>
      <c r="L7" s="9"/>
      <c r="M7" s="9"/>
      <c r="N7" s="9"/>
      <c r="O7" s="22">
        <v>200</v>
      </c>
      <c r="P7" s="26"/>
      <c r="Q7" s="27">
        <v>75</v>
      </c>
      <c r="R7" s="27"/>
      <c r="S7" s="27">
        <v>10</v>
      </c>
    </row>
    <row r="8" spans="1:19" ht="15.75" x14ac:dyDescent="0.25">
      <c r="A8" s="20">
        <v>3</v>
      </c>
      <c r="B8" s="5">
        <v>2195</v>
      </c>
      <c r="C8" s="6" t="s">
        <v>20</v>
      </c>
      <c r="D8" s="6" t="s">
        <v>21</v>
      </c>
      <c r="E8" s="7" t="s">
        <v>22</v>
      </c>
      <c r="F8" s="7" t="s">
        <v>23</v>
      </c>
      <c r="G8" s="8" t="s">
        <v>24</v>
      </c>
      <c r="H8" s="6" t="s">
        <v>188</v>
      </c>
      <c r="I8" s="10">
        <v>1964</v>
      </c>
      <c r="J8" s="6" t="s">
        <v>189</v>
      </c>
      <c r="K8" s="9">
        <v>1972</v>
      </c>
      <c r="L8" s="9">
        <f t="shared" ca="1" si="0"/>
        <v>47</v>
      </c>
      <c r="M8" s="9"/>
      <c r="N8" s="9" t="str">
        <f t="shared" ca="1" si="1"/>
        <v>Adulte</v>
      </c>
      <c r="O8" s="22">
        <v>250</v>
      </c>
      <c r="P8" s="26">
        <f t="shared" ca="1" si="2"/>
        <v>0</v>
      </c>
      <c r="Q8" s="26">
        <v>75</v>
      </c>
      <c r="R8" s="26">
        <v>25</v>
      </c>
      <c r="S8" s="26">
        <v>10</v>
      </c>
    </row>
    <row r="9" spans="1:19" ht="15.75" x14ac:dyDescent="0.25">
      <c r="A9" s="20">
        <v>4</v>
      </c>
      <c r="B9" s="5">
        <v>15150</v>
      </c>
      <c r="C9" s="7" t="s">
        <v>26</v>
      </c>
      <c r="D9" s="7" t="s">
        <v>27</v>
      </c>
      <c r="E9" s="7" t="s">
        <v>203</v>
      </c>
      <c r="F9" s="7" t="s">
        <v>28</v>
      </c>
      <c r="G9" s="8" t="s">
        <v>29</v>
      </c>
      <c r="H9" s="6" t="s">
        <v>201</v>
      </c>
      <c r="I9" s="9">
        <v>4600</v>
      </c>
      <c r="J9" s="7" t="s">
        <v>202</v>
      </c>
      <c r="K9" s="9">
        <v>1972</v>
      </c>
      <c r="L9" s="9">
        <f t="shared" ca="1" si="0"/>
        <v>47</v>
      </c>
      <c r="M9" s="9" t="s">
        <v>303</v>
      </c>
      <c r="N9" s="9" t="str">
        <f t="shared" ca="1" si="1"/>
        <v>Adulte</v>
      </c>
      <c r="O9" s="22">
        <v>175</v>
      </c>
      <c r="P9" s="26">
        <f t="shared" ca="1" si="2"/>
        <v>0</v>
      </c>
      <c r="Q9" s="27">
        <v>0</v>
      </c>
      <c r="R9" s="27">
        <v>0</v>
      </c>
      <c r="S9" s="27">
        <v>0</v>
      </c>
    </row>
    <row r="10" spans="1:19" ht="15.75" x14ac:dyDescent="0.25">
      <c r="A10" s="20">
        <v>5</v>
      </c>
      <c r="B10" s="5" t="s">
        <v>32</v>
      </c>
      <c r="C10" s="7" t="s">
        <v>33</v>
      </c>
      <c r="D10" s="7" t="s">
        <v>34</v>
      </c>
      <c r="E10" s="6" t="s">
        <v>35</v>
      </c>
      <c r="F10" s="7" t="s">
        <v>308</v>
      </c>
      <c r="G10" s="8" t="s">
        <v>37</v>
      </c>
      <c r="H10" s="7" t="s">
        <v>38</v>
      </c>
      <c r="I10" s="9">
        <v>1965</v>
      </c>
      <c r="J10" s="7" t="s">
        <v>39</v>
      </c>
      <c r="K10" s="9">
        <v>1944</v>
      </c>
      <c r="L10" s="9">
        <f t="shared" ca="1" si="0"/>
        <v>75</v>
      </c>
      <c r="M10" s="9"/>
      <c r="N10" s="9" t="str">
        <f t="shared" ca="1" si="1"/>
        <v>Adulte</v>
      </c>
      <c r="O10" s="22">
        <v>250</v>
      </c>
      <c r="P10" s="26">
        <f t="shared" ca="1" si="2"/>
        <v>0</v>
      </c>
      <c r="Q10" s="26">
        <v>75</v>
      </c>
      <c r="R10" s="26">
        <v>25</v>
      </c>
      <c r="S10" s="26">
        <v>10</v>
      </c>
    </row>
    <row r="11" spans="1:19" ht="15.75" x14ac:dyDescent="0.25">
      <c r="A11" s="20">
        <v>6</v>
      </c>
      <c r="B11" s="5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16" t="s">
        <v>204</v>
      </c>
      <c r="H11" s="7" t="s">
        <v>63</v>
      </c>
      <c r="I11" s="9">
        <v>1978</v>
      </c>
      <c r="J11" s="7" t="s">
        <v>64</v>
      </c>
      <c r="K11" s="9">
        <v>1994</v>
      </c>
      <c r="L11" s="9">
        <f t="shared" ca="1" si="0"/>
        <v>25</v>
      </c>
      <c r="M11" s="9"/>
      <c r="N11" s="9" t="str">
        <f t="shared" ca="1" si="1"/>
        <v>Adulte</v>
      </c>
      <c r="O11" s="22">
        <v>250</v>
      </c>
      <c r="P11" s="27">
        <f t="shared" ca="1" si="2"/>
        <v>0</v>
      </c>
      <c r="Q11" s="26">
        <v>75</v>
      </c>
      <c r="R11" s="26">
        <v>25</v>
      </c>
      <c r="S11" s="26">
        <v>10</v>
      </c>
    </row>
    <row r="12" spans="1:19" ht="15.75" x14ac:dyDescent="0.25">
      <c r="A12" s="20">
        <v>8</v>
      </c>
      <c r="B12" s="5">
        <v>1517</v>
      </c>
      <c r="C12" s="6" t="s">
        <v>71</v>
      </c>
      <c r="D12" s="6" t="s">
        <v>72</v>
      </c>
      <c r="E12" s="6" t="s">
        <v>73</v>
      </c>
      <c r="F12" s="7" t="s">
        <v>74</v>
      </c>
      <c r="G12" s="12" t="s">
        <v>75</v>
      </c>
      <c r="H12" s="6" t="s">
        <v>76</v>
      </c>
      <c r="I12" s="10">
        <v>3960</v>
      </c>
      <c r="J12" s="6" t="s">
        <v>7</v>
      </c>
      <c r="K12" s="9">
        <v>1965</v>
      </c>
      <c r="L12" s="9">
        <f t="shared" ca="1" si="0"/>
        <v>54</v>
      </c>
      <c r="M12" s="9"/>
      <c r="N12" s="9" t="str">
        <f t="shared" ca="1" si="1"/>
        <v>Adulte</v>
      </c>
      <c r="O12" s="22">
        <v>250</v>
      </c>
      <c r="P12" s="26">
        <f t="shared" ca="1" si="2"/>
        <v>0</v>
      </c>
      <c r="Q12" s="27">
        <v>0</v>
      </c>
      <c r="R12" s="27">
        <v>0</v>
      </c>
      <c r="S12" s="27">
        <v>0</v>
      </c>
    </row>
    <row r="13" spans="1:19" ht="15.75" x14ac:dyDescent="0.25">
      <c r="A13" s="20">
        <v>9</v>
      </c>
      <c r="B13" s="5">
        <v>11764</v>
      </c>
      <c r="C13" s="6" t="s">
        <v>71</v>
      </c>
      <c r="D13" s="6" t="s">
        <v>77</v>
      </c>
      <c r="E13" s="6" t="s">
        <v>78</v>
      </c>
      <c r="F13" s="7"/>
      <c r="G13" s="12" t="s">
        <v>79</v>
      </c>
      <c r="H13" s="6" t="s">
        <v>80</v>
      </c>
      <c r="I13" s="10">
        <v>1950</v>
      </c>
      <c r="J13" s="6" t="s">
        <v>81</v>
      </c>
      <c r="K13" s="9">
        <v>1939</v>
      </c>
      <c r="L13" s="9">
        <f t="shared" ca="1" si="0"/>
        <v>80</v>
      </c>
      <c r="M13" s="9"/>
      <c r="N13" s="9" t="str">
        <f t="shared" ca="1" si="1"/>
        <v>Adulte</v>
      </c>
      <c r="O13" s="22">
        <v>250</v>
      </c>
      <c r="P13" s="26">
        <f t="shared" ca="1" si="2"/>
        <v>0</v>
      </c>
      <c r="Q13" s="26">
        <v>75</v>
      </c>
      <c r="R13" s="26">
        <v>25</v>
      </c>
      <c r="S13" s="26">
        <v>10</v>
      </c>
    </row>
    <row r="14" spans="1:19" ht="15.75" x14ac:dyDescent="0.25">
      <c r="A14" s="20"/>
      <c r="B14" s="5"/>
      <c r="C14" s="6" t="s">
        <v>330</v>
      </c>
      <c r="D14" s="6" t="s">
        <v>331</v>
      </c>
      <c r="E14" s="6"/>
      <c r="F14" s="7"/>
      <c r="G14" s="12" t="s">
        <v>332</v>
      </c>
      <c r="H14" s="6"/>
      <c r="I14" s="10"/>
      <c r="J14" s="6"/>
      <c r="K14" s="9"/>
      <c r="L14" s="9"/>
      <c r="M14" s="9"/>
      <c r="N14" s="9" t="str">
        <f t="shared" si="1"/>
        <v/>
      </c>
      <c r="O14" s="22">
        <v>150</v>
      </c>
      <c r="P14" s="26">
        <f t="shared" si="2"/>
        <v>0</v>
      </c>
      <c r="Q14" s="26">
        <v>75</v>
      </c>
      <c r="R14" s="26">
        <v>25</v>
      </c>
      <c r="S14" s="26">
        <v>10</v>
      </c>
    </row>
    <row r="15" spans="1:19" ht="15.75" x14ac:dyDescent="0.25">
      <c r="A15" s="20">
        <v>10</v>
      </c>
      <c r="B15" s="5">
        <v>21976</v>
      </c>
      <c r="C15" s="6" t="s">
        <v>218</v>
      </c>
      <c r="D15" s="6" t="s">
        <v>85</v>
      </c>
      <c r="E15" s="6"/>
      <c r="F15" s="7" t="s">
        <v>220</v>
      </c>
      <c r="G15" s="12" t="s">
        <v>221</v>
      </c>
      <c r="H15" s="6" t="s">
        <v>219</v>
      </c>
      <c r="I15" s="10">
        <v>1951</v>
      </c>
      <c r="J15" s="6" t="s">
        <v>81</v>
      </c>
      <c r="K15" s="9">
        <v>1998</v>
      </c>
      <c r="L15" s="9">
        <f t="shared" ca="1" si="0"/>
        <v>21</v>
      </c>
      <c r="M15" s="9"/>
      <c r="N15" s="9" t="str">
        <f t="shared" ca="1" si="1"/>
        <v>Adulte</v>
      </c>
      <c r="O15" s="22">
        <v>250</v>
      </c>
      <c r="P15" s="26">
        <f t="shared" ca="1" si="2"/>
        <v>0</v>
      </c>
      <c r="Q15" s="26">
        <v>75</v>
      </c>
      <c r="R15" s="26">
        <v>25</v>
      </c>
      <c r="S15" s="26">
        <v>10</v>
      </c>
    </row>
    <row r="16" spans="1:19" ht="15.75" x14ac:dyDescent="0.25">
      <c r="A16" s="20">
        <v>11</v>
      </c>
      <c r="B16" s="9" t="s">
        <v>176</v>
      </c>
      <c r="C16" s="7" t="s">
        <v>86</v>
      </c>
      <c r="D16" s="7" t="s">
        <v>94</v>
      </c>
      <c r="E16" s="7" t="s">
        <v>88</v>
      </c>
      <c r="F16" s="7" t="s">
        <v>234</v>
      </c>
      <c r="G16" s="8" t="s">
        <v>235</v>
      </c>
      <c r="H16" s="7" t="s">
        <v>91</v>
      </c>
      <c r="I16" s="9">
        <v>1971</v>
      </c>
      <c r="J16" s="7" t="s">
        <v>92</v>
      </c>
      <c r="K16" s="9">
        <v>1997</v>
      </c>
      <c r="L16" s="9">
        <f t="shared" ca="1" si="0"/>
        <v>22</v>
      </c>
      <c r="M16" s="9"/>
      <c r="N16" s="9" t="str">
        <f t="shared" ca="1" si="1"/>
        <v>Adulte</v>
      </c>
      <c r="O16" s="22">
        <v>250</v>
      </c>
      <c r="P16" s="27">
        <f t="shared" ca="1" si="2"/>
        <v>0</v>
      </c>
      <c r="Q16" s="26">
        <v>75</v>
      </c>
      <c r="R16" s="26">
        <v>25</v>
      </c>
      <c r="S16" s="26">
        <v>10</v>
      </c>
    </row>
    <row r="17" spans="1:19" ht="15.75" x14ac:dyDescent="0.25">
      <c r="A17" s="20">
        <v>12</v>
      </c>
      <c r="B17" s="5" t="s">
        <v>96</v>
      </c>
      <c r="C17" s="7" t="s">
        <v>97</v>
      </c>
      <c r="D17" s="7" t="s">
        <v>94</v>
      </c>
      <c r="E17" s="7" t="s">
        <v>98</v>
      </c>
      <c r="F17" s="7" t="s">
        <v>240</v>
      </c>
      <c r="G17" s="16" t="s">
        <v>215</v>
      </c>
      <c r="H17" s="7" t="s">
        <v>101</v>
      </c>
      <c r="I17" s="9">
        <v>1958</v>
      </c>
      <c r="J17" s="7" t="s">
        <v>102</v>
      </c>
      <c r="K17" s="9">
        <v>1991</v>
      </c>
      <c r="L17" s="9">
        <f t="shared" ca="1" si="0"/>
        <v>28</v>
      </c>
      <c r="M17" s="9"/>
      <c r="N17" s="9" t="str">
        <f t="shared" ca="1" si="1"/>
        <v>Adulte</v>
      </c>
      <c r="O17" s="22">
        <v>250</v>
      </c>
      <c r="P17" s="26">
        <f t="shared" ca="1" si="2"/>
        <v>0</v>
      </c>
      <c r="Q17" s="26">
        <v>75</v>
      </c>
      <c r="R17" s="26">
        <v>25</v>
      </c>
      <c r="S17" s="26">
        <v>10</v>
      </c>
    </row>
    <row r="18" spans="1:19" ht="15.75" x14ac:dyDescent="0.25">
      <c r="A18" s="20">
        <v>13</v>
      </c>
      <c r="B18" s="5">
        <v>2177</v>
      </c>
      <c r="C18" s="6" t="s">
        <v>103</v>
      </c>
      <c r="D18" s="6" t="s">
        <v>104</v>
      </c>
      <c r="E18" s="6" t="s">
        <v>105</v>
      </c>
      <c r="F18" s="7" t="s">
        <v>106</v>
      </c>
      <c r="G18" s="18" t="s">
        <v>200</v>
      </c>
      <c r="H18" s="6" t="s">
        <v>214</v>
      </c>
      <c r="I18" s="10">
        <v>3960</v>
      </c>
      <c r="J18" s="6" t="s">
        <v>7</v>
      </c>
      <c r="K18" s="9">
        <v>1962</v>
      </c>
      <c r="L18" s="9">
        <f t="shared" ca="1" si="0"/>
        <v>57</v>
      </c>
      <c r="M18" s="9"/>
      <c r="N18" s="9" t="str">
        <f t="shared" ca="1" si="1"/>
        <v>Adulte</v>
      </c>
      <c r="O18" s="22">
        <v>250</v>
      </c>
      <c r="P18" s="26">
        <f t="shared" ca="1" si="2"/>
        <v>0</v>
      </c>
      <c r="Q18" s="26">
        <v>75</v>
      </c>
      <c r="R18" s="26">
        <v>25</v>
      </c>
      <c r="S18" s="26">
        <v>10</v>
      </c>
    </row>
    <row r="19" spans="1:19" ht="15.75" x14ac:dyDescent="0.25">
      <c r="A19" s="20">
        <v>14</v>
      </c>
      <c r="B19" s="5" t="s">
        <v>109</v>
      </c>
      <c r="C19" s="7" t="s">
        <v>110</v>
      </c>
      <c r="D19" s="7" t="s">
        <v>111</v>
      </c>
      <c r="E19" s="7" t="s">
        <v>112</v>
      </c>
      <c r="F19" s="7" t="s">
        <v>113</v>
      </c>
      <c r="G19" s="8" t="s">
        <v>114</v>
      </c>
      <c r="H19" s="7" t="s">
        <v>115</v>
      </c>
      <c r="I19" s="9">
        <v>1951</v>
      </c>
      <c r="J19" s="7" t="s">
        <v>116</v>
      </c>
      <c r="K19" s="9">
        <v>1995</v>
      </c>
      <c r="L19" s="9">
        <f t="shared" ca="1" si="0"/>
        <v>24</v>
      </c>
      <c r="M19" s="9"/>
      <c r="N19" s="9" t="str">
        <f t="shared" ca="1" si="1"/>
        <v>Adulte</v>
      </c>
      <c r="O19" s="22">
        <v>250</v>
      </c>
      <c r="P19" s="27">
        <f t="shared" ca="1" si="2"/>
        <v>0</v>
      </c>
      <c r="Q19" s="26">
        <v>75</v>
      </c>
      <c r="R19" s="26">
        <v>25</v>
      </c>
      <c r="S19" s="26">
        <v>10</v>
      </c>
    </row>
    <row r="20" spans="1:19" ht="15.75" x14ac:dyDescent="0.25">
      <c r="A20" s="20">
        <v>15</v>
      </c>
      <c r="B20" s="5">
        <v>10195</v>
      </c>
      <c r="C20" s="6" t="s">
        <v>124</v>
      </c>
      <c r="D20" s="6" t="s">
        <v>56</v>
      </c>
      <c r="E20" s="13" t="s">
        <v>89</v>
      </c>
      <c r="F20" s="7" t="s">
        <v>125</v>
      </c>
      <c r="G20" s="8" t="s">
        <v>126</v>
      </c>
      <c r="H20" s="14" t="s">
        <v>127</v>
      </c>
      <c r="I20" s="10">
        <v>1958</v>
      </c>
      <c r="J20" s="6" t="s">
        <v>102</v>
      </c>
      <c r="K20" s="9">
        <v>1981</v>
      </c>
      <c r="L20" s="9">
        <f t="shared" ca="1" si="0"/>
        <v>38</v>
      </c>
      <c r="M20" s="9"/>
      <c r="N20" s="9" t="str">
        <f t="shared" ca="1" si="1"/>
        <v>Adulte</v>
      </c>
      <c r="O20" s="22">
        <v>250</v>
      </c>
      <c r="P20" s="26">
        <f t="shared" ca="1" si="2"/>
        <v>0</v>
      </c>
      <c r="Q20" s="26">
        <v>75</v>
      </c>
      <c r="R20" s="26">
        <v>25</v>
      </c>
      <c r="S20" s="26">
        <v>10</v>
      </c>
    </row>
    <row r="21" spans="1:19" ht="15.75" x14ac:dyDescent="0.25">
      <c r="A21" s="20">
        <v>16</v>
      </c>
      <c r="B21" s="5">
        <v>3007</v>
      </c>
      <c r="C21" s="6" t="s">
        <v>124</v>
      </c>
      <c r="D21" s="6" t="s">
        <v>128</v>
      </c>
      <c r="E21" s="6" t="s">
        <v>177</v>
      </c>
      <c r="F21" s="7" t="s">
        <v>129</v>
      </c>
      <c r="G21" s="8" t="s">
        <v>130</v>
      </c>
      <c r="H21" s="6" t="s">
        <v>131</v>
      </c>
      <c r="I21" s="10">
        <v>1229</v>
      </c>
      <c r="J21" s="6" t="s">
        <v>132</v>
      </c>
      <c r="K21" s="9">
        <v>1976</v>
      </c>
      <c r="L21" s="9">
        <f t="shared" ca="1" si="0"/>
        <v>43</v>
      </c>
      <c r="M21" s="9"/>
      <c r="N21" s="9" t="str">
        <f t="shared" ca="1" si="1"/>
        <v>Adulte</v>
      </c>
      <c r="O21" s="22">
        <v>250</v>
      </c>
      <c r="P21" s="26">
        <f t="shared" ca="1" si="2"/>
        <v>0</v>
      </c>
      <c r="Q21" s="26">
        <v>75</v>
      </c>
      <c r="R21" s="26">
        <v>25</v>
      </c>
      <c r="S21" s="26">
        <v>10</v>
      </c>
    </row>
    <row r="22" spans="1:19" ht="15.75" x14ac:dyDescent="0.25">
      <c r="A22" s="20">
        <v>17</v>
      </c>
      <c r="B22" s="5"/>
      <c r="C22" s="6" t="s">
        <v>134</v>
      </c>
      <c r="D22" s="6" t="s">
        <v>153</v>
      </c>
      <c r="E22" s="6"/>
      <c r="F22" s="7" t="s">
        <v>236</v>
      </c>
      <c r="G22" s="8" t="s">
        <v>237</v>
      </c>
      <c r="H22" s="7" t="s">
        <v>319</v>
      </c>
      <c r="I22" s="9">
        <v>1981</v>
      </c>
      <c r="J22" s="7" t="s">
        <v>139</v>
      </c>
      <c r="K22" s="9">
        <v>1996</v>
      </c>
      <c r="L22" s="9">
        <f t="shared" ca="1" si="0"/>
        <v>23</v>
      </c>
      <c r="M22" s="9"/>
      <c r="N22" s="9" t="str">
        <f t="shared" ca="1" si="1"/>
        <v>Adulte</v>
      </c>
      <c r="O22" s="22">
        <v>250</v>
      </c>
      <c r="P22" s="27">
        <f t="shared" ca="1" si="2"/>
        <v>0</v>
      </c>
      <c r="Q22" s="27">
        <v>48</v>
      </c>
      <c r="R22" s="26">
        <v>25</v>
      </c>
      <c r="S22" s="26">
        <v>10</v>
      </c>
    </row>
    <row r="23" spans="1:19" ht="15.75" x14ac:dyDescent="0.25">
      <c r="A23" s="20">
        <v>18</v>
      </c>
      <c r="B23" s="5" t="s">
        <v>133</v>
      </c>
      <c r="C23" s="7" t="s">
        <v>134</v>
      </c>
      <c r="D23" s="7" t="s">
        <v>135</v>
      </c>
      <c r="E23" s="7"/>
      <c r="F23" s="7" t="s">
        <v>316</v>
      </c>
      <c r="G23" s="16" t="s">
        <v>318</v>
      </c>
      <c r="H23" s="7" t="s">
        <v>319</v>
      </c>
      <c r="I23" s="9">
        <v>1981</v>
      </c>
      <c r="J23" s="7" t="s">
        <v>139</v>
      </c>
      <c r="K23" s="9">
        <v>1989</v>
      </c>
      <c r="L23" s="9">
        <f t="shared" ca="1" si="0"/>
        <v>30</v>
      </c>
      <c r="M23" s="9"/>
      <c r="N23" s="9" t="str">
        <f t="shared" ca="1" si="1"/>
        <v>Adulte</v>
      </c>
      <c r="O23" s="22">
        <v>250</v>
      </c>
      <c r="P23" s="27">
        <f t="shared" ca="1" si="2"/>
        <v>0</v>
      </c>
      <c r="Q23" s="26">
        <v>75</v>
      </c>
      <c r="R23" s="26">
        <v>25</v>
      </c>
      <c r="S23" s="26">
        <v>10</v>
      </c>
    </row>
    <row r="24" spans="1:19" ht="15.75" x14ac:dyDescent="0.25">
      <c r="A24" s="20">
        <v>19</v>
      </c>
      <c r="B24" s="5">
        <v>1032</v>
      </c>
      <c r="C24" s="6" t="s">
        <v>140</v>
      </c>
      <c r="D24" s="6" t="s">
        <v>141</v>
      </c>
      <c r="E24" s="6" t="s">
        <v>142</v>
      </c>
      <c r="F24" s="7" t="s">
        <v>317</v>
      </c>
      <c r="G24" s="8" t="s">
        <v>143</v>
      </c>
      <c r="H24" s="6" t="s">
        <v>144</v>
      </c>
      <c r="I24" s="10">
        <v>1950</v>
      </c>
      <c r="J24" s="6" t="s">
        <v>81</v>
      </c>
      <c r="K24" s="9">
        <v>1956</v>
      </c>
      <c r="L24" s="9">
        <f t="shared" ca="1" si="0"/>
        <v>63</v>
      </c>
      <c r="M24" s="9"/>
      <c r="N24" s="9" t="str">
        <f t="shared" ca="1" si="1"/>
        <v>Adulte</v>
      </c>
      <c r="O24" s="22">
        <v>250</v>
      </c>
      <c r="P24" s="26">
        <f t="shared" ca="1" si="2"/>
        <v>0</v>
      </c>
      <c r="Q24" s="26">
        <v>75</v>
      </c>
      <c r="R24" s="26">
        <v>25</v>
      </c>
      <c r="S24" s="26">
        <v>10</v>
      </c>
    </row>
    <row r="25" spans="1:19" ht="15.75" x14ac:dyDescent="0.25">
      <c r="A25" s="20">
        <v>20</v>
      </c>
      <c r="B25" s="5"/>
      <c r="C25" s="6" t="s">
        <v>246</v>
      </c>
      <c r="D25" s="6" t="s">
        <v>247</v>
      </c>
      <c r="F25" s="6" t="s">
        <v>309</v>
      </c>
      <c r="G25" s="16" t="s">
        <v>250</v>
      </c>
      <c r="H25" s="6" t="s">
        <v>248</v>
      </c>
      <c r="I25" s="9">
        <v>1971</v>
      </c>
      <c r="J25" s="7" t="s">
        <v>92</v>
      </c>
      <c r="K25" s="9">
        <v>1970</v>
      </c>
      <c r="L25" s="9">
        <f t="shared" ca="1" si="0"/>
        <v>49</v>
      </c>
      <c r="M25" s="9"/>
      <c r="N25" s="9" t="str">
        <f t="shared" ca="1" si="1"/>
        <v>Adulte</v>
      </c>
      <c r="O25" s="22">
        <v>250</v>
      </c>
      <c r="P25" s="26">
        <f t="shared" ca="1" si="2"/>
        <v>0</v>
      </c>
      <c r="Q25" s="26">
        <v>75</v>
      </c>
      <c r="R25" s="26">
        <v>25</v>
      </c>
      <c r="S25" s="26">
        <v>10</v>
      </c>
    </row>
    <row r="26" spans="1:19" ht="15.75" x14ac:dyDescent="0.25">
      <c r="A26" s="20">
        <v>21</v>
      </c>
      <c r="B26" s="5">
        <v>88</v>
      </c>
      <c r="C26" s="6" t="s">
        <v>145</v>
      </c>
      <c r="D26" s="6" t="s">
        <v>146</v>
      </c>
      <c r="E26" s="6" t="s">
        <v>147</v>
      </c>
      <c r="F26" s="7" t="s">
        <v>148</v>
      </c>
      <c r="G26" s="8" t="s">
        <v>149</v>
      </c>
      <c r="H26" s="6" t="s">
        <v>150</v>
      </c>
      <c r="I26" s="10">
        <v>1950</v>
      </c>
      <c r="J26" s="6" t="s">
        <v>81</v>
      </c>
      <c r="K26" s="9">
        <v>1957</v>
      </c>
      <c r="L26" s="9">
        <f t="shared" ca="1" si="0"/>
        <v>62</v>
      </c>
      <c r="M26" s="9"/>
      <c r="N26" s="9" t="str">
        <f t="shared" ca="1" si="1"/>
        <v>Adulte</v>
      </c>
      <c r="O26" s="22">
        <v>250</v>
      </c>
      <c r="P26" s="26">
        <f t="shared" ca="1" si="2"/>
        <v>0</v>
      </c>
      <c r="Q26" s="26">
        <v>75</v>
      </c>
      <c r="R26" s="26">
        <v>25</v>
      </c>
      <c r="S26" s="26">
        <v>10</v>
      </c>
    </row>
    <row r="27" spans="1:19" ht="15.75" x14ac:dyDescent="0.25">
      <c r="A27" s="20">
        <v>22</v>
      </c>
      <c r="B27" s="35">
        <v>3783</v>
      </c>
      <c r="C27" s="6" t="s">
        <v>297</v>
      </c>
      <c r="D27" s="6" t="s">
        <v>298</v>
      </c>
      <c r="E27" s="6"/>
      <c r="F27" s="7" t="s">
        <v>302</v>
      </c>
      <c r="G27" s="16" t="s">
        <v>301</v>
      </c>
      <c r="H27" s="6" t="s">
        <v>299</v>
      </c>
      <c r="I27" s="10">
        <v>1926</v>
      </c>
      <c r="J27" s="6" t="s">
        <v>300</v>
      </c>
      <c r="K27" s="9">
        <v>1966</v>
      </c>
      <c r="L27" s="9">
        <f t="shared" ca="1" si="0"/>
        <v>53</v>
      </c>
      <c r="M27" s="9"/>
      <c r="N27" s="9" t="str">
        <f t="shared" ca="1" si="1"/>
        <v>Adulte</v>
      </c>
      <c r="O27" s="22">
        <v>250</v>
      </c>
      <c r="P27" s="26">
        <f t="shared" ca="1" si="2"/>
        <v>0</v>
      </c>
      <c r="Q27" s="26">
        <v>75</v>
      </c>
      <c r="R27" s="26">
        <v>25</v>
      </c>
      <c r="S27" s="26">
        <v>10</v>
      </c>
    </row>
    <row r="28" spans="1:19" ht="15.75" x14ac:dyDescent="0.25">
      <c r="A28" s="20">
        <v>23</v>
      </c>
      <c r="B28" s="5">
        <v>13651</v>
      </c>
      <c r="C28" s="6" t="s">
        <v>241</v>
      </c>
      <c r="D28" s="6" t="s">
        <v>242</v>
      </c>
      <c r="E28" s="11"/>
      <c r="F28" s="7" t="s">
        <v>243</v>
      </c>
      <c r="G28" s="18" t="s">
        <v>244</v>
      </c>
      <c r="H28" s="6" t="s">
        <v>245</v>
      </c>
      <c r="I28" s="10">
        <v>1950</v>
      </c>
      <c r="J28" s="6" t="s">
        <v>81</v>
      </c>
      <c r="K28" s="9">
        <v>1965</v>
      </c>
      <c r="L28" s="9">
        <f t="shared" ca="1" si="0"/>
        <v>54</v>
      </c>
      <c r="M28" s="9"/>
      <c r="N28" s="9" t="str">
        <f t="shared" ca="1" si="1"/>
        <v>Adulte</v>
      </c>
      <c r="O28" s="22">
        <v>250</v>
      </c>
      <c r="P28" s="26">
        <f t="shared" ca="1" si="2"/>
        <v>0</v>
      </c>
      <c r="Q28" s="26">
        <v>75</v>
      </c>
      <c r="R28" s="26">
        <v>25</v>
      </c>
      <c r="S28" s="26">
        <v>10</v>
      </c>
    </row>
    <row r="29" spans="1:19" ht="15.75" x14ac:dyDescent="0.25">
      <c r="A29" s="20"/>
      <c r="B29" s="9"/>
      <c r="C29" s="7" t="s">
        <v>154</v>
      </c>
      <c r="D29" s="7" t="s">
        <v>155</v>
      </c>
      <c r="E29" s="7" t="s">
        <v>156</v>
      </c>
      <c r="F29" s="7" t="s">
        <v>157</v>
      </c>
      <c r="G29" s="16" t="s">
        <v>190</v>
      </c>
      <c r="H29" s="6" t="s">
        <v>159</v>
      </c>
      <c r="I29" s="9">
        <v>1981</v>
      </c>
      <c r="J29" s="7" t="s">
        <v>139</v>
      </c>
      <c r="K29" s="7"/>
      <c r="L29" s="9"/>
      <c r="M29" s="9"/>
      <c r="N29" s="9"/>
      <c r="O29" s="22">
        <v>250</v>
      </c>
      <c r="P29" s="26">
        <f t="shared" si="2"/>
        <v>0</v>
      </c>
      <c r="Q29" s="26">
        <v>75</v>
      </c>
      <c r="R29" s="26">
        <v>25</v>
      </c>
      <c r="S29" s="26">
        <v>10</v>
      </c>
    </row>
    <row r="30" spans="1:19" ht="15.75" x14ac:dyDescent="0.25">
      <c r="A30" s="20">
        <v>24</v>
      </c>
      <c r="B30" s="5">
        <v>1260</v>
      </c>
      <c r="C30" s="6" t="s">
        <v>160</v>
      </c>
      <c r="D30" s="6" t="s">
        <v>161</v>
      </c>
      <c r="E30" s="11"/>
      <c r="F30" s="7" t="s">
        <v>162</v>
      </c>
      <c r="G30" s="12" t="s">
        <v>163</v>
      </c>
      <c r="H30" s="6" t="s">
        <v>164</v>
      </c>
      <c r="I30" s="10">
        <v>1950</v>
      </c>
      <c r="J30" s="6" t="s">
        <v>81</v>
      </c>
      <c r="K30" s="9">
        <v>1957</v>
      </c>
      <c r="L30" s="9">
        <f t="shared" ca="1" si="0"/>
        <v>62</v>
      </c>
      <c r="M30" s="9"/>
      <c r="N30" s="9" t="str">
        <f t="shared" ca="1" si="1"/>
        <v>Adulte</v>
      </c>
      <c r="O30" s="22">
        <v>250</v>
      </c>
      <c r="P30" s="26">
        <f t="shared" ca="1" si="2"/>
        <v>0</v>
      </c>
      <c r="Q30" s="26">
        <v>75</v>
      </c>
      <c r="R30" s="26">
        <v>25</v>
      </c>
      <c r="S30" s="26">
        <v>10</v>
      </c>
    </row>
    <row r="31" spans="1:19" x14ac:dyDescent="0.25">
      <c r="O31" s="20" t="s">
        <v>287</v>
      </c>
      <c r="P31" s="20" t="s">
        <v>288</v>
      </c>
      <c r="Q31" s="20" t="s">
        <v>290</v>
      </c>
      <c r="R31" s="20" t="s">
        <v>289</v>
      </c>
      <c r="S31" s="20" t="s">
        <v>291</v>
      </c>
    </row>
    <row r="32" spans="1:19" ht="15.75" x14ac:dyDescent="0.25">
      <c r="C32" s="20">
        <f>COUNTA(C5:C30)</f>
        <v>26</v>
      </c>
      <c r="N32" s="24" t="s">
        <v>254</v>
      </c>
      <c r="O32" s="25">
        <f>SUM(O5:O30)</f>
        <v>6200</v>
      </c>
      <c r="P32" s="25">
        <f ca="1">SUM(P5:P30)</f>
        <v>0</v>
      </c>
      <c r="Q32" s="25">
        <f>SUM(Q5:Q30)</f>
        <v>1698</v>
      </c>
      <c r="R32" s="25">
        <f>SUM(R5:R30)</f>
        <v>550</v>
      </c>
      <c r="S32" s="25">
        <f>SUM(S5:S30)</f>
        <v>230</v>
      </c>
    </row>
    <row r="33" spans="14:26" ht="15.75" x14ac:dyDescent="0.25">
      <c r="N33" s="24" t="s">
        <v>305</v>
      </c>
      <c r="O33" s="25">
        <f>O32-Q32-R32-S32</f>
        <v>3722</v>
      </c>
    </row>
    <row r="35" spans="14:26" ht="15.75" x14ac:dyDescent="0.25">
      <c r="R35" s="24" t="s">
        <v>281</v>
      </c>
      <c r="S35" s="30">
        <f>COUNTA(C5:C30)</f>
        <v>26</v>
      </c>
    </row>
    <row r="36" spans="14:26" ht="15.75" x14ac:dyDescent="0.25">
      <c r="N36" s="24" t="s">
        <v>259</v>
      </c>
      <c r="P36" s="25">
        <f>Q32+R32</f>
        <v>2248</v>
      </c>
      <c r="R36" s="24" t="s">
        <v>320</v>
      </c>
      <c r="S36" s="30">
        <f>COUNTIF(O5:O30,250)</f>
        <v>22</v>
      </c>
    </row>
    <row r="37" spans="14:26" ht="15.75" x14ac:dyDescent="0.25">
      <c r="N37" s="24" t="s">
        <v>260</v>
      </c>
      <c r="P37" s="25">
        <f>S32</f>
        <v>230</v>
      </c>
      <c r="R37" s="24" t="s">
        <v>321</v>
      </c>
      <c r="S37" s="30">
        <f>COUNTIF(O5:O30,200)</f>
        <v>1</v>
      </c>
    </row>
    <row r="38" spans="14:26" ht="15.75" x14ac:dyDescent="0.25">
      <c r="N38" s="24" t="s">
        <v>261</v>
      </c>
      <c r="P38" s="25">
        <f>SUM(P39:P41)</f>
        <v>3464.2</v>
      </c>
      <c r="R38" s="24" t="s">
        <v>322</v>
      </c>
      <c r="S38" s="30">
        <f>COUNTIF(O5:O30,175)</f>
        <v>2</v>
      </c>
    </row>
    <row r="39" spans="14:26" ht="15.75" x14ac:dyDescent="0.25">
      <c r="O39" s="20" t="s">
        <v>262</v>
      </c>
      <c r="P39" s="21">
        <v>2400</v>
      </c>
      <c r="R39" s="24" t="s">
        <v>280</v>
      </c>
      <c r="S39" s="30">
        <f>S35-S36-S37-S38</f>
        <v>1</v>
      </c>
    </row>
    <row r="40" spans="14:26" ht="15.75" x14ac:dyDescent="0.25">
      <c r="O40" s="20" t="s">
        <v>263</v>
      </c>
      <c r="P40" s="21">
        <v>426.6</v>
      </c>
      <c r="T40" s="31" t="s">
        <v>257</v>
      </c>
      <c r="U40" s="31" t="s">
        <v>256</v>
      </c>
      <c r="V40" s="31" t="s">
        <v>258</v>
      </c>
      <c r="W40" s="24" t="s">
        <v>285</v>
      </c>
      <c r="X40" s="24" t="s">
        <v>286</v>
      </c>
      <c r="Y40" s="24" t="s">
        <v>254</v>
      </c>
    </row>
    <row r="41" spans="14:26" ht="15.75" x14ac:dyDescent="0.25">
      <c r="O41" s="20" t="s">
        <v>264</v>
      </c>
      <c r="P41" s="21">
        <v>637.6</v>
      </c>
      <c r="R41" s="24" t="s">
        <v>282</v>
      </c>
      <c r="S41" s="30">
        <v>250</v>
      </c>
      <c r="T41" s="20">
        <v>75</v>
      </c>
      <c r="U41" s="20">
        <v>25</v>
      </c>
      <c r="V41" s="20">
        <v>10</v>
      </c>
      <c r="W41" s="30">
        <f>S41-T41-U41-V41</f>
        <v>140</v>
      </c>
      <c r="X41" s="30">
        <f>S36</f>
        <v>22</v>
      </c>
      <c r="Y41" s="30">
        <f>W41*X41</f>
        <v>3080</v>
      </c>
    </row>
    <row r="42" spans="14:26" ht="15.75" x14ac:dyDescent="0.25">
      <c r="N42" s="24" t="s">
        <v>265</v>
      </c>
      <c r="P42" s="25">
        <f>SUM(P43:P48)</f>
        <v>583.19999999999993</v>
      </c>
      <c r="R42" s="24" t="s">
        <v>283</v>
      </c>
      <c r="S42" s="30">
        <v>200</v>
      </c>
      <c r="T42" s="20">
        <v>75</v>
      </c>
      <c r="U42" s="20">
        <v>0</v>
      </c>
      <c r="V42" s="20">
        <v>3</v>
      </c>
      <c r="W42" s="30">
        <f t="shared" ref="W42:W43" si="3">S42-T42-U42-V42</f>
        <v>122</v>
      </c>
      <c r="X42" s="30">
        <f>S37</f>
        <v>1</v>
      </c>
      <c r="Y42" s="30">
        <f t="shared" ref="Y42:Y43" si="4">W42*X42</f>
        <v>122</v>
      </c>
    </row>
    <row r="43" spans="14:26" ht="15.75" x14ac:dyDescent="0.25">
      <c r="O43" s="20" t="s">
        <v>266</v>
      </c>
      <c r="P43" s="21">
        <v>180</v>
      </c>
      <c r="R43" s="24" t="s">
        <v>284</v>
      </c>
      <c r="S43" s="30">
        <v>200</v>
      </c>
      <c r="T43" s="20">
        <v>50</v>
      </c>
      <c r="U43" s="20">
        <v>0</v>
      </c>
      <c r="V43" s="20">
        <v>3</v>
      </c>
      <c r="W43" s="30">
        <f t="shared" si="3"/>
        <v>147</v>
      </c>
      <c r="X43" s="30"/>
      <c r="Y43" s="30">
        <f t="shared" si="4"/>
        <v>0</v>
      </c>
    </row>
    <row r="44" spans="14:26" x14ac:dyDescent="0.25">
      <c r="O44" s="20" t="s">
        <v>267</v>
      </c>
      <c r="P44" s="21">
        <v>40</v>
      </c>
    </row>
    <row r="45" spans="14:26" ht="15.75" x14ac:dyDescent="0.25">
      <c r="O45" s="20" t="s">
        <v>268</v>
      </c>
      <c r="P45" s="21">
        <v>236.3</v>
      </c>
      <c r="W45" s="24" t="s">
        <v>293</v>
      </c>
      <c r="X45" s="34">
        <f>Y41+Y42+Y43</f>
        <v>3202</v>
      </c>
      <c r="Y45" s="24" t="s">
        <v>294</v>
      </c>
      <c r="Z45" s="34">
        <f>X45-S48</f>
        <v>-845.39999999999964</v>
      </c>
    </row>
    <row r="46" spans="14:26" ht="15.75" x14ac:dyDescent="0.25">
      <c r="O46" s="28" t="s">
        <v>269</v>
      </c>
      <c r="P46" s="29">
        <v>100.55</v>
      </c>
      <c r="R46" s="32" t="s">
        <v>261</v>
      </c>
      <c r="S46" s="33">
        <f>P38</f>
        <v>3464.2</v>
      </c>
    </row>
    <row r="47" spans="14:26" ht="15.75" x14ac:dyDescent="0.25">
      <c r="O47" s="28" t="s">
        <v>270</v>
      </c>
      <c r="P47" s="29">
        <v>10.3</v>
      </c>
      <c r="R47" s="32" t="s">
        <v>265</v>
      </c>
      <c r="S47" s="33">
        <f>P42</f>
        <v>583.19999999999993</v>
      </c>
    </row>
    <row r="48" spans="14:26" ht="15.75" x14ac:dyDescent="0.25">
      <c r="O48" s="28" t="s">
        <v>271</v>
      </c>
      <c r="P48" s="29">
        <v>16.05</v>
      </c>
      <c r="R48" s="32" t="s">
        <v>292</v>
      </c>
      <c r="S48" s="34">
        <f>S46+S47</f>
        <v>4047.3999999999996</v>
      </c>
      <c r="W48" t="s">
        <v>295</v>
      </c>
    </row>
    <row r="50" spans="14:26" ht="15.75" x14ac:dyDescent="0.25">
      <c r="N50" s="24" t="s">
        <v>272</v>
      </c>
      <c r="P50" s="25">
        <f>P36+P37+P38+P42</f>
        <v>6525.4</v>
      </c>
      <c r="V50" s="24" t="s">
        <v>296</v>
      </c>
      <c r="W50" s="24" t="s">
        <v>285</v>
      </c>
      <c r="X50" s="24" t="s">
        <v>286</v>
      </c>
      <c r="Y50" s="24" t="s">
        <v>254</v>
      </c>
    </row>
    <row r="51" spans="14:26" ht="15.75" x14ac:dyDescent="0.25">
      <c r="V51" s="30">
        <v>60</v>
      </c>
      <c r="W51" s="30">
        <f>W41+V51</f>
        <v>200</v>
      </c>
      <c r="X51" s="30">
        <v>19</v>
      </c>
      <c r="Y51" s="30">
        <f>W51*X51</f>
        <v>3800</v>
      </c>
    </row>
    <row r="52" spans="14:26" ht="15.75" x14ac:dyDescent="0.25">
      <c r="N52" s="24" t="s">
        <v>273</v>
      </c>
      <c r="O52" s="20" t="s">
        <v>275</v>
      </c>
      <c r="P52" s="25">
        <v>180</v>
      </c>
      <c r="V52" s="30">
        <v>80</v>
      </c>
      <c r="W52" s="30">
        <f t="shared" ref="W52:W53" si="5">W42+V52</f>
        <v>202</v>
      </c>
      <c r="X52" s="30">
        <v>2</v>
      </c>
      <c r="Y52" s="30">
        <f t="shared" ref="Y52:Y53" si="6">W52*X52</f>
        <v>404</v>
      </c>
    </row>
    <row r="53" spans="14:26" ht="15.75" x14ac:dyDescent="0.25">
      <c r="O53" s="20" t="s">
        <v>276</v>
      </c>
      <c r="P53" s="25">
        <f>O32</f>
        <v>6200</v>
      </c>
      <c r="R53" s="24" t="s">
        <v>274</v>
      </c>
      <c r="S53" s="25">
        <f>P50-P53-P52-P54</f>
        <v>-104.60000000000036</v>
      </c>
      <c r="T53" t="s">
        <v>329</v>
      </c>
      <c r="V53" s="30"/>
      <c r="W53" s="30">
        <f t="shared" si="5"/>
        <v>147</v>
      </c>
      <c r="X53" s="30"/>
      <c r="Y53" s="30">
        <f t="shared" si="6"/>
        <v>0</v>
      </c>
    </row>
    <row r="54" spans="14:26" ht="15.75" x14ac:dyDescent="0.25">
      <c r="O54" t="s">
        <v>324</v>
      </c>
      <c r="P54" s="25">
        <v>250</v>
      </c>
    </row>
    <row r="55" spans="14:26" ht="15.75" x14ac:dyDescent="0.25">
      <c r="W55" s="24" t="s">
        <v>293</v>
      </c>
      <c r="X55" s="34">
        <f>Y51+Y52+Y53</f>
        <v>4204</v>
      </c>
      <c r="Y55" s="24" t="s">
        <v>294</v>
      </c>
      <c r="Z55" s="34">
        <f>X55-S48</f>
        <v>156.60000000000036</v>
      </c>
    </row>
    <row r="56" spans="14:26" ht="15.75" x14ac:dyDescent="0.25">
      <c r="N56" s="38" t="s">
        <v>323</v>
      </c>
    </row>
    <row r="57" spans="14:26" ht="15.75" x14ac:dyDescent="0.25">
      <c r="N57" s="39">
        <v>3500</v>
      </c>
    </row>
  </sheetData>
  <hyperlinks>
    <hyperlink ref="B5" r:id="rId1" display="http://www.schachbund.ch/schachsport/fl/detail.php?code=14603"/>
    <hyperlink ref="G5" r:id="rId2"/>
    <hyperlink ref="B6" r:id="rId3" display="http://www.schachbund.ch/schachsport/fl/detail.php?code=15403"/>
    <hyperlink ref="G6" r:id="rId4" display="mailto:deckom@hotmail.com"/>
    <hyperlink ref="B8" r:id="rId5" display="http://www.schachbund.ch/schachsport/fl/detail.php?code=2195"/>
    <hyperlink ref="G8" r:id="rId6" display="mailto:ybourban@hotmail.com"/>
    <hyperlink ref="B9" r:id="rId7" display="http://www.schachbund.ch/schachsport/fl/detail.php?code=15150"/>
    <hyperlink ref="G9" r:id="rId8" display="mailto:alexandre.briguet@bluewin.ch"/>
    <hyperlink ref="B10" r:id="rId9" display="http://www.schachbund.ch/schachsport/fl/detail.php?code=17494"/>
    <hyperlink ref="G10" r:id="rId10" display="mailto:pierre-andre.capt@bluewin.ch"/>
    <hyperlink ref="B11" r:id="rId11" display="http://www.schachbund.ch/schachsport/fl/detail.php?code=17887"/>
    <hyperlink ref="G11" r:id="rId12"/>
    <hyperlink ref="B12" r:id="rId13" display="http://www.schachbund.ch/schachsport/fl/detail.php?code=1517"/>
    <hyperlink ref="G12" r:id="rId14" display="mailto:pascal.grand@tvs2net.ch"/>
    <hyperlink ref="B13" r:id="rId15" display="http://www.schachbund.ch/schachsport/fl/detail.php?code=11764"/>
    <hyperlink ref="G13" r:id="rId16" display="mailto:ggrand@vtx.ch"/>
    <hyperlink ref="B17" r:id="rId17" display="http://www.schachbund.ch/schachsport/fl/detail.php?code=16502"/>
    <hyperlink ref="G17" r:id="rId18"/>
    <hyperlink ref="B18" r:id="rId19" display="http://www.schachbund.ch/schachsport/fl/detail.php?code=2177"/>
    <hyperlink ref="G18" r:id="rId20"/>
    <hyperlink ref="B19" r:id="rId21" display="http://www.schachbund.ch/schachsport/fl/detail.php?code=18728"/>
    <hyperlink ref="G19" r:id="rId22" display="mailto:arn.pannatier@gmail.com"/>
    <hyperlink ref="B20" r:id="rId23" display="http://www.schachbund.ch/schachsport/fl/detail.php?code=10195"/>
    <hyperlink ref="G20" r:id="rId24" display="mailto:philippozcedric@hotmail.com"/>
    <hyperlink ref="B21" r:id="rId25" display="http://www.schachbund.ch/schachsport/fl/detail.php?code=3007"/>
    <hyperlink ref="G21" r:id="rId26" display="mailto:philippozcedric@hotmail.com"/>
    <hyperlink ref="B23" r:id="rId27" display="http://www.schachbund.ch/schachsport/fl/detail.php?code=18363"/>
    <hyperlink ref="G23" r:id="rId28"/>
    <hyperlink ref="B24" r:id="rId29" display="http://www.schachbund.ch/schachsport/fl/detail.php?code=1032"/>
    <hyperlink ref="G24" r:id="rId30" display="mailto:pmraphrappaz@hotmail.com"/>
    <hyperlink ref="B26" r:id="rId31" display="http://www.schachbund.ch/schachsport/fl/detail.php?code=88"/>
    <hyperlink ref="G26" r:id="rId32" display="mailto:jyriand@netplus.ch"/>
    <hyperlink ref="B30" r:id="rId33" display="http://www.schachbund.ch/schachsport/fl/detail.php?code=1260"/>
    <hyperlink ref="G30" r:id="rId34" display="mailto:gt@netplus.ch"/>
    <hyperlink ref="B15" r:id="rId35" display="http://www.schachbund.ch/schachsport/fl/detail.php?code=11764"/>
    <hyperlink ref="G16" r:id="rId36" display="mailto:simoerschell@gmail.com"/>
    <hyperlink ref="G22" r:id="rId37" display="mailto:VPopescuGuizi@outlook.fr"/>
    <hyperlink ref="B28" r:id="rId38" display="http://www.schachbund.ch/schachsport/fl/detail.php?code=13651"/>
    <hyperlink ref="G28" r:id="rId39"/>
    <hyperlink ref="G25" r:id="rId40"/>
    <hyperlink ref="B27" r:id="rId41" display="http://www.schachbund.ch/schachsport/fl/detail.php?code=3783"/>
    <hyperlink ref="G27" r:id="rId42"/>
    <hyperlink ref="G29" r:id="rId43"/>
  </hyperlinks>
  <pageMargins left="0.70866141732283472" right="0.70866141732283472" top="0.74803149606299213" bottom="0.74803149606299213" header="0.31496062992125984" footer="0.31496062992125984"/>
  <pageSetup paperSize="9" scale="68" orientation="landscape" verticalDpi="0" r:id="rId44"/>
  <headerFooter>
    <oddHeader>&amp;C&amp;"-,Gras"&amp;18Club d'échecs de Sion</oddHeader>
    <oddFooter>&amp;RListe des membres au 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Z53"/>
  <sheetViews>
    <sheetView showGridLines="0" workbookViewId="0">
      <pane xSplit="10" topLeftCell="K1" activePane="topRight" state="frozen"/>
      <selection pane="topRight" activeCell="A9" sqref="A9"/>
    </sheetView>
  </sheetViews>
  <sheetFormatPr baseColWidth="10" defaultRowHeight="15" x14ac:dyDescent="0.25"/>
  <cols>
    <col min="1" max="1" width="4.85546875" customWidth="1"/>
    <col min="2" max="2" width="14.42578125" bestFit="1" customWidth="1"/>
    <col min="3" max="3" width="14.28515625" customWidth="1"/>
    <col min="4" max="4" width="16.5703125" customWidth="1"/>
    <col min="5" max="5" width="19.140625" hidden="1" customWidth="1"/>
    <col min="6" max="6" width="18.42578125" hidden="1" customWidth="1"/>
    <col min="7" max="7" width="29.85546875" hidden="1" customWidth="1"/>
    <col min="8" max="8" width="43.28515625" hidden="1" customWidth="1"/>
    <col min="9" max="9" width="11.7109375" hidden="1" customWidth="1"/>
    <col min="10" max="10" width="24.140625" hidden="1" customWidth="1"/>
    <col min="13" max="13" width="15.28515625" customWidth="1"/>
    <col min="14" max="14" width="24.140625" customWidth="1"/>
    <col min="15" max="15" width="14.5703125" customWidth="1"/>
    <col min="16" max="16" width="15.5703125" customWidth="1"/>
    <col min="26" max="26" width="12.7109375" customWidth="1"/>
    <col min="27" max="27" width="14.28515625" customWidth="1"/>
  </cols>
  <sheetData>
    <row r="4" spans="1:19" ht="18" x14ac:dyDescent="0.25">
      <c r="B4" s="2" t="s">
        <v>224</v>
      </c>
      <c r="C4" s="3" t="s">
        <v>178</v>
      </c>
      <c r="D4" s="3" t="s">
        <v>179</v>
      </c>
      <c r="E4" s="4" t="s">
        <v>222</v>
      </c>
      <c r="F4" s="4" t="s">
        <v>223</v>
      </c>
      <c r="G4" s="4" t="s">
        <v>181</v>
      </c>
      <c r="H4" s="4" t="s">
        <v>182</v>
      </c>
      <c r="I4" s="4" t="s">
        <v>183</v>
      </c>
      <c r="J4" s="4" t="s">
        <v>184</v>
      </c>
      <c r="K4" s="4" t="s">
        <v>2</v>
      </c>
      <c r="L4" s="4" t="s">
        <v>251</v>
      </c>
      <c r="M4" s="4" t="s">
        <v>304</v>
      </c>
      <c r="N4" s="4" t="s">
        <v>252</v>
      </c>
      <c r="O4" s="4" t="s">
        <v>306</v>
      </c>
      <c r="P4" s="4" t="s">
        <v>255</v>
      </c>
      <c r="Q4" s="4" t="s">
        <v>257</v>
      </c>
      <c r="R4" s="4" t="s">
        <v>256</v>
      </c>
      <c r="S4" s="4" t="s">
        <v>258</v>
      </c>
    </row>
    <row r="5" spans="1:19" ht="15.75" x14ac:dyDescent="0.25">
      <c r="A5" s="20">
        <v>1</v>
      </c>
      <c r="B5" s="5">
        <v>14603</v>
      </c>
      <c r="C5" s="7" t="s">
        <v>8</v>
      </c>
      <c r="D5" s="7" t="s">
        <v>9</v>
      </c>
      <c r="E5" s="7" t="s">
        <v>10</v>
      </c>
      <c r="F5" s="7" t="s">
        <v>11</v>
      </c>
      <c r="G5" s="16" t="s">
        <v>238</v>
      </c>
      <c r="H5" s="7" t="s">
        <v>13</v>
      </c>
      <c r="I5" s="9">
        <v>1950</v>
      </c>
      <c r="J5" s="7" t="s">
        <v>14</v>
      </c>
      <c r="K5" s="9">
        <v>1967</v>
      </c>
      <c r="L5" s="9">
        <f ca="1">IF(K5&lt;&gt;"",(YEAR(TODAY())-K5),"")</f>
        <v>52</v>
      </c>
      <c r="M5" s="9"/>
      <c r="N5" s="9" t="str">
        <f ca="1">IF(L5="","",IF(L5&lt;=16,"U16",IF(L5&lt;=20,"U20","Adulte")))</f>
        <v>Adulte</v>
      </c>
      <c r="O5" s="22">
        <v>250</v>
      </c>
      <c r="P5" s="26">
        <f ca="1">IF(N5="Adulte",IF(O5=95,95,0),0)</f>
        <v>0</v>
      </c>
      <c r="Q5" s="26">
        <v>75</v>
      </c>
      <c r="R5" s="26">
        <v>25</v>
      </c>
      <c r="S5" s="26">
        <v>10</v>
      </c>
    </row>
    <row r="6" spans="1:19" ht="15.75" x14ac:dyDescent="0.25">
      <c r="A6" s="20">
        <v>2</v>
      </c>
      <c r="B6" s="5">
        <v>15403</v>
      </c>
      <c r="C6" s="7" t="s">
        <v>15</v>
      </c>
      <c r="D6" s="7" t="s">
        <v>16</v>
      </c>
      <c r="E6" s="7"/>
      <c r="F6" s="7" t="s">
        <v>17</v>
      </c>
      <c r="G6" s="8" t="s">
        <v>18</v>
      </c>
      <c r="H6" s="7" t="s">
        <v>19</v>
      </c>
      <c r="I6" s="9">
        <v>1950</v>
      </c>
      <c r="J6" s="7" t="s">
        <v>14</v>
      </c>
      <c r="K6" s="9">
        <v>1960</v>
      </c>
      <c r="L6" s="9">
        <f t="shared" ref="L6:L28" ca="1" si="0">IF(K6&lt;&gt;"",(YEAR(TODAY())-K6),"")</f>
        <v>59</v>
      </c>
      <c r="M6" s="9" t="s">
        <v>303</v>
      </c>
      <c r="N6" s="9" t="str">
        <f t="shared" ref="N6:N28" ca="1" si="1">IF(L6="","",IF(L6&lt;=16,"U16",IF(L6&lt;=20,"U20","Adulte")))</f>
        <v>Adulte</v>
      </c>
      <c r="O6" s="23">
        <v>150</v>
      </c>
      <c r="P6" s="26">
        <f t="shared" ref="P6:P28" ca="1" si="2">IF(N6="Adulte",IF(O6=95,95,0),0)</f>
        <v>0</v>
      </c>
      <c r="Q6" s="27">
        <v>0</v>
      </c>
      <c r="R6" s="27">
        <v>0</v>
      </c>
      <c r="S6" s="27">
        <v>0</v>
      </c>
    </row>
    <row r="7" spans="1:19" ht="15.75" x14ac:dyDescent="0.25">
      <c r="A7" s="20">
        <v>3</v>
      </c>
      <c r="B7" s="5">
        <v>2195</v>
      </c>
      <c r="C7" s="6" t="s">
        <v>20</v>
      </c>
      <c r="D7" s="6" t="s">
        <v>21</v>
      </c>
      <c r="E7" s="7" t="s">
        <v>22</v>
      </c>
      <c r="F7" s="7" t="s">
        <v>23</v>
      </c>
      <c r="G7" s="8" t="s">
        <v>24</v>
      </c>
      <c r="H7" s="6" t="s">
        <v>188</v>
      </c>
      <c r="I7" s="10">
        <v>1964</v>
      </c>
      <c r="J7" s="6" t="s">
        <v>189</v>
      </c>
      <c r="K7" s="9">
        <v>1972</v>
      </c>
      <c r="L7" s="9">
        <f t="shared" ca="1" si="0"/>
        <v>47</v>
      </c>
      <c r="M7" s="9"/>
      <c r="N7" s="9" t="str">
        <f t="shared" ca="1" si="1"/>
        <v>Adulte</v>
      </c>
      <c r="O7" s="22">
        <v>250</v>
      </c>
      <c r="P7" s="26">
        <f t="shared" ca="1" si="2"/>
        <v>0</v>
      </c>
      <c r="Q7" s="26">
        <v>75</v>
      </c>
      <c r="R7" s="26">
        <v>25</v>
      </c>
      <c r="S7" s="26">
        <v>10</v>
      </c>
    </row>
    <row r="8" spans="1:19" ht="15.75" x14ac:dyDescent="0.25">
      <c r="A8" s="20">
        <v>4</v>
      </c>
      <c r="B8" s="5">
        <v>15150</v>
      </c>
      <c r="C8" s="7" t="s">
        <v>26</v>
      </c>
      <c r="D8" s="7" t="s">
        <v>27</v>
      </c>
      <c r="E8" s="7" t="s">
        <v>203</v>
      </c>
      <c r="F8" s="7" t="s">
        <v>28</v>
      </c>
      <c r="G8" s="8" t="s">
        <v>29</v>
      </c>
      <c r="H8" s="6" t="s">
        <v>201</v>
      </c>
      <c r="I8" s="9">
        <v>4600</v>
      </c>
      <c r="J8" s="7" t="s">
        <v>202</v>
      </c>
      <c r="K8" s="9">
        <v>1972</v>
      </c>
      <c r="L8" s="9">
        <f t="shared" ca="1" si="0"/>
        <v>47</v>
      </c>
      <c r="M8" s="9" t="s">
        <v>303</v>
      </c>
      <c r="N8" s="9" t="str">
        <f t="shared" ca="1" si="1"/>
        <v>Adulte</v>
      </c>
      <c r="O8" s="23">
        <v>150</v>
      </c>
      <c r="P8" s="26">
        <f t="shared" ca="1" si="2"/>
        <v>0</v>
      </c>
      <c r="Q8" s="27">
        <v>0</v>
      </c>
      <c r="R8" s="27">
        <v>0</v>
      </c>
      <c r="S8" s="27">
        <v>0</v>
      </c>
    </row>
    <row r="9" spans="1:19" ht="15.75" x14ac:dyDescent="0.25">
      <c r="A9" s="20">
        <v>5</v>
      </c>
      <c r="B9" s="5" t="s">
        <v>32</v>
      </c>
      <c r="C9" s="7" t="s">
        <v>33</v>
      </c>
      <c r="D9" s="7" t="s">
        <v>34</v>
      </c>
      <c r="E9" s="6" t="s">
        <v>35</v>
      </c>
      <c r="F9" s="7" t="s">
        <v>36</v>
      </c>
      <c r="G9" s="8" t="s">
        <v>37</v>
      </c>
      <c r="H9" s="7" t="s">
        <v>38</v>
      </c>
      <c r="I9" s="9">
        <v>1965</v>
      </c>
      <c r="J9" s="7" t="s">
        <v>39</v>
      </c>
      <c r="K9" s="9">
        <v>1944</v>
      </c>
      <c r="L9" s="9">
        <f t="shared" ca="1" si="0"/>
        <v>75</v>
      </c>
      <c r="M9" s="9"/>
      <c r="N9" s="9" t="str">
        <f t="shared" ca="1" si="1"/>
        <v>Adulte</v>
      </c>
      <c r="O9" s="22">
        <v>250</v>
      </c>
      <c r="P9" s="26">
        <f t="shared" ca="1" si="2"/>
        <v>0</v>
      </c>
      <c r="Q9" s="26">
        <v>75</v>
      </c>
      <c r="R9" s="26">
        <v>25</v>
      </c>
      <c r="S9" s="26">
        <v>10</v>
      </c>
    </row>
    <row r="10" spans="1:19" ht="15.75" x14ac:dyDescent="0.25">
      <c r="A10" s="20">
        <v>6</v>
      </c>
      <c r="B10" s="5" t="s">
        <v>57</v>
      </c>
      <c r="C10" s="7" t="s">
        <v>58</v>
      </c>
      <c r="D10" s="7" t="s">
        <v>59</v>
      </c>
      <c r="E10" s="7" t="s">
        <v>60</v>
      </c>
      <c r="F10" s="7" t="s">
        <v>61</v>
      </c>
      <c r="G10" s="16" t="s">
        <v>204</v>
      </c>
      <c r="H10" s="7" t="s">
        <v>63</v>
      </c>
      <c r="I10" s="9">
        <v>1978</v>
      </c>
      <c r="J10" s="7" t="s">
        <v>64</v>
      </c>
      <c r="K10" s="9">
        <v>1994</v>
      </c>
      <c r="L10" s="9">
        <f t="shared" ca="1" si="0"/>
        <v>25</v>
      </c>
      <c r="M10" s="9"/>
      <c r="N10" s="9" t="str">
        <f t="shared" ca="1" si="1"/>
        <v>Adulte</v>
      </c>
      <c r="O10" s="22">
        <v>250</v>
      </c>
      <c r="P10" s="26">
        <f t="shared" ca="1" si="2"/>
        <v>0</v>
      </c>
      <c r="Q10" s="26">
        <v>75</v>
      </c>
      <c r="R10" s="26">
        <v>25</v>
      </c>
      <c r="S10" s="26">
        <v>10</v>
      </c>
    </row>
    <row r="11" spans="1:19" ht="15.75" x14ac:dyDescent="0.25">
      <c r="A11" s="20">
        <v>7</v>
      </c>
      <c r="B11" s="5" t="s">
        <v>65</v>
      </c>
      <c r="C11" s="7" t="s">
        <v>66</v>
      </c>
      <c r="D11" s="7" t="s">
        <v>67</v>
      </c>
      <c r="E11" s="7"/>
      <c r="F11" s="7" t="s">
        <v>68</v>
      </c>
      <c r="G11" s="8" t="s">
        <v>69</v>
      </c>
      <c r="H11" s="7" t="s">
        <v>70</v>
      </c>
      <c r="I11" s="9">
        <v>1950</v>
      </c>
      <c r="J11" s="7" t="s">
        <v>14</v>
      </c>
      <c r="K11" s="9">
        <v>1994</v>
      </c>
      <c r="L11" s="9">
        <f t="shared" ca="1" si="0"/>
        <v>25</v>
      </c>
      <c r="M11" s="9"/>
      <c r="N11" s="9" t="str">
        <f t="shared" ca="1" si="1"/>
        <v>Adulte</v>
      </c>
      <c r="O11" s="22">
        <v>250</v>
      </c>
      <c r="P11" s="26">
        <f t="shared" ca="1" si="2"/>
        <v>0</v>
      </c>
      <c r="Q11" s="26">
        <v>75</v>
      </c>
      <c r="R11" s="26">
        <v>25</v>
      </c>
      <c r="S11" s="26">
        <v>10</v>
      </c>
    </row>
    <row r="12" spans="1:19" ht="15.75" x14ac:dyDescent="0.25">
      <c r="A12" s="20">
        <v>8</v>
      </c>
      <c r="B12" s="5">
        <v>1517</v>
      </c>
      <c r="C12" s="6" t="s">
        <v>71</v>
      </c>
      <c r="D12" s="6" t="s">
        <v>72</v>
      </c>
      <c r="E12" s="6" t="s">
        <v>73</v>
      </c>
      <c r="F12" s="7" t="s">
        <v>74</v>
      </c>
      <c r="G12" s="12" t="s">
        <v>75</v>
      </c>
      <c r="H12" s="6" t="s">
        <v>76</v>
      </c>
      <c r="I12" s="10">
        <v>3960</v>
      </c>
      <c r="J12" s="6" t="s">
        <v>7</v>
      </c>
      <c r="K12" s="9">
        <v>1965</v>
      </c>
      <c r="L12" s="9">
        <f t="shared" ca="1" si="0"/>
        <v>54</v>
      </c>
      <c r="M12" s="9"/>
      <c r="N12" s="9" t="str">
        <f t="shared" ca="1" si="1"/>
        <v>Adulte</v>
      </c>
      <c r="O12" s="22">
        <v>250</v>
      </c>
      <c r="P12" s="26">
        <f t="shared" ca="1" si="2"/>
        <v>0</v>
      </c>
      <c r="Q12" s="27">
        <v>0</v>
      </c>
      <c r="R12" s="27">
        <v>0</v>
      </c>
      <c r="S12" s="27">
        <v>0</v>
      </c>
    </row>
    <row r="13" spans="1:19" ht="15.75" x14ac:dyDescent="0.25">
      <c r="A13" s="20">
        <v>9</v>
      </c>
      <c r="B13" s="5">
        <v>11764</v>
      </c>
      <c r="C13" s="6" t="s">
        <v>71</v>
      </c>
      <c r="D13" s="6" t="s">
        <v>77</v>
      </c>
      <c r="E13" s="6" t="s">
        <v>78</v>
      </c>
      <c r="F13" s="7"/>
      <c r="G13" s="12" t="s">
        <v>79</v>
      </c>
      <c r="H13" s="6" t="s">
        <v>80</v>
      </c>
      <c r="I13" s="10">
        <v>1950</v>
      </c>
      <c r="J13" s="6" t="s">
        <v>81</v>
      </c>
      <c r="K13" s="9">
        <v>1939</v>
      </c>
      <c r="L13" s="9">
        <f t="shared" ca="1" si="0"/>
        <v>80</v>
      </c>
      <c r="M13" s="9"/>
      <c r="N13" s="9" t="str">
        <f t="shared" ca="1" si="1"/>
        <v>Adulte</v>
      </c>
      <c r="O13" s="22">
        <v>250</v>
      </c>
      <c r="P13" s="26">
        <f t="shared" ca="1" si="2"/>
        <v>0</v>
      </c>
      <c r="Q13" s="26">
        <v>75</v>
      </c>
      <c r="R13" s="26">
        <v>25</v>
      </c>
      <c r="S13" s="26">
        <v>10</v>
      </c>
    </row>
    <row r="14" spans="1:19" ht="15.75" x14ac:dyDescent="0.25">
      <c r="A14" s="20">
        <v>10</v>
      </c>
      <c r="B14" s="5">
        <v>21976</v>
      </c>
      <c r="C14" s="6" t="s">
        <v>218</v>
      </c>
      <c r="D14" s="6" t="s">
        <v>85</v>
      </c>
      <c r="E14" s="6"/>
      <c r="F14" s="7" t="s">
        <v>220</v>
      </c>
      <c r="G14" s="12" t="s">
        <v>221</v>
      </c>
      <c r="H14" s="6" t="s">
        <v>219</v>
      </c>
      <c r="I14" s="10">
        <v>1951</v>
      </c>
      <c r="J14" s="6" t="s">
        <v>81</v>
      </c>
      <c r="K14" s="9">
        <v>1998</v>
      </c>
      <c r="L14" s="9">
        <f t="shared" ca="1" si="0"/>
        <v>21</v>
      </c>
      <c r="M14" s="9"/>
      <c r="N14" s="9" t="str">
        <f t="shared" ca="1" si="1"/>
        <v>Adulte</v>
      </c>
      <c r="O14" s="23">
        <v>200</v>
      </c>
      <c r="P14" s="26">
        <f t="shared" ca="1" si="2"/>
        <v>0</v>
      </c>
      <c r="Q14" s="26">
        <v>75</v>
      </c>
      <c r="R14" s="27">
        <v>0</v>
      </c>
      <c r="S14" s="27">
        <v>3</v>
      </c>
    </row>
    <row r="15" spans="1:19" ht="15.75" x14ac:dyDescent="0.25">
      <c r="A15" s="20">
        <v>11</v>
      </c>
      <c r="B15" s="9" t="s">
        <v>176</v>
      </c>
      <c r="C15" s="7" t="s">
        <v>86</v>
      </c>
      <c r="D15" s="7" t="s">
        <v>94</v>
      </c>
      <c r="E15" s="7" t="s">
        <v>88</v>
      </c>
      <c r="F15" s="7" t="s">
        <v>234</v>
      </c>
      <c r="G15" s="8" t="s">
        <v>235</v>
      </c>
      <c r="H15" s="7" t="s">
        <v>91</v>
      </c>
      <c r="I15" s="9">
        <v>1971</v>
      </c>
      <c r="J15" s="7" t="s">
        <v>92</v>
      </c>
      <c r="K15" s="9">
        <v>1997</v>
      </c>
      <c r="L15" s="9">
        <f t="shared" ca="1" si="0"/>
        <v>22</v>
      </c>
      <c r="M15" s="9"/>
      <c r="N15" s="9" t="str">
        <f t="shared" ca="1" si="1"/>
        <v>Adulte</v>
      </c>
      <c r="O15" s="22">
        <v>250</v>
      </c>
      <c r="P15" s="26">
        <f t="shared" ca="1" si="2"/>
        <v>0</v>
      </c>
      <c r="Q15" s="26">
        <v>75</v>
      </c>
      <c r="R15" s="26">
        <v>25</v>
      </c>
      <c r="S15" s="26">
        <v>10</v>
      </c>
    </row>
    <row r="16" spans="1:19" ht="15.75" x14ac:dyDescent="0.25">
      <c r="A16" s="20">
        <v>12</v>
      </c>
      <c r="B16" s="5" t="s">
        <v>96</v>
      </c>
      <c r="C16" s="7" t="s">
        <v>97</v>
      </c>
      <c r="D16" s="7" t="s">
        <v>94</v>
      </c>
      <c r="E16" s="7" t="s">
        <v>98</v>
      </c>
      <c r="F16" s="7" t="s">
        <v>240</v>
      </c>
      <c r="G16" s="16" t="s">
        <v>215</v>
      </c>
      <c r="H16" s="7" t="s">
        <v>101</v>
      </c>
      <c r="I16" s="9">
        <v>1958</v>
      </c>
      <c r="J16" s="7" t="s">
        <v>102</v>
      </c>
      <c r="K16" s="9">
        <v>1991</v>
      </c>
      <c r="L16" s="9">
        <f t="shared" ca="1" si="0"/>
        <v>28</v>
      </c>
      <c r="M16" s="9"/>
      <c r="N16" s="9" t="str">
        <f t="shared" ca="1" si="1"/>
        <v>Adulte</v>
      </c>
      <c r="O16" s="22">
        <v>250</v>
      </c>
      <c r="P16" s="26">
        <f t="shared" ca="1" si="2"/>
        <v>0</v>
      </c>
      <c r="Q16" s="26">
        <v>75</v>
      </c>
      <c r="R16" s="26">
        <v>25</v>
      </c>
      <c r="S16" s="26">
        <v>10</v>
      </c>
    </row>
    <row r="17" spans="1:19" ht="15.75" x14ac:dyDescent="0.25">
      <c r="A17" s="20">
        <v>13</v>
      </c>
      <c r="B17" s="5">
        <v>2177</v>
      </c>
      <c r="C17" s="6" t="s">
        <v>103</v>
      </c>
      <c r="D17" s="6" t="s">
        <v>104</v>
      </c>
      <c r="E17" s="6" t="s">
        <v>105</v>
      </c>
      <c r="F17" s="7" t="s">
        <v>106</v>
      </c>
      <c r="G17" s="18" t="s">
        <v>200</v>
      </c>
      <c r="H17" s="6" t="s">
        <v>214</v>
      </c>
      <c r="I17" s="10">
        <v>3960</v>
      </c>
      <c r="J17" s="6" t="s">
        <v>7</v>
      </c>
      <c r="K17" s="9">
        <v>1962</v>
      </c>
      <c r="L17" s="9">
        <f t="shared" ca="1" si="0"/>
        <v>57</v>
      </c>
      <c r="M17" s="9"/>
      <c r="N17" s="9" t="str">
        <f t="shared" ca="1" si="1"/>
        <v>Adulte</v>
      </c>
      <c r="O17" s="22">
        <v>250</v>
      </c>
      <c r="P17" s="26">
        <f t="shared" ca="1" si="2"/>
        <v>0</v>
      </c>
      <c r="Q17" s="26">
        <v>75</v>
      </c>
      <c r="R17" s="26">
        <v>25</v>
      </c>
      <c r="S17" s="26">
        <v>10</v>
      </c>
    </row>
    <row r="18" spans="1:19" ht="15.75" x14ac:dyDescent="0.25">
      <c r="A18" s="20">
        <v>14</v>
      </c>
      <c r="B18" s="5" t="s">
        <v>109</v>
      </c>
      <c r="C18" s="7" t="s">
        <v>110</v>
      </c>
      <c r="D18" s="7" t="s">
        <v>111</v>
      </c>
      <c r="E18" s="7" t="s">
        <v>112</v>
      </c>
      <c r="F18" s="7" t="s">
        <v>113</v>
      </c>
      <c r="G18" s="8" t="s">
        <v>114</v>
      </c>
      <c r="H18" s="7" t="s">
        <v>115</v>
      </c>
      <c r="I18" s="9">
        <v>1951</v>
      </c>
      <c r="J18" s="7" t="s">
        <v>116</v>
      </c>
      <c r="K18" s="9">
        <v>1995</v>
      </c>
      <c r="L18" s="9">
        <f t="shared" ca="1" si="0"/>
        <v>24</v>
      </c>
      <c r="M18" s="9"/>
      <c r="N18" s="9" t="str">
        <f t="shared" ca="1" si="1"/>
        <v>Adulte</v>
      </c>
      <c r="O18" s="22">
        <v>250</v>
      </c>
      <c r="P18" s="26">
        <f t="shared" ca="1" si="2"/>
        <v>0</v>
      </c>
      <c r="Q18" s="26">
        <v>75</v>
      </c>
      <c r="R18" s="26">
        <v>25</v>
      </c>
      <c r="S18" s="26">
        <v>10</v>
      </c>
    </row>
    <row r="19" spans="1:19" ht="15.75" x14ac:dyDescent="0.25">
      <c r="A19" s="20">
        <v>15</v>
      </c>
      <c r="B19" s="5">
        <v>10195</v>
      </c>
      <c r="C19" s="6" t="s">
        <v>124</v>
      </c>
      <c r="D19" s="6" t="s">
        <v>56</v>
      </c>
      <c r="E19" s="13" t="s">
        <v>89</v>
      </c>
      <c r="F19" s="7" t="s">
        <v>125</v>
      </c>
      <c r="G19" s="8" t="s">
        <v>126</v>
      </c>
      <c r="H19" s="14" t="s">
        <v>127</v>
      </c>
      <c r="I19" s="10">
        <v>1958</v>
      </c>
      <c r="J19" s="6" t="s">
        <v>102</v>
      </c>
      <c r="K19" s="9">
        <v>1981</v>
      </c>
      <c r="L19" s="9">
        <f t="shared" ca="1" si="0"/>
        <v>38</v>
      </c>
      <c r="M19" s="9"/>
      <c r="N19" s="9" t="str">
        <f t="shared" ca="1" si="1"/>
        <v>Adulte</v>
      </c>
      <c r="O19" s="22">
        <v>250</v>
      </c>
      <c r="P19" s="26">
        <f t="shared" ca="1" si="2"/>
        <v>0</v>
      </c>
      <c r="Q19" s="26">
        <v>75</v>
      </c>
      <c r="R19" s="26">
        <v>25</v>
      </c>
      <c r="S19" s="26">
        <v>10</v>
      </c>
    </row>
    <row r="20" spans="1:19" ht="15.75" x14ac:dyDescent="0.25">
      <c r="A20" s="20">
        <v>16</v>
      </c>
      <c r="B20" s="5">
        <v>3007</v>
      </c>
      <c r="C20" s="6" t="s">
        <v>124</v>
      </c>
      <c r="D20" s="6" t="s">
        <v>128</v>
      </c>
      <c r="E20" s="6" t="s">
        <v>177</v>
      </c>
      <c r="F20" s="7" t="s">
        <v>129</v>
      </c>
      <c r="G20" s="8" t="s">
        <v>130</v>
      </c>
      <c r="H20" s="6" t="s">
        <v>131</v>
      </c>
      <c r="I20" s="10">
        <v>1229</v>
      </c>
      <c r="J20" s="6" t="s">
        <v>132</v>
      </c>
      <c r="K20" s="9">
        <v>1976</v>
      </c>
      <c r="L20" s="9">
        <f t="shared" ca="1" si="0"/>
        <v>43</v>
      </c>
      <c r="M20" s="9"/>
      <c r="N20" s="9" t="str">
        <f t="shared" ca="1" si="1"/>
        <v>Adulte</v>
      </c>
      <c r="O20" s="22">
        <v>250</v>
      </c>
      <c r="P20" s="26">
        <f t="shared" ca="1" si="2"/>
        <v>0</v>
      </c>
      <c r="Q20" s="26">
        <v>75</v>
      </c>
      <c r="R20" s="26">
        <v>25</v>
      </c>
      <c r="S20" s="26">
        <v>10</v>
      </c>
    </row>
    <row r="21" spans="1:19" ht="15.75" x14ac:dyDescent="0.25">
      <c r="A21" s="20">
        <v>17</v>
      </c>
      <c r="B21" s="5"/>
      <c r="C21" s="6" t="s">
        <v>134</v>
      </c>
      <c r="D21" s="6" t="s">
        <v>153</v>
      </c>
      <c r="E21" s="6"/>
      <c r="F21" s="7" t="s">
        <v>236</v>
      </c>
      <c r="G21" s="8" t="s">
        <v>237</v>
      </c>
      <c r="H21" s="7" t="s">
        <v>138</v>
      </c>
      <c r="I21" s="9">
        <v>1981</v>
      </c>
      <c r="J21" s="7" t="s">
        <v>139</v>
      </c>
      <c r="K21" s="9">
        <v>1996</v>
      </c>
      <c r="L21" s="9">
        <f t="shared" ca="1" si="0"/>
        <v>23</v>
      </c>
      <c r="M21" s="9"/>
      <c r="N21" s="9" t="str">
        <f t="shared" ca="1" si="1"/>
        <v>Adulte</v>
      </c>
      <c r="O21" s="22">
        <v>250</v>
      </c>
      <c r="P21" s="26">
        <f t="shared" ca="1" si="2"/>
        <v>0</v>
      </c>
      <c r="Q21" s="27">
        <v>48</v>
      </c>
      <c r="R21" s="26">
        <v>25</v>
      </c>
      <c r="S21" s="26">
        <v>10</v>
      </c>
    </row>
    <row r="22" spans="1:19" ht="15.75" x14ac:dyDescent="0.25">
      <c r="A22" s="20">
        <v>18</v>
      </c>
      <c r="B22" s="5" t="s">
        <v>133</v>
      </c>
      <c r="C22" s="7" t="s">
        <v>134</v>
      </c>
      <c r="D22" s="7" t="s">
        <v>135</v>
      </c>
      <c r="E22" s="7"/>
      <c r="F22" s="7" t="s">
        <v>136</v>
      </c>
      <c r="G22" s="8" t="s">
        <v>137</v>
      </c>
      <c r="H22" s="7" t="s">
        <v>138</v>
      </c>
      <c r="I22" s="9">
        <v>1981</v>
      </c>
      <c r="J22" s="7" t="s">
        <v>139</v>
      </c>
      <c r="K22" s="9">
        <v>1989</v>
      </c>
      <c r="L22" s="9">
        <f t="shared" ca="1" si="0"/>
        <v>30</v>
      </c>
      <c r="M22" s="9"/>
      <c r="N22" s="9" t="str">
        <f t="shared" ca="1" si="1"/>
        <v>Adulte</v>
      </c>
      <c r="O22" s="22">
        <v>250</v>
      </c>
      <c r="P22" s="26">
        <f t="shared" ca="1" si="2"/>
        <v>0</v>
      </c>
      <c r="Q22" s="26">
        <v>75</v>
      </c>
      <c r="R22" s="26">
        <v>25</v>
      </c>
      <c r="S22" s="26">
        <v>10</v>
      </c>
    </row>
    <row r="23" spans="1:19" ht="15.75" x14ac:dyDescent="0.25">
      <c r="A23" s="20">
        <v>19</v>
      </c>
      <c r="B23" s="5">
        <v>1032</v>
      </c>
      <c r="C23" s="6" t="s">
        <v>140</v>
      </c>
      <c r="D23" s="6" t="s">
        <v>141</v>
      </c>
      <c r="E23" s="6" t="s">
        <v>142</v>
      </c>
      <c r="F23" s="7"/>
      <c r="G23" s="8" t="s">
        <v>143</v>
      </c>
      <c r="H23" s="6" t="s">
        <v>144</v>
      </c>
      <c r="I23" s="10">
        <v>1950</v>
      </c>
      <c r="J23" s="6" t="s">
        <v>81</v>
      </c>
      <c r="K23" s="9">
        <v>1956</v>
      </c>
      <c r="L23" s="9">
        <f t="shared" ca="1" si="0"/>
        <v>63</v>
      </c>
      <c r="M23" s="9"/>
      <c r="N23" s="9" t="str">
        <f t="shared" ca="1" si="1"/>
        <v>Adulte</v>
      </c>
      <c r="O23" s="22">
        <v>250</v>
      </c>
      <c r="P23" s="26">
        <f t="shared" ca="1" si="2"/>
        <v>0</v>
      </c>
      <c r="Q23" s="26">
        <v>75</v>
      </c>
      <c r="R23" s="26">
        <v>25</v>
      </c>
      <c r="S23" s="26">
        <v>10</v>
      </c>
    </row>
    <row r="24" spans="1:19" ht="15.75" x14ac:dyDescent="0.25">
      <c r="A24" s="20">
        <v>20</v>
      </c>
      <c r="B24" s="5"/>
      <c r="C24" s="6" t="s">
        <v>246</v>
      </c>
      <c r="D24" s="6" t="s">
        <v>247</v>
      </c>
      <c r="E24" s="6" t="s">
        <v>249</v>
      </c>
      <c r="F24" s="7"/>
      <c r="G24" s="16" t="s">
        <v>250</v>
      </c>
      <c r="H24" s="6" t="s">
        <v>248</v>
      </c>
      <c r="I24" s="9">
        <v>1971</v>
      </c>
      <c r="J24" s="7" t="s">
        <v>92</v>
      </c>
      <c r="K24" s="9">
        <v>1970</v>
      </c>
      <c r="L24" s="9">
        <f t="shared" ca="1" si="0"/>
        <v>49</v>
      </c>
      <c r="M24" s="9"/>
      <c r="N24" s="9" t="str">
        <f t="shared" ca="1" si="1"/>
        <v>Adulte</v>
      </c>
      <c r="O24" s="22">
        <v>250</v>
      </c>
      <c r="P24" s="26">
        <f t="shared" ca="1" si="2"/>
        <v>0</v>
      </c>
      <c r="Q24" s="26">
        <v>75</v>
      </c>
      <c r="R24" s="26">
        <v>25</v>
      </c>
      <c r="S24" s="26">
        <v>10</v>
      </c>
    </row>
    <row r="25" spans="1:19" ht="15.75" x14ac:dyDescent="0.25">
      <c r="A25" s="20">
        <v>21</v>
      </c>
      <c r="B25" s="5">
        <v>88</v>
      </c>
      <c r="C25" s="6" t="s">
        <v>145</v>
      </c>
      <c r="D25" s="6" t="s">
        <v>146</v>
      </c>
      <c r="E25" s="6" t="s">
        <v>147</v>
      </c>
      <c r="F25" s="7" t="s">
        <v>148</v>
      </c>
      <c r="G25" s="8" t="s">
        <v>149</v>
      </c>
      <c r="H25" s="6" t="s">
        <v>150</v>
      </c>
      <c r="I25" s="10">
        <v>1950</v>
      </c>
      <c r="J25" s="6" t="s">
        <v>81</v>
      </c>
      <c r="K25" s="9">
        <v>1957</v>
      </c>
      <c r="L25" s="9">
        <f t="shared" ca="1" si="0"/>
        <v>62</v>
      </c>
      <c r="M25" s="9"/>
      <c r="N25" s="9" t="str">
        <f t="shared" ca="1" si="1"/>
        <v>Adulte</v>
      </c>
      <c r="O25" s="22">
        <v>250</v>
      </c>
      <c r="P25" s="26">
        <f t="shared" ca="1" si="2"/>
        <v>0</v>
      </c>
      <c r="Q25" s="26">
        <v>75</v>
      </c>
      <c r="R25" s="26">
        <v>25</v>
      </c>
      <c r="S25" s="26">
        <v>10</v>
      </c>
    </row>
    <row r="26" spans="1:19" ht="15.75" x14ac:dyDescent="0.25">
      <c r="A26" s="20">
        <v>22</v>
      </c>
      <c r="B26" s="35">
        <v>3783</v>
      </c>
      <c r="C26" s="6" t="s">
        <v>297</v>
      </c>
      <c r="D26" s="6" t="s">
        <v>298</v>
      </c>
      <c r="E26" s="6"/>
      <c r="F26" s="7" t="s">
        <v>302</v>
      </c>
      <c r="G26" s="16" t="s">
        <v>301</v>
      </c>
      <c r="H26" s="6" t="s">
        <v>299</v>
      </c>
      <c r="I26" s="10">
        <v>1926</v>
      </c>
      <c r="J26" s="6" t="s">
        <v>300</v>
      </c>
      <c r="K26" s="9">
        <v>1966</v>
      </c>
      <c r="L26" s="9">
        <f t="shared" ca="1" si="0"/>
        <v>53</v>
      </c>
      <c r="M26" s="9"/>
      <c r="N26" s="9" t="str">
        <f t="shared" ca="1" si="1"/>
        <v>Adulte</v>
      </c>
      <c r="O26" s="22">
        <v>250</v>
      </c>
      <c r="P26" s="26">
        <f t="shared" ca="1" si="2"/>
        <v>0</v>
      </c>
      <c r="Q26" s="26">
        <v>75</v>
      </c>
      <c r="R26" s="26">
        <v>25</v>
      </c>
      <c r="S26" s="26">
        <v>10</v>
      </c>
    </row>
    <row r="27" spans="1:19" ht="15.75" x14ac:dyDescent="0.25">
      <c r="A27" s="20">
        <v>23</v>
      </c>
      <c r="B27" s="5">
        <v>13651</v>
      </c>
      <c r="C27" s="6" t="s">
        <v>241</v>
      </c>
      <c r="D27" s="6" t="s">
        <v>242</v>
      </c>
      <c r="E27" s="11"/>
      <c r="F27" s="7" t="s">
        <v>243</v>
      </c>
      <c r="G27" s="18" t="s">
        <v>244</v>
      </c>
      <c r="H27" s="6" t="s">
        <v>245</v>
      </c>
      <c r="I27" s="10">
        <v>1950</v>
      </c>
      <c r="J27" s="6" t="s">
        <v>81</v>
      </c>
      <c r="K27" s="9">
        <v>1965</v>
      </c>
      <c r="L27" s="9">
        <f t="shared" ca="1" si="0"/>
        <v>54</v>
      </c>
      <c r="M27" s="9"/>
      <c r="N27" s="9" t="str">
        <f t="shared" ca="1" si="1"/>
        <v>Adulte</v>
      </c>
      <c r="O27" s="22">
        <v>250</v>
      </c>
      <c r="P27" s="26">
        <f t="shared" ca="1" si="2"/>
        <v>0</v>
      </c>
      <c r="Q27" s="26">
        <v>75</v>
      </c>
      <c r="R27" s="26">
        <v>25</v>
      </c>
      <c r="S27" s="26">
        <v>10</v>
      </c>
    </row>
    <row r="28" spans="1:19" ht="15.75" x14ac:dyDescent="0.25">
      <c r="A28" s="20">
        <v>24</v>
      </c>
      <c r="B28" s="5">
        <v>1260</v>
      </c>
      <c r="C28" s="6" t="s">
        <v>160</v>
      </c>
      <c r="D28" s="6" t="s">
        <v>161</v>
      </c>
      <c r="E28" s="11"/>
      <c r="F28" s="7" t="s">
        <v>162</v>
      </c>
      <c r="G28" s="12" t="s">
        <v>163</v>
      </c>
      <c r="H28" s="6" t="s">
        <v>164</v>
      </c>
      <c r="I28" s="10">
        <v>1950</v>
      </c>
      <c r="J28" s="6" t="s">
        <v>81</v>
      </c>
      <c r="K28" s="9">
        <v>1957</v>
      </c>
      <c r="L28" s="9">
        <f t="shared" ca="1" si="0"/>
        <v>62</v>
      </c>
      <c r="M28" s="9"/>
      <c r="N28" s="9" t="str">
        <f t="shared" ca="1" si="1"/>
        <v>Adulte</v>
      </c>
      <c r="O28" s="22">
        <v>250</v>
      </c>
      <c r="P28" s="26">
        <f t="shared" ca="1" si="2"/>
        <v>0</v>
      </c>
      <c r="Q28" s="26">
        <v>75</v>
      </c>
      <c r="R28" s="26">
        <v>25</v>
      </c>
      <c r="S28" s="26">
        <v>10</v>
      </c>
    </row>
    <row r="29" spans="1:19" x14ac:dyDescent="0.25">
      <c r="O29" s="20" t="s">
        <v>287</v>
      </c>
      <c r="P29" s="20" t="s">
        <v>288</v>
      </c>
      <c r="Q29" s="20" t="s">
        <v>290</v>
      </c>
      <c r="R29" s="20" t="s">
        <v>289</v>
      </c>
      <c r="S29" s="20" t="s">
        <v>291</v>
      </c>
    </row>
    <row r="30" spans="1:19" ht="15.75" x14ac:dyDescent="0.25">
      <c r="N30" s="24" t="s">
        <v>254</v>
      </c>
      <c r="O30" s="25">
        <f>SUM(O5:O28)</f>
        <v>5750</v>
      </c>
      <c r="P30" s="25">
        <f ca="1">SUM(P5:P28)</f>
        <v>0</v>
      </c>
      <c r="Q30" s="25">
        <f t="shared" ref="Q30:S30" si="3">SUM(Q5:Q28)</f>
        <v>1548</v>
      </c>
      <c r="R30" s="25">
        <f t="shared" si="3"/>
        <v>500</v>
      </c>
      <c r="S30" s="25">
        <f t="shared" si="3"/>
        <v>203</v>
      </c>
    </row>
    <row r="31" spans="1:19" ht="15.75" x14ac:dyDescent="0.25">
      <c r="N31" s="24" t="s">
        <v>305</v>
      </c>
      <c r="O31" s="25">
        <f>O30-Q30-R30-S30</f>
        <v>3499</v>
      </c>
    </row>
    <row r="33" spans="14:26" ht="15.75" x14ac:dyDescent="0.25">
      <c r="R33" s="24" t="s">
        <v>281</v>
      </c>
      <c r="S33" s="30">
        <f>COUNTA(C5:C28)</f>
        <v>24</v>
      </c>
      <c r="V33" s="36" t="s">
        <v>307</v>
      </c>
    </row>
    <row r="34" spans="14:26" ht="15.75" x14ac:dyDescent="0.25">
      <c r="N34" s="24" t="s">
        <v>259</v>
      </c>
      <c r="P34" s="25">
        <f>Q30+R30</f>
        <v>2048</v>
      </c>
      <c r="R34" s="24" t="s">
        <v>278</v>
      </c>
      <c r="S34" s="30">
        <f>COUNTIF(O5:O28,190)</f>
        <v>0</v>
      </c>
      <c r="V34" s="37">
        <f>O31-'2018'!O32</f>
        <v>2225</v>
      </c>
    </row>
    <row r="35" spans="14:26" ht="15.75" x14ac:dyDescent="0.25">
      <c r="N35" s="24" t="s">
        <v>260</v>
      </c>
      <c r="P35" s="25">
        <f>S30</f>
        <v>203</v>
      </c>
      <c r="R35" s="24" t="s">
        <v>279</v>
      </c>
      <c r="S35" s="30">
        <f>COUNTIF(O6:O29,95)</f>
        <v>0</v>
      </c>
    </row>
    <row r="36" spans="14:26" ht="15.75" x14ac:dyDescent="0.25">
      <c r="N36" s="24" t="s">
        <v>261</v>
      </c>
      <c r="P36" s="25">
        <f>SUM(P37:P39)</f>
        <v>3464.2</v>
      </c>
      <c r="R36" s="24" t="s">
        <v>280</v>
      </c>
      <c r="S36" s="30">
        <f>S33-S34-S35</f>
        <v>24</v>
      </c>
    </row>
    <row r="37" spans="14:26" x14ac:dyDescent="0.25">
      <c r="O37" s="20" t="s">
        <v>262</v>
      </c>
      <c r="P37" s="21">
        <v>2400</v>
      </c>
    </row>
    <row r="38" spans="14:26" ht="15.75" x14ac:dyDescent="0.25">
      <c r="O38" s="20" t="s">
        <v>263</v>
      </c>
      <c r="P38" s="21">
        <v>426.6</v>
      </c>
      <c r="T38" s="31" t="s">
        <v>257</v>
      </c>
      <c r="U38" s="31" t="s">
        <v>256</v>
      </c>
      <c r="V38" s="31" t="s">
        <v>258</v>
      </c>
      <c r="W38" s="24" t="s">
        <v>285</v>
      </c>
      <c r="X38" s="24" t="s">
        <v>286</v>
      </c>
      <c r="Y38" s="24" t="s">
        <v>254</v>
      </c>
    </row>
    <row r="39" spans="14:26" ht="15.75" x14ac:dyDescent="0.25">
      <c r="O39" s="20" t="s">
        <v>264</v>
      </c>
      <c r="P39" s="21">
        <v>637.6</v>
      </c>
      <c r="R39" s="24" t="s">
        <v>282</v>
      </c>
      <c r="S39" s="30">
        <v>190</v>
      </c>
      <c r="T39" s="20">
        <v>75</v>
      </c>
      <c r="U39" s="20">
        <v>25</v>
      </c>
      <c r="V39" s="20">
        <v>10</v>
      </c>
      <c r="W39" s="30">
        <f>S39-T39-U39-V39</f>
        <v>80</v>
      </c>
      <c r="X39" s="30">
        <f>S34</f>
        <v>0</v>
      </c>
      <c r="Y39" s="30">
        <f>W39*X39</f>
        <v>0</v>
      </c>
    </row>
    <row r="40" spans="14:26" ht="15.75" x14ac:dyDescent="0.25">
      <c r="N40" s="24" t="s">
        <v>265</v>
      </c>
      <c r="P40" s="25">
        <f>SUM(P41:P46)</f>
        <v>583.19999999999993</v>
      </c>
      <c r="R40" s="24" t="s">
        <v>283</v>
      </c>
      <c r="S40" s="30">
        <v>95</v>
      </c>
      <c r="T40" s="20">
        <v>75</v>
      </c>
      <c r="U40" s="20">
        <v>0</v>
      </c>
      <c r="V40" s="20">
        <v>3</v>
      </c>
      <c r="W40" s="30">
        <f t="shared" ref="W40:W41" si="4">S40-T40-U40-V40</f>
        <v>17</v>
      </c>
      <c r="X40" s="30">
        <f>S35</f>
        <v>0</v>
      </c>
      <c r="Y40" s="30">
        <f t="shared" ref="Y40:Y41" si="5">W40*X40</f>
        <v>0</v>
      </c>
    </row>
    <row r="41" spans="14:26" ht="15.75" x14ac:dyDescent="0.25">
      <c r="O41" s="20" t="s">
        <v>266</v>
      </c>
      <c r="P41" s="21">
        <v>180</v>
      </c>
      <c r="R41" s="24" t="s">
        <v>284</v>
      </c>
      <c r="S41" s="30">
        <v>95</v>
      </c>
      <c r="T41" s="20">
        <v>50</v>
      </c>
      <c r="U41" s="20">
        <v>0</v>
      </c>
      <c r="V41" s="20">
        <v>3</v>
      </c>
      <c r="W41" s="30">
        <f t="shared" si="4"/>
        <v>42</v>
      </c>
      <c r="X41" s="30"/>
      <c r="Y41" s="30">
        <f t="shared" si="5"/>
        <v>0</v>
      </c>
    </row>
    <row r="42" spans="14:26" x14ac:dyDescent="0.25">
      <c r="O42" s="20" t="s">
        <v>267</v>
      </c>
      <c r="P42" s="21">
        <v>40</v>
      </c>
    </row>
    <row r="43" spans="14:26" ht="15.75" x14ac:dyDescent="0.25">
      <c r="O43" s="20" t="s">
        <v>268</v>
      </c>
      <c r="P43" s="21">
        <v>236.3</v>
      </c>
      <c r="W43" s="24" t="s">
        <v>293</v>
      </c>
      <c r="X43" s="34">
        <f>Y39+Y40+Y41</f>
        <v>0</v>
      </c>
      <c r="Y43" s="24" t="s">
        <v>294</v>
      </c>
      <c r="Z43" s="34">
        <f>X43-S46</f>
        <v>-4047.3999999999996</v>
      </c>
    </row>
    <row r="44" spans="14:26" ht="15.75" x14ac:dyDescent="0.25">
      <c r="O44" s="28" t="s">
        <v>269</v>
      </c>
      <c r="P44" s="29">
        <v>100.55</v>
      </c>
      <c r="R44" s="32" t="s">
        <v>261</v>
      </c>
      <c r="S44" s="33">
        <f>P36</f>
        <v>3464.2</v>
      </c>
    </row>
    <row r="45" spans="14:26" ht="15.75" x14ac:dyDescent="0.25">
      <c r="O45" s="28" t="s">
        <v>270</v>
      </c>
      <c r="P45" s="29">
        <v>10.3</v>
      </c>
      <c r="R45" s="32" t="s">
        <v>265</v>
      </c>
      <c r="S45" s="33">
        <f>P40</f>
        <v>583.19999999999993</v>
      </c>
    </row>
    <row r="46" spans="14:26" ht="15.75" x14ac:dyDescent="0.25">
      <c r="O46" s="28" t="s">
        <v>271</v>
      </c>
      <c r="P46" s="29">
        <v>16.05</v>
      </c>
      <c r="R46" s="32" t="s">
        <v>292</v>
      </c>
      <c r="S46" s="34">
        <f>S44+S45</f>
        <v>4047.3999999999996</v>
      </c>
      <c r="W46" t="s">
        <v>295</v>
      </c>
    </row>
    <row r="48" spans="14:26" ht="15.75" x14ac:dyDescent="0.25">
      <c r="N48" s="24" t="s">
        <v>272</v>
      </c>
      <c r="P48" s="25">
        <f>P34+P35+P36+P40</f>
        <v>6298.4</v>
      </c>
      <c r="V48" s="24" t="s">
        <v>296</v>
      </c>
      <c r="W48" s="24" t="s">
        <v>285</v>
      </c>
      <c r="X48" s="24" t="s">
        <v>286</v>
      </c>
      <c r="Y48" s="24" t="s">
        <v>254</v>
      </c>
    </row>
    <row r="49" spans="14:26" ht="15.75" x14ac:dyDescent="0.25">
      <c r="V49" s="30">
        <v>60</v>
      </c>
      <c r="W49" s="30">
        <f>W39+V49</f>
        <v>140</v>
      </c>
      <c r="X49" s="30">
        <v>19</v>
      </c>
      <c r="Y49" s="30">
        <f>W49*X49</f>
        <v>2660</v>
      </c>
    </row>
    <row r="50" spans="14:26" ht="15.75" x14ac:dyDescent="0.25">
      <c r="N50" s="24" t="s">
        <v>273</v>
      </c>
      <c r="O50" s="20" t="s">
        <v>275</v>
      </c>
      <c r="P50" s="25">
        <v>180</v>
      </c>
      <c r="V50" s="30">
        <v>80</v>
      </c>
      <c r="W50" s="30">
        <f t="shared" ref="W50:W51" si="6">W40+V50</f>
        <v>97</v>
      </c>
      <c r="X50" s="30">
        <v>2</v>
      </c>
      <c r="Y50" s="30">
        <f t="shared" ref="Y50:Y51" si="7">W50*X50</f>
        <v>194</v>
      </c>
    </row>
    <row r="51" spans="14:26" ht="15.75" x14ac:dyDescent="0.25">
      <c r="O51" s="20" t="s">
        <v>276</v>
      </c>
      <c r="P51" s="25">
        <f>O30</f>
        <v>5750</v>
      </c>
      <c r="R51" s="24" t="s">
        <v>274</v>
      </c>
      <c r="S51" s="25">
        <f>P48-P51-P50</f>
        <v>368.39999999999964</v>
      </c>
      <c r="V51" s="30"/>
      <c r="W51" s="30">
        <f t="shared" si="6"/>
        <v>42</v>
      </c>
      <c r="X51" s="30"/>
      <c r="Y51" s="30">
        <f t="shared" si="7"/>
        <v>0</v>
      </c>
    </row>
    <row r="52" spans="14:26" ht="15.75" x14ac:dyDescent="0.25">
      <c r="O52" s="20" t="s">
        <v>277</v>
      </c>
      <c r="P52" s="25">
        <f ca="1">O30+P30</f>
        <v>5750</v>
      </c>
      <c r="R52" s="24" t="s">
        <v>274</v>
      </c>
      <c r="S52" s="25">
        <f ca="1">P48-P52-P50</f>
        <v>368.39999999999964</v>
      </c>
    </row>
    <row r="53" spans="14:26" ht="15.75" x14ac:dyDescent="0.25">
      <c r="W53" s="24" t="s">
        <v>293</v>
      </c>
      <c r="X53" s="34">
        <f>Y49+Y50+Y51</f>
        <v>2854</v>
      </c>
      <c r="Y53" s="24" t="s">
        <v>294</v>
      </c>
      <c r="Z53" s="34">
        <f>X53-S46</f>
        <v>-1193.3999999999996</v>
      </c>
    </row>
  </sheetData>
  <hyperlinks>
    <hyperlink ref="B5" r:id="rId1" display="http://www.schachbund.ch/schachsport/fl/detail.php?code=14603"/>
    <hyperlink ref="G5" r:id="rId2"/>
    <hyperlink ref="B6" r:id="rId3" display="http://www.schachbund.ch/schachsport/fl/detail.php?code=15403"/>
    <hyperlink ref="G6" r:id="rId4" display="mailto:deckom@hotmail.com"/>
    <hyperlink ref="B7" r:id="rId5" display="http://www.schachbund.ch/schachsport/fl/detail.php?code=2195"/>
    <hyperlink ref="G7" r:id="rId6" display="mailto:ybourban@hotmail.com"/>
    <hyperlink ref="B8" r:id="rId7" display="http://www.schachbund.ch/schachsport/fl/detail.php?code=15150"/>
    <hyperlink ref="G8" r:id="rId8" display="mailto:alexandre.briguet@bluewin.ch"/>
    <hyperlink ref="B9" r:id="rId9" display="http://www.schachbund.ch/schachsport/fl/detail.php?code=17494"/>
    <hyperlink ref="G9" r:id="rId10" display="mailto:pierre-andre.capt@bluewin.ch"/>
    <hyperlink ref="B10" r:id="rId11" display="http://www.schachbund.ch/schachsport/fl/detail.php?code=17887"/>
    <hyperlink ref="G10" r:id="rId12"/>
    <hyperlink ref="B11" r:id="rId13" display="http://www.schachbund.ch/schachsport/fl/detail.php?code=18726"/>
    <hyperlink ref="G11" r:id="rId14" display="mailto:romfour04@gmail.com"/>
    <hyperlink ref="B12" r:id="rId15" display="http://www.schachbund.ch/schachsport/fl/detail.php?code=1517"/>
    <hyperlink ref="G12" r:id="rId16" display="mailto:pascal.grand@tvs2net.ch"/>
    <hyperlink ref="B13" r:id="rId17" display="http://www.schachbund.ch/schachsport/fl/detail.php?code=11764"/>
    <hyperlink ref="G13" r:id="rId18" display="mailto:ggrand@vtx.ch"/>
    <hyperlink ref="B16" r:id="rId19" display="http://www.schachbund.ch/schachsport/fl/detail.php?code=16502"/>
    <hyperlink ref="G16" r:id="rId20"/>
    <hyperlink ref="B17" r:id="rId21" display="http://www.schachbund.ch/schachsport/fl/detail.php?code=2177"/>
    <hyperlink ref="G17" r:id="rId22"/>
    <hyperlink ref="B18" r:id="rId23" display="http://www.schachbund.ch/schachsport/fl/detail.php?code=18728"/>
    <hyperlink ref="G18" r:id="rId24" display="mailto:arn.pannatier@gmail.com"/>
    <hyperlink ref="B19" r:id="rId25" display="http://www.schachbund.ch/schachsport/fl/detail.php?code=10195"/>
    <hyperlink ref="G19" r:id="rId26" display="mailto:philippozcedric@hotmail.com"/>
    <hyperlink ref="B20" r:id="rId27" display="http://www.schachbund.ch/schachsport/fl/detail.php?code=3007"/>
    <hyperlink ref="G20" r:id="rId28" display="mailto:philippozcedric@hotmail.com"/>
    <hyperlink ref="B22" r:id="rId29" display="http://www.schachbund.ch/schachsport/fl/detail.php?code=18363"/>
    <hyperlink ref="G22" r:id="rId30" display="mailto:vladpopescu314@hotmail.com"/>
    <hyperlink ref="B23" r:id="rId31" display="http://www.schachbund.ch/schachsport/fl/detail.php?code=1032"/>
    <hyperlink ref="G23" r:id="rId32" display="mailto:pmraphrappaz@hotmail.com"/>
    <hyperlink ref="B25" r:id="rId33" display="http://www.schachbund.ch/schachsport/fl/detail.php?code=88"/>
    <hyperlink ref="G25" r:id="rId34" display="mailto:jyriand@netplus.ch"/>
    <hyperlink ref="B28" r:id="rId35" display="http://www.schachbund.ch/schachsport/fl/detail.php?code=1260"/>
    <hyperlink ref="G28" r:id="rId36" display="mailto:gt@netplus.ch"/>
    <hyperlink ref="B14" r:id="rId37" display="http://www.schachbund.ch/schachsport/fl/detail.php?code=11764"/>
    <hyperlink ref="G15" r:id="rId38" display="mailto:simoerschell@gmail.com"/>
    <hyperlink ref="G21" r:id="rId39" display="mailto:VPopescuGuizi@outlook.fr"/>
    <hyperlink ref="B27" r:id="rId40" display="http://www.schachbund.ch/schachsport/fl/detail.php?code=13651"/>
    <hyperlink ref="G27" r:id="rId41"/>
    <hyperlink ref="G24" r:id="rId42"/>
    <hyperlink ref="B26" r:id="rId43" display="http://www.schachbund.ch/schachsport/fl/detail.php?code=3783"/>
    <hyperlink ref="G26" r:id="rId44"/>
  </hyperlinks>
  <pageMargins left="0.70866141732283472" right="0.70866141732283472" top="0.74803149606299213" bottom="0.74803149606299213" header="0.31496062992125984" footer="0.31496062992125984"/>
  <pageSetup paperSize="9" scale="74" orientation="landscape" r:id="rId45"/>
  <headerFooter>
    <oddHeader>&amp;C&amp;"-,Gras"&amp;18Club d'échecs de Sion</oddHeader>
    <oddFooter>&amp;RListe des membres au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2019 (prev)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'2019 (prev)'!Zone_d_impression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Gilles</cp:lastModifiedBy>
  <cp:lastPrinted>2019-06-04T08:11:31Z</cp:lastPrinted>
  <dcterms:created xsi:type="dcterms:W3CDTF">2013-09-01T15:26:47Z</dcterms:created>
  <dcterms:modified xsi:type="dcterms:W3CDTF">2019-06-04T08:11:41Z</dcterms:modified>
</cp:coreProperties>
</file>