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jieji/Desktop/"/>
    </mc:Choice>
  </mc:AlternateContent>
  <xr:revisionPtr revIDLastSave="0" documentId="13_ncr:1_{FB385138-9822-0542-8CB8-37529C99EB64}" xr6:coauthVersionLast="47" xr6:coauthVersionMax="47" xr10:uidLastSave="{00000000-0000-0000-0000-000000000000}"/>
  <bookViews>
    <workbookView xWindow="0" yWindow="500" windowWidth="35840" windowHeight="21900" xr2:uid="{00000000-000D-0000-FFFF-FFFF00000000}"/>
  </bookViews>
  <sheets>
    <sheet name="System Parameters" sheetId="1" r:id="rId1"/>
    <sheet name="Sensitivity Analysi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118" i="2" l="1"/>
  <c r="S118" i="2"/>
  <c r="R118" i="2"/>
  <c r="Q118" i="2"/>
  <c r="P118" i="2"/>
  <c r="O118" i="2"/>
  <c r="N118" i="2"/>
  <c r="M118" i="2"/>
  <c r="D118" i="2"/>
  <c r="C118" i="2"/>
  <c r="B118" i="2"/>
  <c r="A118" i="2"/>
  <c r="T117" i="2"/>
  <c r="S117" i="2"/>
  <c r="R117" i="2"/>
  <c r="Q117" i="2"/>
  <c r="P117" i="2"/>
  <c r="O117" i="2"/>
  <c r="N117" i="2"/>
  <c r="M117" i="2"/>
  <c r="D117" i="2"/>
  <c r="C117" i="2"/>
  <c r="B117" i="2"/>
  <c r="A117" i="2"/>
  <c r="T116" i="2"/>
  <c r="S116" i="2"/>
  <c r="R116" i="2"/>
  <c r="Q116" i="2"/>
  <c r="P116" i="2"/>
  <c r="O116" i="2"/>
  <c r="N116" i="2"/>
  <c r="M116" i="2"/>
  <c r="D116" i="2"/>
  <c r="C116" i="2"/>
  <c r="B116" i="2"/>
  <c r="A116" i="2"/>
  <c r="T115" i="2"/>
  <c r="S115" i="2"/>
  <c r="R115" i="2"/>
  <c r="Q115" i="2"/>
  <c r="P115" i="2"/>
  <c r="O115" i="2"/>
  <c r="N115" i="2"/>
  <c r="M115" i="2"/>
  <c r="D115" i="2"/>
  <c r="C115" i="2"/>
  <c r="B115" i="2"/>
  <c r="A115" i="2"/>
  <c r="T114" i="2"/>
  <c r="S114" i="2"/>
  <c r="R114" i="2"/>
  <c r="Q114" i="2"/>
  <c r="P114" i="2"/>
  <c r="O114" i="2"/>
  <c r="N114" i="2"/>
  <c r="M114" i="2"/>
  <c r="D114" i="2"/>
  <c r="C114" i="2"/>
  <c r="B114" i="2"/>
  <c r="A114" i="2"/>
  <c r="T113" i="2"/>
  <c r="S113" i="2"/>
  <c r="R113" i="2"/>
  <c r="Q113" i="2"/>
  <c r="P113" i="2"/>
  <c r="O113" i="2"/>
  <c r="N113" i="2"/>
  <c r="M113" i="2"/>
  <c r="D113" i="2"/>
  <c r="C113" i="2"/>
  <c r="B113" i="2"/>
  <c r="A113" i="2"/>
  <c r="T112" i="2"/>
  <c r="S112" i="2"/>
  <c r="R112" i="2"/>
  <c r="Q112" i="2"/>
  <c r="P112" i="2"/>
  <c r="O112" i="2"/>
  <c r="N112" i="2"/>
  <c r="M112" i="2"/>
  <c r="D112" i="2"/>
  <c r="C112" i="2"/>
  <c r="B112" i="2"/>
  <c r="A112" i="2"/>
  <c r="T111" i="2"/>
  <c r="S111" i="2"/>
  <c r="R111" i="2"/>
  <c r="Q111" i="2"/>
  <c r="P111" i="2"/>
  <c r="O111" i="2"/>
  <c r="N111" i="2"/>
  <c r="M111" i="2"/>
  <c r="D111" i="2"/>
  <c r="C111" i="2"/>
  <c r="B111" i="2"/>
  <c r="A111" i="2"/>
  <c r="T110" i="2"/>
  <c r="S110" i="2"/>
  <c r="R110" i="2"/>
  <c r="Q110" i="2"/>
  <c r="P110" i="2"/>
  <c r="O110" i="2"/>
  <c r="N110" i="2"/>
  <c r="M110" i="2"/>
  <c r="D110" i="2"/>
  <c r="C110" i="2"/>
  <c r="B110" i="2"/>
  <c r="A110" i="2"/>
  <c r="T109" i="2"/>
  <c r="S109" i="2"/>
  <c r="R109" i="2"/>
  <c r="Q109" i="2"/>
  <c r="P109" i="2"/>
  <c r="O109" i="2"/>
  <c r="N109" i="2"/>
  <c r="M109" i="2"/>
  <c r="D109" i="2"/>
  <c r="C109" i="2"/>
  <c r="B109" i="2"/>
  <c r="A109" i="2"/>
  <c r="T108" i="2"/>
  <c r="S108" i="2"/>
  <c r="R108" i="2"/>
  <c r="Q108" i="2"/>
  <c r="P108" i="2"/>
  <c r="O108" i="2"/>
  <c r="N108" i="2"/>
  <c r="M108" i="2"/>
  <c r="D108" i="2"/>
  <c r="C108" i="2"/>
  <c r="B108" i="2"/>
  <c r="A108" i="2"/>
  <c r="T107" i="2"/>
  <c r="S107" i="2"/>
  <c r="R107" i="2"/>
  <c r="Q107" i="2"/>
  <c r="P107" i="2"/>
  <c r="O107" i="2"/>
  <c r="N107" i="2"/>
  <c r="M107" i="2"/>
  <c r="D107" i="2"/>
  <c r="C107" i="2"/>
  <c r="B107" i="2"/>
  <c r="A107" i="2"/>
  <c r="T106" i="2"/>
  <c r="S106" i="2"/>
  <c r="R106" i="2"/>
  <c r="Q106" i="2"/>
  <c r="P106" i="2"/>
  <c r="O106" i="2"/>
  <c r="N106" i="2"/>
  <c r="M106" i="2"/>
  <c r="D106" i="2"/>
  <c r="C106" i="2"/>
  <c r="B106" i="2"/>
  <c r="A106" i="2"/>
  <c r="T105" i="2"/>
  <c r="S105" i="2"/>
  <c r="R105" i="2"/>
  <c r="Q105" i="2"/>
  <c r="P105" i="2"/>
  <c r="O105" i="2"/>
  <c r="N105" i="2"/>
  <c r="M105" i="2"/>
  <c r="D105" i="2"/>
  <c r="C105" i="2"/>
  <c r="B105" i="2"/>
  <c r="A105" i="2"/>
  <c r="T104" i="2"/>
  <c r="S104" i="2"/>
  <c r="R104" i="2"/>
  <c r="Q104" i="2"/>
  <c r="P104" i="2"/>
  <c r="O104" i="2"/>
  <c r="N104" i="2"/>
  <c r="M104" i="2"/>
  <c r="D104" i="2"/>
  <c r="C104" i="2"/>
  <c r="B104" i="2"/>
  <c r="A104" i="2"/>
  <c r="T103" i="2"/>
  <c r="S103" i="2"/>
  <c r="R103" i="2"/>
  <c r="Q103" i="2"/>
  <c r="P103" i="2"/>
  <c r="O103" i="2"/>
  <c r="N103" i="2"/>
  <c r="M103" i="2"/>
  <c r="D103" i="2"/>
  <c r="C103" i="2"/>
  <c r="B103" i="2"/>
  <c r="A103" i="2"/>
  <c r="T102" i="2"/>
  <c r="S102" i="2"/>
  <c r="R102" i="2"/>
  <c r="Q102" i="2"/>
  <c r="P102" i="2"/>
  <c r="O102" i="2"/>
  <c r="N102" i="2"/>
  <c r="M102" i="2"/>
  <c r="D102" i="2"/>
  <c r="C102" i="2"/>
  <c r="B102" i="2"/>
  <c r="A102" i="2"/>
  <c r="T101" i="2"/>
  <c r="S101" i="2"/>
  <c r="R101" i="2"/>
  <c r="Q101" i="2"/>
  <c r="P101" i="2"/>
  <c r="O101" i="2"/>
  <c r="N101" i="2"/>
  <c r="M101" i="2"/>
  <c r="D101" i="2"/>
  <c r="C101" i="2"/>
  <c r="B101" i="2"/>
  <c r="A101" i="2"/>
  <c r="T100" i="2"/>
  <c r="S100" i="2"/>
  <c r="R100" i="2"/>
  <c r="Q100" i="2"/>
  <c r="P100" i="2"/>
  <c r="O100" i="2"/>
  <c r="N100" i="2"/>
  <c r="M100" i="2"/>
  <c r="D100" i="2"/>
  <c r="C100" i="2"/>
  <c r="B100" i="2"/>
  <c r="A100" i="2"/>
  <c r="T99" i="2"/>
  <c r="S99" i="2"/>
  <c r="R99" i="2"/>
  <c r="Q99" i="2"/>
  <c r="P99" i="2"/>
  <c r="O99" i="2"/>
  <c r="N99" i="2"/>
  <c r="C99" i="2"/>
  <c r="B99" i="2"/>
  <c r="T98" i="2"/>
  <c r="S98" i="2"/>
  <c r="R98" i="2"/>
  <c r="Q98" i="2"/>
  <c r="P98" i="2"/>
  <c r="O98" i="2"/>
  <c r="N98" i="2"/>
  <c r="C98" i="2"/>
  <c r="B98" i="2"/>
  <c r="T97" i="2"/>
  <c r="S97" i="2"/>
  <c r="R97" i="2"/>
  <c r="Q97" i="2"/>
  <c r="P97" i="2"/>
  <c r="O97" i="2"/>
  <c r="N97" i="2"/>
  <c r="M97" i="2"/>
  <c r="D97" i="2"/>
  <c r="C97" i="2"/>
  <c r="B97" i="2"/>
  <c r="A97" i="2"/>
  <c r="T96" i="2"/>
  <c r="S96" i="2"/>
  <c r="R96" i="2"/>
  <c r="Q96" i="2"/>
  <c r="P96" i="2"/>
  <c r="O96" i="2"/>
  <c r="N96" i="2"/>
  <c r="C96" i="2"/>
  <c r="A96" i="2"/>
  <c r="T95" i="2"/>
  <c r="S95" i="2"/>
  <c r="R95" i="2"/>
  <c r="Q95" i="2"/>
  <c r="P95" i="2"/>
  <c r="O95" i="2"/>
  <c r="N95" i="2"/>
  <c r="C95" i="2"/>
  <c r="A95" i="2"/>
  <c r="T94" i="2"/>
  <c r="S94" i="2"/>
  <c r="R94" i="2"/>
  <c r="Q94" i="2"/>
  <c r="P94" i="2"/>
  <c r="O94" i="2"/>
  <c r="N94" i="2"/>
  <c r="M94" i="2"/>
  <c r="L94" i="2"/>
  <c r="K94" i="2"/>
  <c r="J94" i="2"/>
  <c r="I94" i="2"/>
  <c r="H94" i="2"/>
  <c r="G94" i="2"/>
  <c r="F94" i="2"/>
  <c r="E94" i="2"/>
  <c r="D94" i="2"/>
  <c r="C94" i="2"/>
  <c r="B94" i="2"/>
  <c r="A94" i="2"/>
  <c r="T93" i="2"/>
  <c r="S93" i="2"/>
  <c r="R93" i="2"/>
  <c r="Q93" i="2"/>
  <c r="P93" i="2"/>
  <c r="O93" i="2"/>
  <c r="N93" i="2"/>
  <c r="C93" i="2"/>
  <c r="A93" i="2"/>
  <c r="T92" i="2"/>
  <c r="S92" i="2"/>
  <c r="R92" i="2"/>
  <c r="Q92" i="2"/>
  <c r="P92" i="2"/>
  <c r="O92" i="2"/>
  <c r="N92" i="2"/>
  <c r="M92" i="2"/>
  <c r="L92" i="2"/>
  <c r="K92" i="2"/>
  <c r="J92" i="2"/>
  <c r="I92" i="2"/>
  <c r="H92" i="2"/>
  <c r="G92" i="2"/>
  <c r="F92" i="2"/>
  <c r="E92" i="2"/>
  <c r="D92" i="2"/>
  <c r="C92" i="2"/>
  <c r="B92" i="2"/>
  <c r="A92" i="2"/>
  <c r="T91" i="2"/>
  <c r="S91" i="2"/>
  <c r="R91" i="2"/>
  <c r="Q91" i="2"/>
  <c r="P91" i="2"/>
  <c r="M91" i="2"/>
  <c r="L91" i="2"/>
  <c r="K91" i="2"/>
  <c r="J91" i="2"/>
  <c r="I91" i="2"/>
  <c r="H91" i="2"/>
  <c r="G91" i="2"/>
  <c r="F91" i="2"/>
  <c r="E91" i="2"/>
  <c r="D91" i="2"/>
  <c r="C91" i="2"/>
  <c r="B91" i="2"/>
  <c r="A91" i="2"/>
  <c r="T90" i="2"/>
  <c r="S90" i="2"/>
  <c r="R90" i="2"/>
  <c r="Q90" i="2"/>
  <c r="P90" i="2"/>
  <c r="C90" i="2"/>
  <c r="T89" i="2"/>
  <c r="S89" i="2"/>
  <c r="R89" i="2"/>
  <c r="Q89" i="2"/>
  <c r="P89" i="2"/>
  <c r="C89" i="2"/>
  <c r="T88" i="2"/>
  <c r="S88" i="2"/>
  <c r="R88" i="2"/>
  <c r="Q88" i="2"/>
  <c r="P88" i="2"/>
  <c r="C88" i="2"/>
  <c r="T87" i="2"/>
  <c r="S87" i="2"/>
  <c r="R87" i="2"/>
  <c r="Q87" i="2"/>
  <c r="P87" i="2"/>
  <c r="C87" i="2"/>
  <c r="B87" i="2"/>
  <c r="A87" i="2"/>
  <c r="T86" i="2"/>
  <c r="S86" i="2"/>
  <c r="R86" i="2"/>
  <c r="Q86" i="2"/>
  <c r="P86" i="2"/>
  <c r="O86" i="2"/>
  <c r="N86" i="2"/>
  <c r="M86" i="2"/>
  <c r="D86" i="2"/>
  <c r="C86" i="2"/>
  <c r="B86" i="2"/>
  <c r="A86" i="2"/>
  <c r="T85" i="2"/>
  <c r="S85" i="2"/>
  <c r="R85" i="2"/>
  <c r="Q85" i="2"/>
  <c r="P85" i="2"/>
  <c r="O85" i="2"/>
  <c r="N85" i="2"/>
  <c r="M85" i="2"/>
  <c r="D85" i="2"/>
  <c r="C85" i="2"/>
  <c r="B85" i="2"/>
  <c r="A85" i="2"/>
  <c r="T84" i="2"/>
  <c r="S84" i="2"/>
  <c r="R84" i="2"/>
  <c r="Q84" i="2"/>
  <c r="P84" i="2"/>
  <c r="O84" i="2"/>
  <c r="N84" i="2"/>
  <c r="M84" i="2"/>
  <c r="D84" i="2"/>
  <c r="C84" i="2"/>
  <c r="B84" i="2"/>
  <c r="A84" i="2"/>
  <c r="T83" i="2"/>
  <c r="S83" i="2"/>
  <c r="R83" i="2"/>
  <c r="Q83" i="2"/>
  <c r="P83" i="2"/>
  <c r="O83" i="2"/>
  <c r="N83" i="2"/>
  <c r="M83" i="2"/>
  <c r="D83" i="2"/>
  <c r="C83" i="2"/>
  <c r="B83" i="2"/>
  <c r="A83" i="2"/>
  <c r="U82" i="2"/>
  <c r="T82" i="2"/>
  <c r="S82" i="2"/>
  <c r="R82" i="2"/>
  <c r="D82" i="2"/>
  <c r="C82" i="2"/>
  <c r="B82" i="2"/>
  <c r="A82" i="2"/>
  <c r="U81" i="2"/>
  <c r="T81" i="2"/>
  <c r="S81" i="2"/>
  <c r="R81" i="2"/>
  <c r="D81" i="2"/>
  <c r="C81" i="2"/>
  <c r="B81" i="2"/>
  <c r="A81" i="2"/>
  <c r="U80" i="2"/>
  <c r="T80" i="2"/>
  <c r="S80" i="2"/>
  <c r="R80" i="2"/>
  <c r="D80" i="2"/>
  <c r="C80" i="2"/>
  <c r="B80" i="2"/>
  <c r="A80" i="2"/>
  <c r="U79" i="2"/>
  <c r="T79" i="2"/>
  <c r="S79" i="2"/>
  <c r="R79" i="2"/>
  <c r="D79" i="2"/>
  <c r="C79" i="2"/>
  <c r="B79" i="2"/>
  <c r="A79" i="2"/>
  <c r="U78" i="2"/>
  <c r="T78" i="2"/>
  <c r="S78" i="2"/>
  <c r="R78" i="2"/>
  <c r="D78" i="2"/>
  <c r="C78" i="2"/>
  <c r="B78" i="2"/>
  <c r="A78" i="2"/>
  <c r="U77" i="2"/>
  <c r="T77" i="2"/>
  <c r="S77" i="2"/>
  <c r="R77" i="2"/>
  <c r="D77" i="2"/>
  <c r="C77" i="2"/>
  <c r="B77" i="2"/>
  <c r="A77" i="2"/>
  <c r="U76" i="2"/>
  <c r="T76" i="2"/>
  <c r="S76" i="2"/>
  <c r="R76" i="2"/>
  <c r="C76" i="2"/>
  <c r="B76" i="2"/>
  <c r="G76" i="2" s="1"/>
  <c r="A76" i="2"/>
  <c r="U75" i="2"/>
  <c r="T75" i="2"/>
  <c r="S75" i="2"/>
  <c r="R75" i="2"/>
  <c r="C75" i="2"/>
  <c r="B75" i="2"/>
  <c r="J75" i="2" s="1"/>
  <c r="A75" i="2"/>
  <c r="U74" i="2"/>
  <c r="T74" i="2"/>
  <c r="S74" i="2"/>
  <c r="R74" i="2"/>
  <c r="C74" i="2"/>
  <c r="B74" i="2"/>
  <c r="K74" i="2" s="1"/>
  <c r="A74" i="2"/>
  <c r="U73" i="2"/>
  <c r="T73" i="2"/>
  <c r="S73" i="2"/>
  <c r="R73" i="2"/>
  <c r="C73" i="2"/>
  <c r="B73" i="2"/>
  <c r="M73" i="2" s="1"/>
  <c r="A73" i="2"/>
  <c r="U72" i="2"/>
  <c r="T72" i="2"/>
  <c r="S72" i="2"/>
  <c r="R72" i="2"/>
  <c r="C72" i="2"/>
  <c r="B72" i="2"/>
  <c r="E72" i="2" s="1"/>
  <c r="A72" i="2"/>
  <c r="U71" i="2"/>
  <c r="T71" i="2"/>
  <c r="S71" i="2"/>
  <c r="R71" i="2"/>
  <c r="C71" i="2"/>
  <c r="B71" i="2"/>
  <c r="F71" i="2" s="1"/>
  <c r="A71" i="2"/>
  <c r="U70" i="2"/>
  <c r="T70" i="2"/>
  <c r="S70" i="2"/>
  <c r="R70" i="2"/>
  <c r="C70" i="2"/>
  <c r="B70" i="2"/>
  <c r="I70" i="2" s="1"/>
  <c r="A70" i="2"/>
  <c r="U69" i="2"/>
  <c r="T69" i="2"/>
  <c r="S69" i="2"/>
  <c r="R69" i="2"/>
  <c r="C69" i="2"/>
  <c r="B69" i="2"/>
  <c r="A69" i="2"/>
  <c r="U68" i="2"/>
  <c r="T68" i="2"/>
  <c r="S68" i="2"/>
  <c r="R68" i="2"/>
  <c r="C68" i="2"/>
  <c r="B68" i="2"/>
  <c r="M68" i="2" s="1"/>
  <c r="A68" i="2"/>
  <c r="U67" i="2"/>
  <c r="T67" i="2"/>
  <c r="S67" i="2"/>
  <c r="R67" i="2"/>
  <c r="C67" i="2"/>
  <c r="B67" i="2"/>
  <c r="E67" i="2" s="1"/>
  <c r="A67" i="2"/>
  <c r="U66" i="2"/>
  <c r="T66" i="2"/>
  <c r="S66" i="2"/>
  <c r="R66" i="2"/>
  <c r="C66" i="2"/>
  <c r="B66" i="2"/>
  <c r="E66" i="2" s="1"/>
  <c r="A66" i="2"/>
  <c r="U65" i="2"/>
  <c r="T65" i="2"/>
  <c r="S65" i="2"/>
  <c r="R65" i="2"/>
  <c r="C65" i="2"/>
  <c r="B65" i="2"/>
  <c r="H65" i="2" s="1"/>
  <c r="A65" i="2"/>
  <c r="U64" i="2"/>
  <c r="T64" i="2"/>
  <c r="S64" i="2"/>
  <c r="R64" i="2"/>
  <c r="C64" i="2"/>
  <c r="B64" i="2"/>
  <c r="F64" i="2" s="1"/>
  <c r="A64" i="2"/>
  <c r="U63" i="2"/>
  <c r="T63" i="2"/>
  <c r="S63" i="2"/>
  <c r="R63" i="2"/>
  <c r="C63" i="2"/>
  <c r="B63" i="2"/>
  <c r="L63" i="2" s="1"/>
  <c r="A63" i="2"/>
  <c r="U62" i="2"/>
  <c r="T62" i="2"/>
  <c r="S62" i="2"/>
  <c r="R62" i="2"/>
  <c r="C62" i="2"/>
  <c r="B62" i="2"/>
  <c r="D62" i="2" s="1"/>
  <c r="A62" i="2"/>
  <c r="U61" i="2"/>
  <c r="T61" i="2"/>
  <c r="S61" i="2"/>
  <c r="R61" i="2"/>
  <c r="C61" i="2"/>
  <c r="B61" i="2"/>
  <c r="D61" i="2" s="1"/>
  <c r="A61" i="2"/>
  <c r="U60" i="2"/>
  <c r="T60" i="2"/>
  <c r="S60" i="2"/>
  <c r="R60" i="2"/>
  <c r="C60" i="2"/>
  <c r="B60" i="2"/>
  <c r="G60" i="2" s="1"/>
  <c r="A60" i="2"/>
  <c r="U59" i="2"/>
  <c r="T59" i="2"/>
  <c r="S59" i="2"/>
  <c r="R59" i="2"/>
  <c r="C59" i="2"/>
  <c r="B59" i="2"/>
  <c r="J59" i="2" s="1"/>
  <c r="A59" i="2"/>
  <c r="U58" i="2"/>
  <c r="T58" i="2"/>
  <c r="S58" i="2"/>
  <c r="R58" i="2"/>
  <c r="C58" i="2"/>
  <c r="B58" i="2"/>
  <c r="K58" i="2" s="1"/>
  <c r="A58" i="2"/>
  <c r="U57" i="2"/>
  <c r="T57" i="2"/>
  <c r="S57" i="2"/>
  <c r="R57" i="2"/>
  <c r="C57" i="2"/>
  <c r="B57" i="2"/>
  <c r="J57" i="2" s="1"/>
  <c r="A57" i="2"/>
  <c r="U56" i="2"/>
  <c r="T56" i="2"/>
  <c r="S56" i="2"/>
  <c r="R56" i="2"/>
  <c r="C56" i="2"/>
  <c r="B56" i="2"/>
  <c r="L56" i="2" s="1"/>
  <c r="A56" i="2"/>
  <c r="U55" i="2"/>
  <c r="T55" i="2"/>
  <c r="S55" i="2"/>
  <c r="R55" i="2"/>
  <c r="D55" i="2"/>
  <c r="C55" i="2"/>
  <c r="B55" i="2"/>
  <c r="A55" i="2"/>
  <c r="U54" i="2"/>
  <c r="T54" i="2"/>
  <c r="S54" i="2"/>
  <c r="R54" i="2"/>
  <c r="D54" i="2"/>
  <c r="C54" i="2"/>
  <c r="B54" i="2"/>
  <c r="A54" i="2"/>
  <c r="U53" i="2"/>
  <c r="T53" i="2"/>
  <c r="S53" i="2"/>
  <c r="R53" i="2"/>
  <c r="D53" i="2"/>
  <c r="C53" i="2"/>
  <c r="B53" i="2"/>
  <c r="A53" i="2"/>
  <c r="U52" i="2"/>
  <c r="T52" i="2"/>
  <c r="S52" i="2"/>
  <c r="R52" i="2"/>
  <c r="D52" i="2"/>
  <c r="C52" i="2"/>
  <c r="B52" i="2"/>
  <c r="A52" i="2"/>
  <c r="M31" i="1"/>
  <c r="M28" i="1"/>
  <c r="L28" i="1"/>
  <c r="A90" i="2" s="1"/>
  <c r="M27" i="1"/>
  <c r="L27" i="1"/>
  <c r="A89" i="2" s="1"/>
  <c r="M26" i="1"/>
  <c r="O26" i="1" s="1"/>
  <c r="L26" i="1"/>
  <c r="A88" i="2" s="1"/>
  <c r="D67" i="2" l="1"/>
  <c r="F67" i="2"/>
  <c r="G67" i="2"/>
  <c r="H67" i="2"/>
  <c r="I67" i="2"/>
  <c r="K67" i="2"/>
  <c r="M67" i="2"/>
  <c r="L65" i="2"/>
  <c r="K66" i="2"/>
  <c r="K64" i="2"/>
  <c r="J72" i="2"/>
  <c r="L64" i="2"/>
  <c r="G61" i="2"/>
  <c r="K75" i="2"/>
  <c r="M58" i="2"/>
  <c r="D59" i="2"/>
  <c r="L72" i="2"/>
  <c r="M64" i="2"/>
  <c r="L74" i="2"/>
  <c r="F61" i="2"/>
  <c r="F70" i="2"/>
  <c r="K59" i="2"/>
  <c r="H61" i="2"/>
  <c r="K61" i="2"/>
  <c r="I65" i="2"/>
  <c r="M56" i="2"/>
  <c r="K72" i="2"/>
  <c r="I61" i="2"/>
  <c r="M72" i="2"/>
  <c r="M74" i="2"/>
  <c r="H60" i="2"/>
  <c r="J61" i="2"/>
  <c r="J67" i="2"/>
  <c r="I60" i="2"/>
  <c r="J60" i="2"/>
  <c r="L61" i="2"/>
  <c r="M63" i="2"/>
  <c r="M66" i="2"/>
  <c r="L67" i="2"/>
  <c r="D56" i="2"/>
  <c r="K60" i="2"/>
  <c r="M61" i="2"/>
  <c r="H76" i="2"/>
  <c r="E56" i="2"/>
  <c r="I76" i="2"/>
  <c r="B93" i="2"/>
  <c r="D93" i="2" s="1"/>
  <c r="F56" i="2"/>
  <c r="E59" i="2"/>
  <c r="J76" i="2"/>
  <c r="K76" i="2"/>
  <c r="G56" i="2"/>
  <c r="H56" i="2"/>
  <c r="L59" i="2"/>
  <c r="J65" i="2"/>
  <c r="D75" i="2"/>
  <c r="I56" i="2"/>
  <c r="M59" i="2"/>
  <c r="K65" i="2"/>
  <c r="F72" i="2"/>
  <c r="E75" i="2"/>
  <c r="J56" i="2"/>
  <c r="G72" i="2"/>
  <c r="K56" i="2"/>
  <c r="E64" i="2"/>
  <c r="H72" i="2"/>
  <c r="L75" i="2"/>
  <c r="L58" i="2"/>
  <c r="E61" i="2"/>
  <c r="I72" i="2"/>
  <c r="M75" i="2"/>
  <c r="O28" i="1"/>
  <c r="H71" i="2"/>
  <c r="E70" i="2"/>
  <c r="I71" i="2"/>
  <c r="J71" i="2"/>
  <c r="J70" i="2"/>
  <c r="K71" i="2"/>
  <c r="K70" i="2"/>
  <c r="L71" i="2"/>
  <c r="L70" i="2"/>
  <c r="M70" i="2"/>
  <c r="B90" i="2"/>
  <c r="K69" i="2"/>
  <c r="M69" i="2"/>
  <c r="L69" i="2"/>
  <c r="D72" i="2"/>
  <c r="D70" i="2"/>
  <c r="G71" i="2"/>
  <c r="F66" i="2"/>
  <c r="G66" i="2"/>
  <c r="H66" i="2"/>
  <c r="M33" i="1"/>
  <c r="M34" i="1" s="1"/>
  <c r="I66" i="2"/>
  <c r="J66" i="2"/>
  <c r="F93" i="2"/>
  <c r="E93" i="2"/>
  <c r="D57" i="2"/>
  <c r="O27" i="1"/>
  <c r="G57" i="2"/>
  <c r="D58" i="2"/>
  <c r="L60" i="2"/>
  <c r="H62" i="2"/>
  <c r="E63" i="2"/>
  <c r="M65" i="2"/>
  <c r="F68" i="2"/>
  <c r="G73" i="2"/>
  <c r="D74" i="2"/>
  <c r="L76" i="2"/>
  <c r="E62" i="2"/>
  <c r="D73" i="2"/>
  <c r="B88" i="2"/>
  <c r="H57" i="2"/>
  <c r="E58" i="2"/>
  <c r="M60" i="2"/>
  <c r="I62" i="2"/>
  <c r="F63" i="2"/>
  <c r="G68" i="2"/>
  <c r="D69" i="2"/>
  <c r="H73" i="2"/>
  <c r="E74" i="2"/>
  <c r="M76" i="2"/>
  <c r="E57" i="2"/>
  <c r="D63" i="2"/>
  <c r="E68" i="2"/>
  <c r="F73" i="2"/>
  <c r="I57" i="2"/>
  <c r="F58" i="2"/>
  <c r="J62" i="2"/>
  <c r="G63" i="2"/>
  <c r="D64" i="2"/>
  <c r="L66" i="2"/>
  <c r="H68" i="2"/>
  <c r="E69" i="2"/>
  <c r="M71" i="2"/>
  <c r="I73" i="2"/>
  <c r="F74" i="2"/>
  <c r="D68" i="2"/>
  <c r="G58" i="2"/>
  <c r="H63" i="2"/>
  <c r="J73" i="2"/>
  <c r="G74" i="2"/>
  <c r="B89" i="2"/>
  <c r="E73" i="2"/>
  <c r="G62" i="2"/>
  <c r="H58" i="2"/>
  <c r="I63" i="2"/>
  <c r="J68" i="2"/>
  <c r="G69" i="2"/>
  <c r="H74" i="2"/>
  <c r="F62" i="2"/>
  <c r="I68" i="2"/>
  <c r="I58" i="2"/>
  <c r="F59" i="2"/>
  <c r="K62" i="2"/>
  <c r="J63" i="2"/>
  <c r="G64" i="2"/>
  <c r="D65" i="2"/>
  <c r="H69" i="2"/>
  <c r="I74" i="2"/>
  <c r="F75" i="2"/>
  <c r="J58" i="2"/>
  <c r="L62" i="2"/>
  <c r="E65" i="2"/>
  <c r="I69" i="2"/>
  <c r="K73" i="2"/>
  <c r="J74" i="2"/>
  <c r="G75" i="2"/>
  <c r="D76" i="2"/>
  <c r="F57" i="2"/>
  <c r="K57" i="2"/>
  <c r="D60" i="2"/>
  <c r="H64" i="2"/>
  <c r="L57" i="2"/>
  <c r="H59" i="2"/>
  <c r="E60" i="2"/>
  <c r="M62" i="2"/>
  <c r="I64" i="2"/>
  <c r="F65" i="2"/>
  <c r="K68" i="2"/>
  <c r="J69" i="2"/>
  <c r="G70" i="2"/>
  <c r="D71" i="2"/>
  <c r="L73" i="2"/>
  <c r="H75" i="2"/>
  <c r="E76" i="2"/>
  <c r="F69" i="2"/>
  <c r="M57" i="2"/>
  <c r="I59" i="2"/>
  <c r="F60" i="2"/>
  <c r="K63" i="2"/>
  <c r="J64" i="2"/>
  <c r="G65" i="2"/>
  <c r="D66" i="2"/>
  <c r="L68" i="2"/>
  <c r="H70" i="2"/>
  <c r="E71" i="2"/>
  <c r="I75" i="2"/>
  <c r="F76" i="2"/>
  <c r="G59" i="2"/>
  <c r="I93" i="2" l="1"/>
  <c r="M93" i="2"/>
  <c r="G93" i="2"/>
  <c r="K93" i="2"/>
  <c r="J93" i="2"/>
  <c r="L93" i="2"/>
  <c r="H93" i="2"/>
  <c r="J90" i="2"/>
  <c r="L90" i="2"/>
  <c r="K90" i="2"/>
  <c r="G88" i="2"/>
  <c r="M90" i="2"/>
  <c r="E89" i="2"/>
  <c r="F88" i="2"/>
  <c r="H90" i="2"/>
  <c r="B95" i="2"/>
  <c r="B96" i="2" s="1"/>
  <c r="D90" i="2"/>
  <c r="I90" i="2"/>
  <c r="I89" i="2"/>
  <c r="M88" i="2"/>
  <c r="F89" i="2"/>
  <c r="D88" i="2"/>
  <c r="J88" i="2"/>
  <c r="G90" i="2"/>
  <c r="D89" i="2"/>
  <c r="H88" i="2"/>
  <c r="L88" i="2"/>
  <c r="L89" i="2"/>
  <c r="E90" i="2"/>
  <c r="E88" i="2"/>
  <c r="M89" i="2"/>
  <c r="G89" i="2"/>
  <c r="K89" i="2"/>
  <c r="K88" i="2"/>
  <c r="F90" i="2"/>
  <c r="I88" i="2"/>
  <c r="I95" i="2" s="1"/>
  <c r="I96" i="2" s="1"/>
  <c r="J89" i="2"/>
  <c r="H89" i="2"/>
  <c r="M95" i="2" l="1"/>
  <c r="M96" i="2" s="1"/>
  <c r="I98" i="2"/>
  <c r="K95" i="2"/>
  <c r="K96" i="2" s="1"/>
  <c r="K98" i="2" s="1"/>
  <c r="L95" i="2"/>
  <c r="L96" i="2" s="1"/>
  <c r="E95" i="2"/>
  <c r="E96" i="2" s="1"/>
  <c r="E98" i="2" s="1"/>
  <c r="L98" i="2"/>
  <c r="M98" i="2"/>
  <c r="J95" i="2"/>
  <c r="J96" i="2" s="1"/>
  <c r="J98" i="2" s="1"/>
  <c r="H95" i="2"/>
  <c r="H96" i="2" s="1"/>
  <c r="H98" i="2" s="1"/>
  <c r="G95" i="2"/>
  <c r="G96" i="2" s="1"/>
  <c r="G98" i="2" s="1"/>
  <c r="F95" i="2"/>
  <c r="F96" i="2" s="1"/>
  <c r="F98" i="2" s="1"/>
  <c r="D95" i="2"/>
  <c r="D96" i="2" s="1"/>
  <c r="D98" i="2" s="1"/>
</calcChain>
</file>

<file path=xl/sharedStrings.xml><?xml version="1.0" encoding="utf-8"?>
<sst xmlns="http://schemas.openxmlformats.org/spreadsheetml/2006/main" count="69" uniqueCount="52">
  <si>
    <t>System Parameters (defined by hardware)</t>
  </si>
  <si>
    <t>Profiles (usage of each component mode - defined by software and usage)</t>
  </si>
  <si>
    <t>form the datasheets</t>
  </si>
  <si>
    <t>"off"</t>
  </si>
  <si>
    <t>"sensing"</t>
  </si>
  <si>
    <t>"interactive"</t>
  </si>
  <si>
    <t>Processor</t>
  </si>
  <si>
    <t>Active</t>
  </si>
  <si>
    <t>mW</t>
  </si>
  <si>
    <t>Idle</t>
  </si>
  <si>
    <t>Sleep</t>
  </si>
  <si>
    <t>LED</t>
  </si>
  <si>
    <t>On</t>
  </si>
  <si>
    <t>Off</t>
  </si>
  <si>
    <t>Radio</t>
  </si>
  <si>
    <t>Data Rate</t>
  </si>
  <si>
    <t>bps</t>
  </si>
  <si>
    <t>Total power in profile (mw)</t>
  </si>
  <si>
    <t xml:space="preserve">Maximum Time </t>
  </si>
  <si>
    <t>Standby Power</t>
  </si>
  <si>
    <t>hours</t>
  </si>
  <si>
    <t>TX Power</t>
  </si>
  <si>
    <t>RX Power</t>
  </si>
  <si>
    <t>hours/day typical usage</t>
  </si>
  <si>
    <t>Effective Battery Capacity</t>
  </si>
  <si>
    <t>Battery</t>
  </si>
  <si>
    <t>mW*h</t>
  </si>
  <si>
    <t>Capacity</t>
  </si>
  <si>
    <t>mAh</t>
  </si>
  <si>
    <t>Nominal Voltage</t>
  </si>
  <si>
    <t>V</t>
  </si>
  <si>
    <t>Days of Use</t>
  </si>
  <si>
    <t>days</t>
  </si>
  <si>
    <t>Regulator Efficiency</t>
  </si>
  <si>
    <t>Hours of Use</t>
  </si>
  <si>
    <t xml:space="preserve">REFLECTIONS : WHAT DID YOU LEARN FROM ANALYZING YOUR POWER.  TALK ABOUT SOME POTENTIAL TRADEOFFS. </t>
  </si>
  <si>
    <t>Linked Data from First Page DO NOT EDIT</t>
  </si>
  <si>
    <t>% change</t>
  </si>
  <si>
    <t>Parameter Name</t>
  </si>
  <si>
    <t>ProcessorActive</t>
  </si>
  <si>
    <t>ProcessorIdle</t>
  </si>
  <si>
    <t>ProcessorOff</t>
  </si>
  <si>
    <t>LEDOn</t>
  </si>
  <si>
    <t>SensorOn</t>
  </si>
  <si>
    <t>SensorIdle</t>
  </si>
  <si>
    <t>SensorOff</t>
  </si>
  <si>
    <t>RadioStandby</t>
  </si>
  <si>
    <t>RadioTX</t>
  </si>
  <si>
    <t>RadioRX</t>
  </si>
  <si>
    <t>Mircophone</t>
  </si>
  <si>
    <t>Sensing Device</t>
  </si>
  <si>
    <t>The metric is calculated by estimating the device's power consumption across different modes and comparing it to the battery capacity.The optimal battery size would provide enough power for the device's intended use between charges, taking into account the power requirements of all components including the new 15mW microphone. The 550 mAh battery may be appropriate if it matches the device's intended daily usage and the desired duration between charges.
Tradeoffs to Improve UX:Implement software optimization for power management, such as adaptive microphone activation. Also, more efficient components may increase costs, but better power management can reduce the need for a larger battery, potentially balancing overall costs.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</si>
</sst>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scheme val="minor"/>
    </font>
    <font>
      <sz val="10"/>
      <color theme="1"/>
      <name val="Arial"/>
      <family val="2"/>
      <scheme val="minor"/>
    </font>
    <font>
      <b/>
      <sz val="10"/>
      <color theme="1"/>
      <name val="Arial"/>
      <family val="2"/>
      <scheme val="minor"/>
    </font>
    <font>
      <sz val="11"/>
      <color theme="1"/>
      <name val="Arial"/>
      <family val="2"/>
      <scheme val="minor"/>
    </font>
    <font>
      <sz val="10"/>
      <color rgb="FF000000"/>
      <name val="Arial"/>
      <family val="2"/>
      <scheme val="minor"/>
    </font>
    <font>
      <b/>
      <sz val="10"/>
      <color rgb="FF000000"/>
      <name val="Arial"/>
      <family val="2"/>
      <scheme val="minor"/>
    </font>
  </fonts>
  <fills count="5">
    <fill>
      <patternFill patternType="none"/>
    </fill>
    <fill>
      <patternFill patternType="gray125"/>
    </fill>
    <fill>
      <patternFill patternType="solid">
        <fgColor rgb="FFFFF2CC"/>
        <bgColor rgb="FFFFF2CC"/>
      </patternFill>
    </fill>
    <fill>
      <patternFill patternType="solid">
        <fgColor rgb="FFD9EAD3"/>
        <bgColor rgb="FFD9EAD3"/>
      </patternFill>
    </fill>
    <fill>
      <patternFill patternType="solid">
        <fgColor rgb="FFB6D7A8"/>
        <bgColor rgb="FFB6D7A8"/>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5">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4" xfId="0" applyFont="1" applyBorder="1"/>
    <xf numFmtId="0" fontId="2" fillId="0" borderId="0" xfId="0" applyFont="1"/>
    <xf numFmtId="0" fontId="1" fillId="0" borderId="5" xfId="0" applyFont="1" applyBorder="1"/>
    <xf numFmtId="0" fontId="1" fillId="0" borderId="4" xfId="0" applyFont="1" applyBorder="1"/>
    <xf numFmtId="0" fontId="3" fillId="0" borderId="0" xfId="0" applyFont="1"/>
    <xf numFmtId="0" fontId="1" fillId="0" borderId="0" xfId="0" applyFont="1"/>
    <xf numFmtId="0" fontId="3" fillId="2" borderId="0" xfId="0" applyFont="1" applyFill="1"/>
    <xf numFmtId="9" fontId="1" fillId="2" borderId="0" xfId="0" applyNumberFormat="1" applyFont="1" applyFill="1"/>
    <xf numFmtId="9" fontId="3" fillId="2" borderId="0" xfId="0" applyNumberFormat="1" applyFont="1" applyFill="1"/>
    <xf numFmtId="0" fontId="1" fillId="2" borderId="0" xfId="0" applyFont="1" applyFill="1"/>
    <xf numFmtId="0" fontId="1" fillId="3" borderId="0" xfId="0" applyFont="1" applyFill="1"/>
    <xf numFmtId="164" fontId="1" fillId="3" borderId="0" xfId="0" applyNumberFormat="1" applyFont="1" applyFill="1"/>
    <xf numFmtId="0" fontId="2" fillId="4" borderId="0" xfId="0" applyFont="1" applyFill="1"/>
    <xf numFmtId="2" fontId="2" fillId="4" borderId="0" xfId="0" applyNumberFormat="1" applyFont="1" applyFill="1"/>
    <xf numFmtId="0" fontId="1" fillId="0" borderId="6" xfId="0" applyFont="1" applyBorder="1"/>
    <xf numFmtId="0" fontId="1" fillId="0" borderId="7" xfId="0" applyFont="1" applyBorder="1"/>
    <xf numFmtId="0" fontId="1" fillId="0" borderId="8" xfId="0" applyFont="1" applyBorder="1"/>
    <xf numFmtId="9" fontId="1" fillId="0" borderId="0" xfId="0" applyNumberFormat="1" applyFont="1"/>
    <xf numFmtId="10" fontId="1" fillId="0" borderId="0" xfId="0" applyNumberFormat="1" applyFont="1"/>
    <xf numFmtId="0" fontId="5" fillId="0" borderId="0" xfId="0" applyFont="1"/>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1"/>
        <c:ser>
          <c:idx val="0"/>
          <c:order val="0"/>
          <c:spPr>
            <a:solidFill>
              <a:schemeClr val="accent1"/>
            </a:solidFill>
            <a:ln cmpd="sng">
              <a:solidFill>
                <a:srgbClr val="000000"/>
              </a:solidFill>
            </a:ln>
          </c:spPr>
          <c:invertIfNegative val="1"/>
          <c:cat>
            <c:strRef>
              <c:f>'Sensitivity Analysis'!$D$99:$M$99</c:f>
              <c:strCache>
                <c:ptCount val="10"/>
                <c:pt idx="0">
                  <c:v>ProcessorActive</c:v>
                </c:pt>
                <c:pt idx="1">
                  <c:v>ProcessorIdle</c:v>
                </c:pt>
                <c:pt idx="2">
                  <c:v>ProcessorOff</c:v>
                </c:pt>
                <c:pt idx="3">
                  <c:v>LEDOn</c:v>
                </c:pt>
                <c:pt idx="4">
                  <c:v>SensorOn</c:v>
                </c:pt>
                <c:pt idx="5">
                  <c:v>SensorIdle</c:v>
                </c:pt>
                <c:pt idx="6">
                  <c:v>SensorOff</c:v>
                </c:pt>
                <c:pt idx="7">
                  <c:v>RadioStandby</c:v>
                </c:pt>
                <c:pt idx="8">
                  <c:v>RadioTX</c:v>
                </c:pt>
                <c:pt idx="9">
                  <c:v>RadioRX</c:v>
                </c:pt>
              </c:strCache>
            </c:strRef>
          </c:cat>
          <c:val>
            <c:numRef>
              <c:f>'Sensitivity Analysis'!$D$98:$M$98</c:f>
              <c:numCache>
                <c:formatCode>0.00%</c:formatCode>
                <c:ptCount val="10"/>
                <c:pt idx="0">
                  <c:v>3.5184122037234644E-2</c:v>
                </c:pt>
                <c:pt idx="1">
                  <c:v>2.0536869340233244E-2</c:v>
                </c:pt>
                <c:pt idx="2">
                  <c:v>5.0963529224399284E-3</c:v>
                </c:pt>
                <c:pt idx="3">
                  <c:v>6.3421595053148039E-4</c:v>
                </c:pt>
                <c:pt idx="4">
                  <c:v>1.9382975286706738E-2</c:v>
                </c:pt>
                <c:pt idx="5">
                  <c:v>2.541699761716032E-3</c:v>
                </c:pt>
                <c:pt idx="6">
                  <c:v>5.0963529224399284E-3</c:v>
                </c:pt>
                <c:pt idx="7">
                  <c:v>1.2449064715885694E-2</c:v>
                </c:pt>
                <c:pt idx="8">
                  <c:v>1.0151318085211969E-3</c:v>
                </c:pt>
                <c:pt idx="9">
                  <c:v>2.535898817641602E-4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5878-CE40-AFF7-7D4F79BFEA3D}"/>
            </c:ext>
          </c:extLst>
        </c:ser>
        <c:dLbls>
          <c:showLegendKey val="0"/>
          <c:showVal val="0"/>
          <c:showCatName val="0"/>
          <c:showSerName val="0"/>
          <c:showPercent val="0"/>
          <c:showBubbleSize val="0"/>
        </c:dLbls>
        <c:gapWidth val="150"/>
        <c:axId val="1044070821"/>
        <c:axId val="1983179679"/>
      </c:barChart>
      <c:catAx>
        <c:axId val="1044070821"/>
        <c:scaling>
          <c:orientation val="minMax"/>
        </c:scaling>
        <c:delete val="0"/>
        <c:axPos val="b"/>
        <c:title>
          <c:tx>
            <c:rich>
              <a:bodyPr/>
              <a:lstStyle/>
              <a:p>
                <a:pPr lvl="0">
                  <a:defRPr b="0">
                    <a:solidFill>
                      <a:srgbClr val="000000"/>
                    </a:solidFill>
                    <a:latin typeface="+mn-lt"/>
                  </a:defRPr>
                </a:pPr>
                <a:endParaRPr lang="en-C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CN"/>
          </a:p>
        </c:txPr>
        <c:crossAx val="1983179679"/>
        <c:crosses val="autoZero"/>
        <c:auto val="1"/>
        <c:lblAlgn val="ctr"/>
        <c:lblOffset val="100"/>
        <c:noMultiLvlLbl val="1"/>
      </c:catAx>
      <c:valAx>
        <c:axId val="198317967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CN"/>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CN"/>
          </a:p>
        </c:txPr>
        <c:crossAx val="1044070821"/>
        <c:crosses val="autoZero"/>
        <c:crossBetween val="between"/>
      </c:valAx>
    </c:plotArea>
    <c:legend>
      <c:legendPos val="r"/>
      <c:overlay val="0"/>
      <c:txPr>
        <a:bodyPr/>
        <a:lstStyle/>
        <a:p>
          <a:pPr lvl="0">
            <a:defRPr b="0">
              <a:solidFill>
                <a:srgbClr val="1A1A1A"/>
              </a:solidFill>
              <a:latin typeface="+mn-lt"/>
            </a:defRPr>
          </a:pPr>
          <a:endParaRPr lang="en-CN"/>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Sensitivity Analysis</a:t>
            </a:r>
          </a:p>
        </c:rich>
      </c:tx>
      <c:overlay val="0"/>
    </c:title>
    <c:autoTitleDeleted val="0"/>
    <c:plotArea>
      <c:layout/>
      <c:barChart>
        <c:barDir val="col"/>
        <c:grouping val="clustered"/>
        <c:varyColors val="1"/>
        <c:ser>
          <c:idx val="0"/>
          <c:order val="0"/>
          <c:spPr>
            <a:solidFill>
              <a:schemeClr val="accent1"/>
            </a:solidFill>
            <a:ln cmpd="sng">
              <a:solidFill>
                <a:srgbClr val="000000"/>
              </a:solidFill>
            </a:ln>
          </c:spPr>
          <c:invertIfNegative val="1"/>
          <c:cat>
            <c:strRef>
              <c:f>'Sensitivity Analysis'!$D$99:$M$99</c:f>
              <c:strCache>
                <c:ptCount val="10"/>
                <c:pt idx="0">
                  <c:v>ProcessorActive</c:v>
                </c:pt>
                <c:pt idx="1">
                  <c:v>ProcessorIdle</c:v>
                </c:pt>
                <c:pt idx="2">
                  <c:v>ProcessorOff</c:v>
                </c:pt>
                <c:pt idx="3">
                  <c:v>LEDOn</c:v>
                </c:pt>
                <c:pt idx="4">
                  <c:v>SensorOn</c:v>
                </c:pt>
                <c:pt idx="5">
                  <c:v>SensorIdle</c:v>
                </c:pt>
                <c:pt idx="6">
                  <c:v>SensorOff</c:v>
                </c:pt>
                <c:pt idx="7">
                  <c:v>RadioStandby</c:v>
                </c:pt>
                <c:pt idx="8">
                  <c:v>RadioTX</c:v>
                </c:pt>
                <c:pt idx="9">
                  <c:v>RadioRX</c:v>
                </c:pt>
              </c:strCache>
            </c:strRef>
          </c:cat>
          <c:val>
            <c:numRef>
              <c:f>'Sensitivity Analysis'!$D$98:$M$98</c:f>
              <c:numCache>
                <c:formatCode>0.00%</c:formatCode>
                <c:ptCount val="10"/>
                <c:pt idx="0">
                  <c:v>3.5184122037234644E-2</c:v>
                </c:pt>
                <c:pt idx="1">
                  <c:v>2.0536869340233244E-2</c:v>
                </c:pt>
                <c:pt idx="2">
                  <c:v>5.0963529224399284E-3</c:v>
                </c:pt>
                <c:pt idx="3">
                  <c:v>6.3421595053148039E-4</c:v>
                </c:pt>
                <c:pt idx="4">
                  <c:v>1.9382975286706738E-2</c:v>
                </c:pt>
                <c:pt idx="5">
                  <c:v>2.541699761716032E-3</c:v>
                </c:pt>
                <c:pt idx="6">
                  <c:v>5.0963529224399284E-3</c:v>
                </c:pt>
                <c:pt idx="7">
                  <c:v>1.2449064715885694E-2</c:v>
                </c:pt>
                <c:pt idx="8">
                  <c:v>1.0151318085211969E-3</c:v>
                </c:pt>
                <c:pt idx="9">
                  <c:v>2.535898817641602E-4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F80-FD41-9D59-7742A89A7737}"/>
            </c:ext>
          </c:extLst>
        </c:ser>
        <c:dLbls>
          <c:showLegendKey val="0"/>
          <c:showVal val="0"/>
          <c:showCatName val="0"/>
          <c:showSerName val="0"/>
          <c:showPercent val="0"/>
          <c:showBubbleSize val="0"/>
        </c:dLbls>
        <c:gapWidth val="150"/>
        <c:axId val="2021209165"/>
        <c:axId val="513593921"/>
      </c:barChart>
      <c:catAx>
        <c:axId val="2021209165"/>
        <c:scaling>
          <c:orientation val="minMax"/>
        </c:scaling>
        <c:delete val="0"/>
        <c:axPos val="b"/>
        <c:title>
          <c:tx>
            <c:rich>
              <a:bodyPr/>
              <a:lstStyle/>
              <a:p>
                <a:pPr lvl="0">
                  <a:defRPr b="0">
                    <a:solidFill>
                      <a:srgbClr val="000000"/>
                    </a:solidFill>
                    <a:latin typeface="+mn-lt"/>
                  </a:defRPr>
                </a:pPr>
                <a:endParaRPr lang="en-C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CN"/>
          </a:p>
        </c:txPr>
        <c:crossAx val="513593921"/>
        <c:crosses val="autoZero"/>
        <c:auto val="1"/>
        <c:lblAlgn val="ctr"/>
        <c:lblOffset val="100"/>
        <c:noMultiLvlLbl val="1"/>
      </c:catAx>
      <c:valAx>
        <c:axId val="51359392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CN"/>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CN"/>
          </a:p>
        </c:txPr>
        <c:crossAx val="2021209165"/>
        <c:crosses val="autoZero"/>
        <c:crossBetween val="between"/>
      </c:valAx>
    </c:plotArea>
    <c:legend>
      <c:legendPos val="r"/>
      <c:overlay val="0"/>
      <c:txPr>
        <a:bodyPr/>
        <a:lstStyle/>
        <a:p>
          <a:pPr lvl="0">
            <a:defRPr b="0">
              <a:solidFill>
                <a:srgbClr val="1A1A1A"/>
              </a:solidFill>
              <a:latin typeface="+mn-lt"/>
            </a:defRPr>
          </a:pPr>
          <a:endParaRPr lang="en-CN"/>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10</xdr:col>
      <xdr:colOff>0</xdr:colOff>
      <xdr:row>0</xdr:row>
      <xdr:rowOff>180975</xdr:rowOff>
    </xdr:from>
    <xdr:ext cx="6743700" cy="4171950"/>
    <xdr:graphicFrame macro="">
      <xdr:nvGraphicFramePr>
        <xdr:cNvPr id="2" name="Chart 1" title="Chart">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18</xdr:col>
      <xdr:colOff>298450</xdr:colOff>
      <xdr:row>49</xdr:row>
      <xdr:rowOff>31750</xdr:rowOff>
    </xdr:from>
    <xdr:ext cx="3086100" cy="638175"/>
    <xdr:sp macro="" textlink="">
      <xdr:nvSpPr>
        <xdr:cNvPr id="3" name="Shape 3">
          <a:extLst>
            <a:ext uri="{FF2B5EF4-FFF2-40B4-BE49-F238E27FC236}">
              <a16:creationId xmlns:a16="http://schemas.microsoft.com/office/drawing/2014/main" id="{00000000-0008-0000-0000-000003000000}"/>
            </a:ext>
          </a:extLst>
        </xdr:cNvPr>
        <xdr:cNvSpPr txBox="1"/>
      </xdr:nvSpPr>
      <xdr:spPr>
        <a:xfrm>
          <a:off x="18078450" y="9366250"/>
          <a:ext cx="3086100" cy="638175"/>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“Days of use” changes by x %</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657225</xdr:colOff>
      <xdr:row>2</xdr:row>
      <xdr:rowOff>171450</xdr:rowOff>
    </xdr:from>
    <xdr:ext cx="6743700" cy="4171950"/>
    <xdr:graphicFrame macro="">
      <xdr:nvGraphicFramePr>
        <xdr:cNvPr id="2" name="Chart 2"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3</xdr:col>
      <xdr:colOff>561975</xdr:colOff>
      <xdr:row>9</xdr:row>
      <xdr:rowOff>47625</xdr:rowOff>
    </xdr:from>
    <xdr:ext cx="3371850" cy="847725"/>
    <xdr:sp macro="" textlink="">
      <xdr:nvSpPr>
        <xdr:cNvPr id="4" name="Shape 4">
          <a:extLst>
            <a:ext uri="{FF2B5EF4-FFF2-40B4-BE49-F238E27FC236}">
              <a16:creationId xmlns:a16="http://schemas.microsoft.com/office/drawing/2014/main" id="{00000000-0008-0000-0100-000004000000}"/>
            </a:ext>
          </a:extLst>
        </xdr:cNvPr>
        <xdr:cNvSpPr txBox="1"/>
      </xdr:nvSpPr>
      <xdr:spPr>
        <a:xfrm>
          <a:off x="3355075" y="2317525"/>
          <a:ext cx="3355200" cy="831300"/>
        </a:xfrm>
        <a:prstGeom prst="rect">
          <a:avLst/>
        </a:prstGeom>
        <a:no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1400"/>
            <a:t>If component changes by 10%</a:t>
          </a:r>
          <a:endParaRPr sz="1400"/>
        </a:p>
        <a:p>
          <a:pPr marL="0" lvl="0" indent="0" algn="l" rtl="0">
            <a:spcBef>
              <a:spcPts val="0"/>
            </a:spcBef>
            <a:spcAft>
              <a:spcPts val="0"/>
            </a:spcAft>
            <a:buNone/>
          </a:pPr>
          <a:r>
            <a:rPr lang="en-US" sz="1400"/>
            <a:t>… “hours” of use changes by x%</a:t>
          </a:r>
          <a:endParaRPr sz="1400"/>
        </a:p>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44"/>
  <sheetViews>
    <sheetView tabSelected="1" workbookViewId="0">
      <selection activeCell="K44" sqref="K44"/>
    </sheetView>
  </sheetViews>
  <sheetFormatPr baseColWidth="10" defaultColWidth="12.6640625" defaultRowHeight="15.75" customHeight="1" x14ac:dyDescent="0.15"/>
  <cols>
    <col min="1" max="1" width="18" customWidth="1"/>
    <col min="5" max="5" width="12.6640625" customWidth="1"/>
  </cols>
  <sheetData>
    <row r="1" spans="1:9" ht="15.75" customHeight="1" x14ac:dyDescent="0.15">
      <c r="A1" s="23" t="s">
        <v>50</v>
      </c>
    </row>
    <row r="2" spans="1:9" ht="15.75" customHeight="1" x14ac:dyDescent="0.15">
      <c r="A2" s="1"/>
      <c r="B2" s="2"/>
      <c r="C2" s="2"/>
      <c r="D2" s="2"/>
      <c r="E2" s="2"/>
      <c r="F2" s="2"/>
      <c r="G2" s="2"/>
      <c r="H2" s="2"/>
      <c r="I2" s="3"/>
    </row>
    <row r="3" spans="1:9" ht="15.75" customHeight="1" x14ac:dyDescent="0.15">
      <c r="A3" s="4" t="s">
        <v>0</v>
      </c>
      <c r="E3" s="5" t="s">
        <v>1</v>
      </c>
      <c r="I3" s="6"/>
    </row>
    <row r="4" spans="1:9" ht="15.75" customHeight="1" x14ac:dyDescent="0.15">
      <c r="A4" s="7"/>
      <c r="B4" s="8" t="s">
        <v>2</v>
      </c>
      <c r="I4" s="6"/>
    </row>
    <row r="5" spans="1:9" ht="15.75" customHeight="1" x14ac:dyDescent="0.15">
      <c r="A5" s="7"/>
      <c r="E5" s="9" t="s">
        <v>3</v>
      </c>
      <c r="F5" s="9" t="s">
        <v>4</v>
      </c>
      <c r="G5" s="9" t="s">
        <v>5</v>
      </c>
      <c r="I5" s="6"/>
    </row>
    <row r="6" spans="1:9" ht="15.75" customHeight="1" x14ac:dyDescent="0.15">
      <c r="A6" s="4" t="s">
        <v>6</v>
      </c>
      <c r="I6" s="6"/>
    </row>
    <row r="7" spans="1:9" ht="15.75" customHeight="1" x14ac:dyDescent="0.15">
      <c r="A7" s="7" t="s">
        <v>7</v>
      </c>
      <c r="B7" s="10">
        <v>65</v>
      </c>
      <c r="C7" s="9" t="s">
        <v>8</v>
      </c>
      <c r="E7" s="11">
        <v>0</v>
      </c>
      <c r="F7" s="12">
        <v>0.2</v>
      </c>
      <c r="G7" s="11">
        <v>0.25</v>
      </c>
      <c r="I7" s="6"/>
    </row>
    <row r="8" spans="1:9" ht="15.75" customHeight="1" x14ac:dyDescent="0.15">
      <c r="A8" s="7" t="s">
        <v>9</v>
      </c>
      <c r="B8" s="13">
        <v>10</v>
      </c>
      <c r="C8" s="9" t="s">
        <v>8</v>
      </c>
      <c r="E8" s="11">
        <v>0</v>
      </c>
      <c r="F8" s="12">
        <v>0.8</v>
      </c>
      <c r="G8" s="11">
        <v>0.75</v>
      </c>
      <c r="I8" s="6"/>
    </row>
    <row r="9" spans="1:9" ht="15.75" customHeight="1" x14ac:dyDescent="0.15">
      <c r="A9" s="7" t="s">
        <v>10</v>
      </c>
      <c r="B9" s="13">
        <v>1</v>
      </c>
      <c r="C9" s="9" t="s">
        <v>8</v>
      </c>
      <c r="E9" s="11">
        <v>1</v>
      </c>
      <c r="F9" s="11">
        <v>0</v>
      </c>
      <c r="G9" s="11">
        <v>0</v>
      </c>
      <c r="I9" s="6"/>
    </row>
    <row r="10" spans="1:9" ht="15.75" customHeight="1" x14ac:dyDescent="0.15">
      <c r="A10" s="7"/>
      <c r="I10" s="6"/>
    </row>
    <row r="11" spans="1:9" ht="15.75" customHeight="1" x14ac:dyDescent="0.15">
      <c r="A11" s="4" t="s">
        <v>11</v>
      </c>
      <c r="I11" s="6"/>
    </row>
    <row r="12" spans="1:9" ht="15.75" customHeight="1" x14ac:dyDescent="0.15">
      <c r="A12" s="7" t="s">
        <v>12</v>
      </c>
      <c r="B12" s="13">
        <v>5</v>
      </c>
      <c r="C12" s="9" t="s">
        <v>8</v>
      </c>
      <c r="E12" s="11">
        <v>0</v>
      </c>
      <c r="F12" s="11">
        <v>0.05</v>
      </c>
      <c r="G12" s="11">
        <v>0.05</v>
      </c>
      <c r="I12" s="6"/>
    </row>
    <row r="13" spans="1:9" ht="15.75" customHeight="1" x14ac:dyDescent="0.15">
      <c r="A13" s="7"/>
      <c r="I13" s="6"/>
    </row>
    <row r="14" spans="1:9" ht="15.75" customHeight="1" x14ac:dyDescent="0.15">
      <c r="A14" s="7"/>
      <c r="I14" s="6"/>
    </row>
    <row r="15" spans="1:9" ht="15.75" customHeight="1" x14ac:dyDescent="0.15">
      <c r="A15" s="4" t="s">
        <v>49</v>
      </c>
      <c r="I15" s="6"/>
    </row>
    <row r="16" spans="1:9" ht="15.75" customHeight="1" x14ac:dyDescent="0.15">
      <c r="A16" s="7" t="s">
        <v>12</v>
      </c>
      <c r="B16" s="13">
        <v>15</v>
      </c>
      <c r="C16" s="9" t="s">
        <v>8</v>
      </c>
      <c r="E16" s="11">
        <v>0</v>
      </c>
      <c r="F16" s="11">
        <v>0.5</v>
      </c>
      <c r="G16" s="11">
        <v>0.5</v>
      </c>
      <c r="I16" s="6"/>
    </row>
    <row r="17" spans="1:17" ht="15.75" customHeight="1" x14ac:dyDescent="0.15">
      <c r="A17" s="7" t="s">
        <v>9</v>
      </c>
      <c r="B17" s="13">
        <v>2</v>
      </c>
      <c r="C17" s="9" t="s">
        <v>8</v>
      </c>
      <c r="E17" s="11">
        <v>0</v>
      </c>
      <c r="F17" s="11">
        <v>0.5</v>
      </c>
      <c r="G17" s="11">
        <v>0.5</v>
      </c>
      <c r="I17" s="6"/>
    </row>
    <row r="18" spans="1:17" ht="15.75" customHeight="1" x14ac:dyDescent="0.15">
      <c r="A18" s="7" t="s">
        <v>13</v>
      </c>
      <c r="B18" s="13">
        <v>1</v>
      </c>
      <c r="C18" s="9" t="s">
        <v>8</v>
      </c>
      <c r="E18" s="11">
        <v>1</v>
      </c>
      <c r="F18" s="11">
        <v>0</v>
      </c>
      <c r="G18" s="11">
        <v>0</v>
      </c>
      <c r="I18" s="6"/>
    </row>
    <row r="19" spans="1:17" ht="15.75" customHeight="1" x14ac:dyDescent="0.15">
      <c r="A19" s="7"/>
      <c r="I19" s="6"/>
    </row>
    <row r="20" spans="1:17" ht="15.75" customHeight="1" x14ac:dyDescent="0.15">
      <c r="A20" s="4"/>
      <c r="I20" s="6"/>
    </row>
    <row r="21" spans="1:17" ht="15.75" customHeight="1" x14ac:dyDescent="0.15">
      <c r="A21" s="7"/>
      <c r="I21" s="6"/>
    </row>
    <row r="22" spans="1:17" ht="15.75" customHeight="1" x14ac:dyDescent="0.15">
      <c r="A22" s="7"/>
      <c r="I22" s="6"/>
    </row>
    <row r="23" spans="1:17" ht="15.75" customHeight="1" x14ac:dyDescent="0.15">
      <c r="A23" s="7"/>
      <c r="I23" s="6"/>
    </row>
    <row r="24" spans="1:17" ht="15.75" customHeight="1" x14ac:dyDescent="0.15">
      <c r="A24" s="4" t="s">
        <v>14</v>
      </c>
      <c r="I24" s="6"/>
      <c r="K24" s="1"/>
      <c r="L24" s="2"/>
      <c r="M24" s="2"/>
      <c r="N24" s="2"/>
      <c r="O24" s="2"/>
      <c r="P24" s="2"/>
      <c r="Q24" s="3"/>
    </row>
    <row r="25" spans="1:17" ht="15.75" customHeight="1" x14ac:dyDescent="0.15">
      <c r="A25" s="7" t="s">
        <v>15</v>
      </c>
      <c r="B25" s="13">
        <v>300</v>
      </c>
      <c r="C25" s="9" t="s">
        <v>16</v>
      </c>
      <c r="E25" s="11">
        <v>0</v>
      </c>
      <c r="F25" s="11">
        <v>0</v>
      </c>
      <c r="G25" s="11">
        <v>0</v>
      </c>
      <c r="I25" s="6"/>
      <c r="K25" s="7"/>
      <c r="L25" s="14" t="s">
        <v>17</v>
      </c>
      <c r="M25" s="14"/>
      <c r="N25" s="14"/>
      <c r="O25" s="14" t="s">
        <v>18</v>
      </c>
      <c r="P25" s="14"/>
      <c r="Q25" s="6"/>
    </row>
    <row r="26" spans="1:17" ht="15.75" customHeight="1" x14ac:dyDescent="0.15">
      <c r="A26" s="7" t="s">
        <v>19</v>
      </c>
      <c r="B26" s="13">
        <v>5</v>
      </c>
      <c r="C26" s="9" t="s">
        <v>8</v>
      </c>
      <c r="E26" s="11">
        <v>0</v>
      </c>
      <c r="F26" s="11">
        <v>0.97</v>
      </c>
      <c r="G26" s="11">
        <v>0.97</v>
      </c>
      <c r="I26" s="6"/>
      <c r="K26" s="7"/>
      <c r="L26" s="14" t="str">
        <f>E5</f>
        <v>"off"</v>
      </c>
      <c r="M26" s="14">
        <f>SUMPRODUCT(B7:B28, E7:E28)</f>
        <v>2</v>
      </c>
      <c r="N26" s="14" t="s">
        <v>8</v>
      </c>
      <c r="O26" s="15">
        <f t="shared" ref="O26:O28" si="0">$M$31/M26</f>
        <v>816.75</v>
      </c>
      <c r="P26" s="14" t="s">
        <v>20</v>
      </c>
      <c r="Q26" s="6"/>
    </row>
    <row r="27" spans="1:17" ht="15.75" customHeight="1" x14ac:dyDescent="0.15">
      <c r="A27" s="7" t="s">
        <v>21</v>
      </c>
      <c r="B27" s="13">
        <v>20</v>
      </c>
      <c r="C27" s="9" t="s">
        <v>8</v>
      </c>
      <c r="E27" s="11">
        <v>0</v>
      </c>
      <c r="F27" s="11">
        <v>0.02</v>
      </c>
      <c r="G27" s="11">
        <v>0.02</v>
      </c>
      <c r="I27" s="6"/>
      <c r="K27" s="7"/>
      <c r="L27" s="14" t="str">
        <f>F5</f>
        <v>"sensing"</v>
      </c>
      <c r="M27" s="14">
        <f>SUMPRODUCT(B7:B28, F7:F28)</f>
        <v>35.1</v>
      </c>
      <c r="N27" s="14" t="s">
        <v>8</v>
      </c>
      <c r="O27" s="15">
        <f t="shared" si="0"/>
        <v>46.53846153846154</v>
      </c>
      <c r="P27" s="14" t="s">
        <v>20</v>
      </c>
      <c r="Q27" s="6"/>
    </row>
    <row r="28" spans="1:17" ht="15.75" customHeight="1" x14ac:dyDescent="0.15">
      <c r="A28" s="7" t="s">
        <v>22</v>
      </c>
      <c r="B28" s="13">
        <v>10</v>
      </c>
      <c r="C28" s="9" t="s">
        <v>8</v>
      </c>
      <c r="E28" s="11">
        <v>0</v>
      </c>
      <c r="F28" s="11">
        <v>0.01</v>
      </c>
      <c r="G28" s="11">
        <v>0.01</v>
      </c>
      <c r="I28" s="6"/>
      <c r="K28" s="7"/>
      <c r="L28" s="14" t="str">
        <f>G5</f>
        <v>"interactive"</v>
      </c>
      <c r="M28" s="14">
        <f>SUMPRODUCT(B7:B28, G7:G28)</f>
        <v>37.85</v>
      </c>
      <c r="N28" s="14" t="s">
        <v>8</v>
      </c>
      <c r="O28" s="15">
        <f t="shared" si="0"/>
        <v>43.15719947159841</v>
      </c>
      <c r="P28" s="14" t="s">
        <v>20</v>
      </c>
      <c r="Q28" s="6"/>
    </row>
    <row r="29" spans="1:17" ht="15.75" customHeight="1" x14ac:dyDescent="0.15">
      <c r="A29" s="7"/>
      <c r="I29" s="6"/>
      <c r="K29" s="7"/>
      <c r="Q29" s="6"/>
    </row>
    <row r="30" spans="1:17" ht="15.75" customHeight="1" x14ac:dyDescent="0.15">
      <c r="A30" s="4"/>
      <c r="E30" s="13">
        <v>16</v>
      </c>
      <c r="F30" s="13">
        <v>7</v>
      </c>
      <c r="G30" s="13">
        <v>1</v>
      </c>
      <c r="H30" s="9" t="s">
        <v>23</v>
      </c>
      <c r="I30" s="6"/>
      <c r="K30" s="7"/>
      <c r="L30" s="9" t="s">
        <v>24</v>
      </c>
      <c r="Q30" s="6"/>
    </row>
    <row r="31" spans="1:17" ht="15.75" customHeight="1" x14ac:dyDescent="0.15">
      <c r="A31" s="4" t="s">
        <v>25</v>
      </c>
      <c r="I31" s="6"/>
      <c r="K31" s="7"/>
      <c r="M31" s="9">
        <f>B32*B33*B34</f>
        <v>1633.5</v>
      </c>
      <c r="N31" s="9" t="s">
        <v>26</v>
      </c>
      <c r="Q31" s="6"/>
    </row>
    <row r="32" spans="1:17" ht="15.75" customHeight="1" x14ac:dyDescent="0.15">
      <c r="A32" s="7" t="s">
        <v>27</v>
      </c>
      <c r="B32" s="13">
        <v>550</v>
      </c>
      <c r="C32" s="9" t="s">
        <v>28</v>
      </c>
      <c r="I32" s="6"/>
      <c r="K32" s="7"/>
      <c r="Q32" s="6"/>
    </row>
    <row r="33" spans="1:17" ht="15.75" customHeight="1" x14ac:dyDescent="0.15">
      <c r="A33" s="7" t="s">
        <v>29</v>
      </c>
      <c r="B33" s="13">
        <v>3</v>
      </c>
      <c r="C33" s="9" t="s">
        <v>30</v>
      </c>
      <c r="I33" s="6"/>
      <c r="K33" s="7"/>
      <c r="L33" s="16" t="s">
        <v>31</v>
      </c>
      <c r="M33" s="17">
        <f>M31/(E30*M26+F30*M27+G30*M28)</f>
        <v>5.1766756456979861</v>
      </c>
      <c r="N33" s="16" t="s">
        <v>32</v>
      </c>
      <c r="Q33" s="6"/>
    </row>
    <row r="34" spans="1:17" ht="15.75" customHeight="1" x14ac:dyDescent="0.15">
      <c r="A34" s="7" t="s">
        <v>33</v>
      </c>
      <c r="B34" s="11">
        <v>0.99</v>
      </c>
      <c r="I34" s="6"/>
      <c r="K34" s="7"/>
      <c r="L34" s="16" t="s">
        <v>34</v>
      </c>
      <c r="M34" s="17">
        <f>M33*24</f>
        <v>124.24021549675166</v>
      </c>
      <c r="N34" s="16" t="s">
        <v>20</v>
      </c>
      <c r="Q34" s="6"/>
    </row>
    <row r="35" spans="1:17" ht="15.75" customHeight="1" x14ac:dyDescent="0.15">
      <c r="A35" s="18"/>
      <c r="B35" s="19"/>
      <c r="C35" s="19"/>
      <c r="D35" s="19"/>
      <c r="E35" s="19"/>
      <c r="F35" s="19"/>
      <c r="G35" s="19"/>
      <c r="H35" s="19"/>
      <c r="I35" s="20"/>
      <c r="K35" s="18"/>
      <c r="L35" s="19"/>
      <c r="M35" s="19"/>
      <c r="N35" s="19"/>
      <c r="O35" s="19"/>
      <c r="P35" s="19"/>
      <c r="Q35" s="20"/>
    </row>
    <row r="38" spans="1:17" ht="15.75" customHeight="1" x14ac:dyDescent="0.15">
      <c r="A38" s="5" t="s">
        <v>35</v>
      </c>
    </row>
    <row r="39" spans="1:17" ht="15.75" customHeight="1" x14ac:dyDescent="0.15">
      <c r="A39" s="24" t="s">
        <v>51</v>
      </c>
      <c r="B39" s="24"/>
      <c r="C39" s="24"/>
      <c r="D39" s="24"/>
      <c r="E39" s="24"/>
      <c r="F39" s="24"/>
      <c r="G39" s="24"/>
      <c r="H39" s="24"/>
      <c r="I39" s="24"/>
    </row>
    <row r="40" spans="1:17" ht="15.75" customHeight="1" x14ac:dyDescent="0.15">
      <c r="A40" s="24"/>
      <c r="B40" s="24"/>
      <c r="C40" s="24"/>
      <c r="D40" s="24"/>
      <c r="E40" s="24"/>
      <c r="F40" s="24"/>
      <c r="G40" s="24"/>
      <c r="H40" s="24"/>
      <c r="I40" s="24"/>
    </row>
    <row r="41" spans="1:17" ht="15.75" customHeight="1" x14ac:dyDescent="0.15">
      <c r="A41" s="24"/>
      <c r="B41" s="24"/>
      <c r="C41" s="24"/>
      <c r="D41" s="24"/>
      <c r="E41" s="24"/>
      <c r="F41" s="24"/>
      <c r="G41" s="24"/>
      <c r="H41" s="24"/>
      <c r="I41" s="24"/>
    </row>
    <row r="42" spans="1:17" ht="15.75" customHeight="1" x14ac:dyDescent="0.15">
      <c r="A42" s="24"/>
      <c r="B42" s="24"/>
      <c r="C42" s="24"/>
      <c r="D42" s="24"/>
      <c r="E42" s="24"/>
      <c r="F42" s="24"/>
      <c r="G42" s="24"/>
      <c r="H42" s="24"/>
      <c r="I42" s="24"/>
    </row>
    <row r="43" spans="1:17" ht="15.75" customHeight="1" x14ac:dyDescent="0.15">
      <c r="A43" s="24"/>
      <c r="B43" s="24"/>
      <c r="C43" s="24"/>
      <c r="D43" s="24"/>
      <c r="E43" s="24"/>
      <c r="F43" s="24"/>
      <c r="G43" s="24"/>
      <c r="H43" s="24"/>
      <c r="I43" s="24"/>
    </row>
    <row r="44" spans="1:17" ht="15.75" customHeight="1" x14ac:dyDescent="0.15">
      <c r="A44" s="24"/>
      <c r="B44" s="24"/>
      <c r="C44" s="24"/>
      <c r="D44" s="24"/>
      <c r="E44" s="24"/>
      <c r="F44" s="24"/>
      <c r="G44" s="24"/>
      <c r="H44" s="24"/>
      <c r="I44" s="24"/>
    </row>
  </sheetData>
  <mergeCells count="1">
    <mergeCell ref="A39:I44"/>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50:U118"/>
  <sheetViews>
    <sheetView topLeftCell="A43" workbookViewId="0">
      <selection activeCell="K16" sqref="K1:K1048576"/>
    </sheetView>
  </sheetViews>
  <sheetFormatPr baseColWidth="10" defaultColWidth="12.6640625" defaultRowHeight="15.75" customHeight="1" x14ac:dyDescent="0.15"/>
  <sheetData>
    <row r="50" spans="1:21" ht="15.75" customHeight="1" x14ac:dyDescent="0.15">
      <c r="A50" s="9" t="s">
        <v>36</v>
      </c>
    </row>
    <row r="52" spans="1:21" ht="15.75" customHeight="1" x14ac:dyDescent="0.15">
      <c r="A52" s="9" t="str">
        <f>'System Parameters'!A3</f>
        <v>System Parameters (defined by hardware)</v>
      </c>
      <c r="B52" s="9">
        <f>'System Parameters'!B3</f>
        <v>0</v>
      </c>
      <c r="C52" s="9">
        <f>'System Parameters'!C3</f>
        <v>0</v>
      </c>
      <c r="D52" s="9">
        <f>'System Parameters'!D3</f>
        <v>0</v>
      </c>
      <c r="R52" s="9" t="str">
        <f>'System Parameters'!E3</f>
        <v>Profiles (usage of each component mode - defined by software and usage)</v>
      </c>
      <c r="S52" s="9">
        <f>'System Parameters'!F3</f>
        <v>0</v>
      </c>
      <c r="T52" s="9">
        <f>'System Parameters'!G3</f>
        <v>0</v>
      </c>
      <c r="U52" s="9">
        <f>'System Parameters'!H3</f>
        <v>0</v>
      </c>
    </row>
    <row r="53" spans="1:21" ht="15.75" customHeight="1" x14ac:dyDescent="0.15">
      <c r="A53" s="9">
        <f>'System Parameters'!A4</f>
        <v>0</v>
      </c>
      <c r="B53" s="9" t="str">
        <f>'System Parameters'!B4</f>
        <v>form the datasheets</v>
      </c>
      <c r="C53" s="9">
        <f>'System Parameters'!C4</f>
        <v>0</v>
      </c>
      <c r="D53" s="9">
        <f>'System Parameters'!D4</f>
        <v>0</v>
      </c>
      <c r="R53" s="9">
        <f>'System Parameters'!E4</f>
        <v>0</v>
      </c>
      <c r="S53" s="9">
        <f>'System Parameters'!F4</f>
        <v>0</v>
      </c>
      <c r="T53" s="9">
        <f>'System Parameters'!G4</f>
        <v>0</v>
      </c>
      <c r="U53" s="9">
        <f>'System Parameters'!H4</f>
        <v>0</v>
      </c>
    </row>
    <row r="54" spans="1:21" ht="15.75" customHeight="1" x14ac:dyDescent="0.15">
      <c r="A54" s="9">
        <f>'System Parameters'!A5</f>
        <v>0</v>
      </c>
      <c r="B54" s="9">
        <f>'System Parameters'!B5</f>
        <v>0</v>
      </c>
      <c r="C54" s="9">
        <f>'System Parameters'!C5</f>
        <v>0</v>
      </c>
      <c r="D54" s="9">
        <f>'System Parameters'!D5</f>
        <v>0</v>
      </c>
      <c r="R54" s="9" t="str">
        <f>'System Parameters'!E5</f>
        <v>"off"</v>
      </c>
      <c r="S54" s="9" t="str">
        <f>'System Parameters'!F5</f>
        <v>"sensing"</v>
      </c>
      <c r="T54" s="9" t="str">
        <f>'System Parameters'!G5</f>
        <v>"interactive"</v>
      </c>
      <c r="U54" s="9">
        <f>'System Parameters'!H5</f>
        <v>0</v>
      </c>
    </row>
    <row r="55" spans="1:21" ht="15.75" customHeight="1" x14ac:dyDescent="0.15">
      <c r="A55" s="9" t="str">
        <f>'System Parameters'!A6</f>
        <v>Processor</v>
      </c>
      <c r="B55" s="9">
        <f>'System Parameters'!B6</f>
        <v>0</v>
      </c>
      <c r="C55" s="9">
        <f>'System Parameters'!C6</f>
        <v>0</v>
      </c>
      <c r="D55" s="9">
        <f>'System Parameters'!D6</f>
        <v>0</v>
      </c>
      <c r="R55" s="9">
        <f>'System Parameters'!E6</f>
        <v>0</v>
      </c>
      <c r="S55" s="9">
        <f>'System Parameters'!F6</f>
        <v>0</v>
      </c>
      <c r="T55" s="9">
        <f>'System Parameters'!G6</f>
        <v>0</v>
      </c>
      <c r="U55" s="9">
        <f>'System Parameters'!H6</f>
        <v>0</v>
      </c>
    </row>
    <row r="56" spans="1:21" ht="15.75" customHeight="1" x14ac:dyDescent="0.15">
      <c r="A56" s="9" t="str">
        <f>'System Parameters'!A7</f>
        <v>Active</v>
      </c>
      <c r="B56" s="9">
        <f>'System Parameters'!B7</f>
        <v>65</v>
      </c>
      <c r="C56" s="9" t="str">
        <f>'System Parameters'!C7</f>
        <v>mW</v>
      </c>
      <c r="D56" s="9">
        <f>$B56*0.9</f>
        <v>58.5</v>
      </c>
      <c r="E56" s="9">
        <f t="shared" ref="E56:M56" si="0">$B56</f>
        <v>65</v>
      </c>
      <c r="F56" s="9">
        <f t="shared" si="0"/>
        <v>65</v>
      </c>
      <c r="G56" s="9">
        <f t="shared" si="0"/>
        <v>65</v>
      </c>
      <c r="H56" s="9">
        <f t="shared" si="0"/>
        <v>65</v>
      </c>
      <c r="I56" s="9">
        <f t="shared" si="0"/>
        <v>65</v>
      </c>
      <c r="J56" s="9">
        <f t="shared" si="0"/>
        <v>65</v>
      </c>
      <c r="K56" s="9">
        <f t="shared" si="0"/>
        <v>65</v>
      </c>
      <c r="L56" s="9">
        <f t="shared" si="0"/>
        <v>65</v>
      </c>
      <c r="M56" s="9">
        <f t="shared" si="0"/>
        <v>65</v>
      </c>
      <c r="R56" s="21">
        <f>'System Parameters'!E7</f>
        <v>0</v>
      </c>
      <c r="S56" s="21">
        <f>'System Parameters'!F7</f>
        <v>0.2</v>
      </c>
      <c r="T56" s="21">
        <f>'System Parameters'!G7</f>
        <v>0.25</v>
      </c>
      <c r="U56" s="9">
        <f>'System Parameters'!H7</f>
        <v>0</v>
      </c>
    </row>
    <row r="57" spans="1:21" ht="15.75" customHeight="1" x14ac:dyDescent="0.15">
      <c r="A57" s="9" t="str">
        <f>'System Parameters'!A8</f>
        <v>Idle</v>
      </c>
      <c r="B57" s="9">
        <f>'System Parameters'!B8</f>
        <v>10</v>
      </c>
      <c r="C57" s="9" t="str">
        <f>'System Parameters'!C8</f>
        <v>mW</v>
      </c>
      <c r="D57" s="9">
        <f t="shared" ref="D57:D76" si="1">$B57</f>
        <v>10</v>
      </c>
      <c r="E57" s="9">
        <f>$B57*0.9</f>
        <v>9</v>
      </c>
      <c r="F57" s="9">
        <f t="shared" ref="F57:M57" si="2">$B57</f>
        <v>10</v>
      </c>
      <c r="G57" s="9">
        <f t="shared" si="2"/>
        <v>10</v>
      </c>
      <c r="H57" s="9">
        <f t="shared" si="2"/>
        <v>10</v>
      </c>
      <c r="I57" s="9">
        <f t="shared" si="2"/>
        <v>10</v>
      </c>
      <c r="J57" s="9">
        <f t="shared" si="2"/>
        <v>10</v>
      </c>
      <c r="K57" s="9">
        <f t="shared" si="2"/>
        <v>10</v>
      </c>
      <c r="L57" s="9">
        <f t="shared" si="2"/>
        <v>10</v>
      </c>
      <c r="M57" s="9">
        <f t="shared" si="2"/>
        <v>10</v>
      </c>
      <c r="R57" s="21">
        <f>'System Parameters'!E8</f>
        <v>0</v>
      </c>
      <c r="S57" s="21">
        <f>'System Parameters'!F8</f>
        <v>0.8</v>
      </c>
      <c r="T57" s="21">
        <f>'System Parameters'!G8</f>
        <v>0.75</v>
      </c>
      <c r="U57" s="9">
        <f>'System Parameters'!H8</f>
        <v>0</v>
      </c>
    </row>
    <row r="58" spans="1:21" ht="15.75" customHeight="1" x14ac:dyDescent="0.15">
      <c r="A58" s="9" t="str">
        <f>'System Parameters'!A9</f>
        <v>Sleep</v>
      </c>
      <c r="B58" s="9">
        <f>'System Parameters'!B9</f>
        <v>1</v>
      </c>
      <c r="C58" s="9" t="str">
        <f>'System Parameters'!C9</f>
        <v>mW</v>
      </c>
      <c r="D58" s="9">
        <f t="shared" si="1"/>
        <v>1</v>
      </c>
      <c r="E58" s="9">
        <f t="shared" ref="E58:E76" si="3">$B58</f>
        <v>1</v>
      </c>
      <c r="F58" s="9">
        <f>$B58*0.9</f>
        <v>0.9</v>
      </c>
      <c r="G58" s="9">
        <f t="shared" ref="G58:M58" si="4">$B58</f>
        <v>1</v>
      </c>
      <c r="H58" s="9">
        <f t="shared" si="4"/>
        <v>1</v>
      </c>
      <c r="I58" s="9">
        <f t="shared" si="4"/>
        <v>1</v>
      </c>
      <c r="J58" s="9">
        <f t="shared" si="4"/>
        <v>1</v>
      </c>
      <c r="K58" s="9">
        <f t="shared" si="4"/>
        <v>1</v>
      </c>
      <c r="L58" s="9">
        <f t="shared" si="4"/>
        <v>1</v>
      </c>
      <c r="M58" s="9">
        <f t="shared" si="4"/>
        <v>1</v>
      </c>
      <c r="R58" s="21">
        <f>'System Parameters'!E9</f>
        <v>1</v>
      </c>
      <c r="S58" s="21">
        <f>'System Parameters'!F9</f>
        <v>0</v>
      </c>
      <c r="T58" s="21">
        <f>'System Parameters'!G9</f>
        <v>0</v>
      </c>
      <c r="U58" s="9">
        <f>'System Parameters'!H9</f>
        <v>0</v>
      </c>
    </row>
    <row r="59" spans="1:21" ht="15.75" customHeight="1" x14ac:dyDescent="0.15">
      <c r="A59" s="9">
        <f>'System Parameters'!A10</f>
        <v>0</v>
      </c>
      <c r="B59" s="9">
        <f>'System Parameters'!B10</f>
        <v>0</v>
      </c>
      <c r="C59" s="9">
        <f>'System Parameters'!C10</f>
        <v>0</v>
      </c>
      <c r="D59" s="9">
        <f t="shared" si="1"/>
        <v>0</v>
      </c>
      <c r="E59" s="9">
        <f t="shared" si="3"/>
        <v>0</v>
      </c>
      <c r="F59" s="9">
        <f t="shared" ref="F59:M59" si="5">$B59</f>
        <v>0</v>
      </c>
      <c r="G59" s="9">
        <f t="shared" si="5"/>
        <v>0</v>
      </c>
      <c r="H59" s="9">
        <f t="shared" si="5"/>
        <v>0</v>
      </c>
      <c r="I59" s="9">
        <f t="shared" si="5"/>
        <v>0</v>
      </c>
      <c r="J59" s="9">
        <f t="shared" si="5"/>
        <v>0</v>
      </c>
      <c r="K59" s="9">
        <f t="shared" si="5"/>
        <v>0</v>
      </c>
      <c r="L59" s="9">
        <f t="shared" si="5"/>
        <v>0</v>
      </c>
      <c r="M59" s="9">
        <f t="shared" si="5"/>
        <v>0</v>
      </c>
      <c r="R59" s="9">
        <f>'System Parameters'!E10</f>
        <v>0</v>
      </c>
      <c r="S59" s="9">
        <f>'System Parameters'!F10</f>
        <v>0</v>
      </c>
      <c r="T59" s="9">
        <f>'System Parameters'!G10</f>
        <v>0</v>
      </c>
      <c r="U59" s="9">
        <f>'System Parameters'!H10</f>
        <v>0</v>
      </c>
    </row>
    <row r="60" spans="1:21" ht="15.75" customHeight="1" x14ac:dyDescent="0.15">
      <c r="A60" s="9" t="str">
        <f>'System Parameters'!A11</f>
        <v>LED</v>
      </c>
      <c r="B60" s="9">
        <f>'System Parameters'!B11</f>
        <v>0</v>
      </c>
      <c r="C60" s="9">
        <f>'System Parameters'!C11</f>
        <v>0</v>
      </c>
      <c r="D60" s="9">
        <f t="shared" si="1"/>
        <v>0</v>
      </c>
      <c r="E60" s="9">
        <f t="shared" si="3"/>
        <v>0</v>
      </c>
      <c r="F60" s="9">
        <f t="shared" ref="F60:M60" si="6">$B60</f>
        <v>0</v>
      </c>
      <c r="G60" s="9">
        <f t="shared" si="6"/>
        <v>0</v>
      </c>
      <c r="H60" s="9">
        <f t="shared" si="6"/>
        <v>0</v>
      </c>
      <c r="I60" s="9">
        <f t="shared" si="6"/>
        <v>0</v>
      </c>
      <c r="J60" s="9">
        <f t="shared" si="6"/>
        <v>0</v>
      </c>
      <c r="K60" s="9">
        <f t="shared" si="6"/>
        <v>0</v>
      </c>
      <c r="L60" s="9">
        <f t="shared" si="6"/>
        <v>0</v>
      </c>
      <c r="M60" s="9">
        <f t="shared" si="6"/>
        <v>0</v>
      </c>
      <c r="R60" s="9">
        <f>'System Parameters'!E11</f>
        <v>0</v>
      </c>
      <c r="S60" s="9">
        <f>'System Parameters'!F11</f>
        <v>0</v>
      </c>
      <c r="T60" s="9">
        <f>'System Parameters'!G11</f>
        <v>0</v>
      </c>
      <c r="U60" s="9">
        <f>'System Parameters'!H11</f>
        <v>0</v>
      </c>
    </row>
    <row r="61" spans="1:21" ht="15.75" customHeight="1" x14ac:dyDescent="0.15">
      <c r="A61" s="9" t="str">
        <f>'System Parameters'!A12</f>
        <v>On</v>
      </c>
      <c r="B61" s="9">
        <f>'System Parameters'!B12</f>
        <v>5</v>
      </c>
      <c r="C61" s="9" t="str">
        <f>'System Parameters'!C12</f>
        <v>mW</v>
      </c>
      <c r="D61" s="9">
        <f t="shared" si="1"/>
        <v>5</v>
      </c>
      <c r="E61" s="9">
        <f t="shared" si="3"/>
        <v>5</v>
      </c>
      <c r="F61" s="9">
        <f t="shared" ref="F61:F76" si="7">$B61</f>
        <v>5</v>
      </c>
      <c r="G61" s="9">
        <f>$B61*0.9</f>
        <v>4.5</v>
      </c>
      <c r="H61" s="9">
        <f t="shared" ref="H61:M61" si="8">$B61</f>
        <v>5</v>
      </c>
      <c r="I61" s="9">
        <f t="shared" si="8"/>
        <v>5</v>
      </c>
      <c r="J61" s="9">
        <f t="shared" si="8"/>
        <v>5</v>
      </c>
      <c r="K61" s="9">
        <f t="shared" si="8"/>
        <v>5</v>
      </c>
      <c r="L61" s="9">
        <f t="shared" si="8"/>
        <v>5</v>
      </c>
      <c r="M61" s="9">
        <f t="shared" si="8"/>
        <v>5</v>
      </c>
      <c r="R61" s="21">
        <f>'System Parameters'!E12</f>
        <v>0</v>
      </c>
      <c r="S61" s="21">
        <f>'System Parameters'!F12</f>
        <v>0.05</v>
      </c>
      <c r="T61" s="21">
        <f>'System Parameters'!G12</f>
        <v>0.05</v>
      </c>
      <c r="U61" s="9">
        <f>'System Parameters'!H12</f>
        <v>0</v>
      </c>
    </row>
    <row r="62" spans="1:21" ht="15.75" customHeight="1" x14ac:dyDescent="0.15">
      <c r="A62" s="9">
        <f>'System Parameters'!A13</f>
        <v>0</v>
      </c>
      <c r="B62" s="9">
        <f>'System Parameters'!B13</f>
        <v>0</v>
      </c>
      <c r="C62" s="9">
        <f>'System Parameters'!C13</f>
        <v>0</v>
      </c>
      <c r="D62" s="9">
        <f t="shared" si="1"/>
        <v>0</v>
      </c>
      <c r="E62" s="9">
        <f t="shared" si="3"/>
        <v>0</v>
      </c>
      <c r="F62" s="9">
        <f t="shared" si="7"/>
        <v>0</v>
      </c>
      <c r="G62" s="9">
        <f t="shared" ref="G62:M62" si="9">$B62</f>
        <v>0</v>
      </c>
      <c r="H62" s="9">
        <f t="shared" si="9"/>
        <v>0</v>
      </c>
      <c r="I62" s="9">
        <f t="shared" si="9"/>
        <v>0</v>
      </c>
      <c r="J62" s="9">
        <f t="shared" si="9"/>
        <v>0</v>
      </c>
      <c r="K62" s="9">
        <f t="shared" si="9"/>
        <v>0</v>
      </c>
      <c r="L62" s="9">
        <f t="shared" si="9"/>
        <v>0</v>
      </c>
      <c r="M62" s="9">
        <f t="shared" si="9"/>
        <v>0</v>
      </c>
      <c r="R62" s="9">
        <f>'System Parameters'!E13</f>
        <v>0</v>
      </c>
      <c r="S62" s="9">
        <f>'System Parameters'!F13</f>
        <v>0</v>
      </c>
      <c r="T62" s="9">
        <f>'System Parameters'!G13</f>
        <v>0</v>
      </c>
      <c r="U62" s="9">
        <f>'System Parameters'!H13</f>
        <v>0</v>
      </c>
    </row>
    <row r="63" spans="1:21" ht="15.75" customHeight="1" x14ac:dyDescent="0.15">
      <c r="A63" s="9">
        <f>'System Parameters'!A14</f>
        <v>0</v>
      </c>
      <c r="B63" s="9">
        <f>'System Parameters'!B14</f>
        <v>0</v>
      </c>
      <c r="C63" s="9">
        <f>'System Parameters'!C14</f>
        <v>0</v>
      </c>
      <c r="D63" s="9">
        <f t="shared" si="1"/>
        <v>0</v>
      </c>
      <c r="E63" s="9">
        <f t="shared" si="3"/>
        <v>0</v>
      </c>
      <c r="F63" s="9">
        <f t="shared" si="7"/>
        <v>0</v>
      </c>
      <c r="G63" s="9">
        <f t="shared" ref="G63:M63" si="10">$B63</f>
        <v>0</v>
      </c>
      <c r="H63" s="9">
        <f t="shared" si="10"/>
        <v>0</v>
      </c>
      <c r="I63" s="9">
        <f t="shared" si="10"/>
        <v>0</v>
      </c>
      <c r="J63" s="9">
        <f t="shared" si="10"/>
        <v>0</v>
      </c>
      <c r="K63" s="9">
        <f t="shared" si="10"/>
        <v>0</v>
      </c>
      <c r="L63" s="9">
        <f t="shared" si="10"/>
        <v>0</v>
      </c>
      <c r="M63" s="9">
        <f t="shared" si="10"/>
        <v>0</v>
      </c>
      <c r="R63" s="9">
        <f>'System Parameters'!E14</f>
        <v>0</v>
      </c>
      <c r="S63" s="9">
        <f>'System Parameters'!F14</f>
        <v>0</v>
      </c>
      <c r="T63" s="9">
        <f>'System Parameters'!G14</f>
        <v>0</v>
      </c>
      <c r="U63" s="9">
        <f>'System Parameters'!H14</f>
        <v>0</v>
      </c>
    </row>
    <row r="64" spans="1:21" ht="15.75" customHeight="1" x14ac:dyDescent="0.15">
      <c r="A64" s="9" t="str">
        <f>'System Parameters'!A15</f>
        <v>Mircophone</v>
      </c>
      <c r="B64" s="9">
        <f>'System Parameters'!B15</f>
        <v>0</v>
      </c>
      <c r="C64" s="9">
        <f>'System Parameters'!C15</f>
        <v>0</v>
      </c>
      <c r="D64" s="9">
        <f t="shared" si="1"/>
        <v>0</v>
      </c>
      <c r="E64" s="9">
        <f t="shared" si="3"/>
        <v>0</v>
      </c>
      <c r="F64" s="9">
        <f t="shared" si="7"/>
        <v>0</v>
      </c>
      <c r="G64" s="9">
        <f t="shared" ref="G64:M64" si="11">$B64</f>
        <v>0</v>
      </c>
      <c r="H64" s="9">
        <f t="shared" si="11"/>
        <v>0</v>
      </c>
      <c r="I64" s="9">
        <f t="shared" si="11"/>
        <v>0</v>
      </c>
      <c r="J64" s="9">
        <f t="shared" si="11"/>
        <v>0</v>
      </c>
      <c r="K64" s="9">
        <f t="shared" si="11"/>
        <v>0</v>
      </c>
      <c r="L64" s="9">
        <f t="shared" si="11"/>
        <v>0</v>
      </c>
      <c r="M64" s="9">
        <f t="shared" si="11"/>
        <v>0</v>
      </c>
      <c r="R64" s="9">
        <f>'System Parameters'!E15</f>
        <v>0</v>
      </c>
      <c r="S64" s="9">
        <f>'System Parameters'!F15</f>
        <v>0</v>
      </c>
      <c r="T64" s="9">
        <f>'System Parameters'!G15</f>
        <v>0</v>
      </c>
      <c r="U64" s="9">
        <f>'System Parameters'!H15</f>
        <v>0</v>
      </c>
    </row>
    <row r="65" spans="1:21" ht="15.75" customHeight="1" x14ac:dyDescent="0.15">
      <c r="A65" s="9" t="str">
        <f>'System Parameters'!A16</f>
        <v>On</v>
      </c>
      <c r="B65" s="9">
        <f>'System Parameters'!B16</f>
        <v>15</v>
      </c>
      <c r="C65" s="9" t="str">
        <f>'System Parameters'!C16</f>
        <v>mW</v>
      </c>
      <c r="D65" s="9">
        <f t="shared" si="1"/>
        <v>15</v>
      </c>
      <c r="E65" s="9">
        <f t="shared" si="3"/>
        <v>15</v>
      </c>
      <c r="F65" s="9">
        <f t="shared" si="7"/>
        <v>15</v>
      </c>
      <c r="G65" s="9">
        <f t="shared" ref="G65:G76" si="12">$B65</f>
        <v>15</v>
      </c>
      <c r="H65" s="9">
        <f>$B65*0.9</f>
        <v>13.5</v>
      </c>
      <c r="I65" s="9">
        <f t="shared" ref="I65:M65" si="13">$B65</f>
        <v>15</v>
      </c>
      <c r="J65" s="9">
        <f t="shared" si="13"/>
        <v>15</v>
      </c>
      <c r="K65" s="9">
        <f t="shared" si="13"/>
        <v>15</v>
      </c>
      <c r="L65" s="9">
        <f t="shared" si="13"/>
        <v>15</v>
      </c>
      <c r="M65" s="9">
        <f t="shared" si="13"/>
        <v>15</v>
      </c>
      <c r="R65" s="21">
        <f>'System Parameters'!E16</f>
        <v>0</v>
      </c>
      <c r="S65" s="21">
        <f>'System Parameters'!F16</f>
        <v>0.5</v>
      </c>
      <c r="T65" s="21">
        <f>'System Parameters'!G16</f>
        <v>0.5</v>
      </c>
      <c r="U65" s="9">
        <f>'System Parameters'!H16</f>
        <v>0</v>
      </c>
    </row>
    <row r="66" spans="1:21" ht="13" x14ac:dyDescent="0.15">
      <c r="A66" s="9" t="str">
        <f>'System Parameters'!A17</f>
        <v>Idle</v>
      </c>
      <c r="B66" s="9">
        <f>'System Parameters'!B17</f>
        <v>2</v>
      </c>
      <c r="C66" s="9" t="str">
        <f>'System Parameters'!C17</f>
        <v>mW</v>
      </c>
      <c r="D66" s="9">
        <f t="shared" si="1"/>
        <v>2</v>
      </c>
      <c r="E66" s="9">
        <f t="shared" si="3"/>
        <v>2</v>
      </c>
      <c r="F66" s="9">
        <f t="shared" si="7"/>
        <v>2</v>
      </c>
      <c r="G66" s="9">
        <f t="shared" si="12"/>
        <v>2</v>
      </c>
      <c r="H66" s="9">
        <f t="shared" ref="H66:H76" si="14">$B66</f>
        <v>2</v>
      </c>
      <c r="I66" s="9">
        <f>$B66*0.9</f>
        <v>1.8</v>
      </c>
      <c r="J66" s="9">
        <f t="shared" ref="J66:M66" si="15">$B66</f>
        <v>2</v>
      </c>
      <c r="K66" s="9">
        <f t="shared" si="15"/>
        <v>2</v>
      </c>
      <c r="L66" s="9">
        <f t="shared" si="15"/>
        <v>2</v>
      </c>
      <c r="M66" s="9">
        <f t="shared" si="15"/>
        <v>2</v>
      </c>
      <c r="R66" s="21">
        <f>'System Parameters'!E17</f>
        <v>0</v>
      </c>
      <c r="S66" s="21">
        <f>'System Parameters'!F17</f>
        <v>0.5</v>
      </c>
      <c r="T66" s="21">
        <f>'System Parameters'!G17</f>
        <v>0.5</v>
      </c>
      <c r="U66" s="9">
        <f>'System Parameters'!H17</f>
        <v>0</v>
      </c>
    </row>
    <row r="67" spans="1:21" ht="13" x14ac:dyDescent="0.15">
      <c r="A67" s="9" t="str">
        <f>'System Parameters'!A18</f>
        <v>Off</v>
      </c>
      <c r="B67" s="9">
        <f>'System Parameters'!B18</f>
        <v>1</v>
      </c>
      <c r="C67" s="9" t="str">
        <f>'System Parameters'!C18</f>
        <v>mW</v>
      </c>
      <c r="D67" s="9">
        <f t="shared" si="1"/>
        <v>1</v>
      </c>
      <c r="E67" s="9">
        <f t="shared" si="3"/>
        <v>1</v>
      </c>
      <c r="F67" s="9">
        <f t="shared" si="7"/>
        <v>1</v>
      </c>
      <c r="G67" s="9">
        <f t="shared" si="12"/>
        <v>1</v>
      </c>
      <c r="H67" s="9">
        <f t="shared" si="14"/>
        <v>1</v>
      </c>
      <c r="I67" s="9">
        <f t="shared" ref="I67:I76" si="16">$B67</f>
        <v>1</v>
      </c>
      <c r="J67" s="9">
        <f>$B67*0.9</f>
        <v>0.9</v>
      </c>
      <c r="K67" s="9">
        <f t="shared" ref="K67:M67" si="17">$B67</f>
        <v>1</v>
      </c>
      <c r="L67" s="9">
        <f t="shared" si="17"/>
        <v>1</v>
      </c>
      <c r="M67" s="9">
        <f t="shared" si="17"/>
        <v>1</v>
      </c>
      <c r="R67" s="21">
        <f>'System Parameters'!E18</f>
        <v>1</v>
      </c>
      <c r="S67" s="21">
        <f>'System Parameters'!F18</f>
        <v>0</v>
      </c>
      <c r="T67" s="21">
        <f>'System Parameters'!G18</f>
        <v>0</v>
      </c>
      <c r="U67" s="9">
        <f>'System Parameters'!H18</f>
        <v>0</v>
      </c>
    </row>
    <row r="68" spans="1:21" ht="13" x14ac:dyDescent="0.15">
      <c r="A68" s="9">
        <f>'System Parameters'!A19</f>
        <v>0</v>
      </c>
      <c r="B68" s="9">
        <f>'System Parameters'!B19</f>
        <v>0</v>
      </c>
      <c r="C68" s="9">
        <f>'System Parameters'!C19</f>
        <v>0</v>
      </c>
      <c r="D68" s="9">
        <f t="shared" si="1"/>
        <v>0</v>
      </c>
      <c r="E68" s="9">
        <f t="shared" si="3"/>
        <v>0</v>
      </c>
      <c r="F68" s="9">
        <f t="shared" si="7"/>
        <v>0</v>
      </c>
      <c r="G68" s="9">
        <f t="shared" si="12"/>
        <v>0</v>
      </c>
      <c r="H68" s="9">
        <f t="shared" si="14"/>
        <v>0</v>
      </c>
      <c r="I68" s="9">
        <f t="shared" si="16"/>
        <v>0</v>
      </c>
      <c r="J68" s="9">
        <f t="shared" ref="J68:M68" si="18">$B68</f>
        <v>0</v>
      </c>
      <c r="K68" s="9">
        <f t="shared" si="18"/>
        <v>0</v>
      </c>
      <c r="L68" s="9">
        <f t="shared" si="18"/>
        <v>0</v>
      </c>
      <c r="M68" s="9">
        <f t="shared" si="18"/>
        <v>0</v>
      </c>
      <c r="R68" s="9">
        <f>'System Parameters'!E19</f>
        <v>0</v>
      </c>
      <c r="S68" s="9">
        <f>'System Parameters'!F19</f>
        <v>0</v>
      </c>
      <c r="T68" s="9">
        <f>'System Parameters'!G19</f>
        <v>0</v>
      </c>
      <c r="U68" s="9">
        <f>'System Parameters'!H19</f>
        <v>0</v>
      </c>
    </row>
    <row r="69" spans="1:21" ht="13" x14ac:dyDescent="0.15">
      <c r="A69" s="9">
        <f>'System Parameters'!A20</f>
        <v>0</v>
      </c>
      <c r="B69" s="9">
        <f>'System Parameters'!B20</f>
        <v>0</v>
      </c>
      <c r="C69" s="9">
        <f>'System Parameters'!C20</f>
        <v>0</v>
      </c>
      <c r="D69" s="9">
        <f t="shared" si="1"/>
        <v>0</v>
      </c>
      <c r="E69" s="9">
        <f t="shared" si="3"/>
        <v>0</v>
      </c>
      <c r="F69" s="9">
        <f t="shared" si="7"/>
        <v>0</v>
      </c>
      <c r="G69" s="9">
        <f t="shared" si="12"/>
        <v>0</v>
      </c>
      <c r="H69" s="9">
        <f t="shared" si="14"/>
        <v>0</v>
      </c>
      <c r="I69" s="9">
        <f t="shared" si="16"/>
        <v>0</v>
      </c>
      <c r="J69" s="9">
        <f t="shared" ref="J69:M69" si="19">$B69</f>
        <v>0</v>
      </c>
      <c r="K69" s="9">
        <f t="shared" si="19"/>
        <v>0</v>
      </c>
      <c r="L69" s="9">
        <f t="shared" si="19"/>
        <v>0</v>
      </c>
      <c r="M69" s="9">
        <f t="shared" si="19"/>
        <v>0</v>
      </c>
      <c r="R69" s="9">
        <f>'System Parameters'!E20</f>
        <v>0</v>
      </c>
      <c r="S69" s="9">
        <f>'System Parameters'!F20</f>
        <v>0</v>
      </c>
      <c r="T69" s="9">
        <f>'System Parameters'!G20</f>
        <v>0</v>
      </c>
      <c r="U69" s="9">
        <f>'System Parameters'!H20</f>
        <v>0</v>
      </c>
    </row>
    <row r="70" spans="1:21" ht="13" x14ac:dyDescent="0.15">
      <c r="A70" s="9">
        <f>'System Parameters'!A21</f>
        <v>0</v>
      </c>
      <c r="B70" s="9">
        <f>'System Parameters'!B21</f>
        <v>0</v>
      </c>
      <c r="C70" s="9">
        <f>'System Parameters'!C21</f>
        <v>0</v>
      </c>
      <c r="D70" s="9">
        <f t="shared" si="1"/>
        <v>0</v>
      </c>
      <c r="E70" s="9">
        <f t="shared" si="3"/>
        <v>0</v>
      </c>
      <c r="F70" s="9">
        <f t="shared" si="7"/>
        <v>0</v>
      </c>
      <c r="G70" s="9">
        <f t="shared" si="12"/>
        <v>0</v>
      </c>
      <c r="H70" s="9">
        <f t="shared" si="14"/>
        <v>0</v>
      </c>
      <c r="I70" s="9">
        <f t="shared" si="16"/>
        <v>0</v>
      </c>
      <c r="J70" s="9">
        <f t="shared" ref="J70:J76" si="20">$B70</f>
        <v>0</v>
      </c>
      <c r="K70" s="9">
        <f t="shared" ref="K70:M70" si="21">$B70</f>
        <v>0</v>
      </c>
      <c r="L70" s="9">
        <f t="shared" si="21"/>
        <v>0</v>
      </c>
      <c r="M70" s="9">
        <f t="shared" si="21"/>
        <v>0</v>
      </c>
      <c r="R70" s="21">
        <f>'System Parameters'!E21</f>
        <v>0</v>
      </c>
      <c r="S70" s="21">
        <f>'System Parameters'!F21</f>
        <v>0</v>
      </c>
      <c r="T70" s="21">
        <f>'System Parameters'!G21</f>
        <v>0</v>
      </c>
      <c r="U70" s="9">
        <f>'System Parameters'!H21</f>
        <v>0</v>
      </c>
    </row>
    <row r="71" spans="1:21" ht="13" x14ac:dyDescent="0.15">
      <c r="A71" s="9">
        <f>'System Parameters'!A22</f>
        <v>0</v>
      </c>
      <c r="B71" s="9">
        <f>'System Parameters'!B22</f>
        <v>0</v>
      </c>
      <c r="C71" s="9">
        <f>'System Parameters'!C22</f>
        <v>0</v>
      </c>
      <c r="D71" s="9">
        <f t="shared" si="1"/>
        <v>0</v>
      </c>
      <c r="E71" s="9">
        <f t="shared" si="3"/>
        <v>0</v>
      </c>
      <c r="F71" s="9">
        <f t="shared" si="7"/>
        <v>0</v>
      </c>
      <c r="G71" s="9">
        <f t="shared" si="12"/>
        <v>0</v>
      </c>
      <c r="H71" s="9">
        <f t="shared" si="14"/>
        <v>0</v>
      </c>
      <c r="I71" s="9">
        <f t="shared" si="16"/>
        <v>0</v>
      </c>
      <c r="J71" s="9">
        <f t="shared" si="20"/>
        <v>0</v>
      </c>
      <c r="K71" s="9">
        <f t="shared" ref="K71:M71" si="22">$B71</f>
        <v>0</v>
      </c>
      <c r="L71" s="9">
        <f t="shared" si="22"/>
        <v>0</v>
      </c>
      <c r="M71" s="9">
        <f t="shared" si="22"/>
        <v>0</v>
      </c>
      <c r="R71" s="21">
        <f>'System Parameters'!E22</f>
        <v>0</v>
      </c>
      <c r="S71" s="21">
        <f>'System Parameters'!F22</f>
        <v>0</v>
      </c>
      <c r="T71" s="21">
        <f>'System Parameters'!G22</f>
        <v>0</v>
      </c>
      <c r="U71" s="9">
        <f>'System Parameters'!H22</f>
        <v>0</v>
      </c>
    </row>
    <row r="72" spans="1:21" ht="13" x14ac:dyDescent="0.15">
      <c r="A72" s="9">
        <f>'System Parameters'!A23</f>
        <v>0</v>
      </c>
      <c r="B72" s="9">
        <f>'System Parameters'!B23</f>
        <v>0</v>
      </c>
      <c r="C72" s="9">
        <f>'System Parameters'!C23</f>
        <v>0</v>
      </c>
      <c r="D72" s="9">
        <f t="shared" si="1"/>
        <v>0</v>
      </c>
      <c r="E72" s="9">
        <f t="shared" si="3"/>
        <v>0</v>
      </c>
      <c r="F72" s="9">
        <f t="shared" si="7"/>
        <v>0</v>
      </c>
      <c r="G72" s="9">
        <f t="shared" si="12"/>
        <v>0</v>
      </c>
      <c r="H72" s="9">
        <f t="shared" si="14"/>
        <v>0</v>
      </c>
      <c r="I72" s="9">
        <f t="shared" si="16"/>
        <v>0</v>
      </c>
      <c r="J72" s="9">
        <f t="shared" si="20"/>
        <v>0</v>
      </c>
      <c r="K72" s="9">
        <f t="shared" ref="K72:M72" si="23">$B72</f>
        <v>0</v>
      </c>
      <c r="L72" s="9">
        <f t="shared" si="23"/>
        <v>0</v>
      </c>
      <c r="M72" s="9">
        <f t="shared" si="23"/>
        <v>0</v>
      </c>
      <c r="R72" s="9">
        <f>'System Parameters'!E23</f>
        <v>0</v>
      </c>
      <c r="S72" s="9">
        <f>'System Parameters'!F23</f>
        <v>0</v>
      </c>
      <c r="T72" s="9">
        <f>'System Parameters'!G23</f>
        <v>0</v>
      </c>
      <c r="U72" s="9">
        <f>'System Parameters'!H23</f>
        <v>0</v>
      </c>
    </row>
    <row r="73" spans="1:21" ht="13" x14ac:dyDescent="0.15">
      <c r="A73" s="9" t="str">
        <f>'System Parameters'!A24</f>
        <v>Radio</v>
      </c>
      <c r="B73" s="9">
        <f>'System Parameters'!B24</f>
        <v>0</v>
      </c>
      <c r="C73" s="9">
        <f>'System Parameters'!C24</f>
        <v>0</v>
      </c>
      <c r="D73" s="9">
        <f t="shared" si="1"/>
        <v>0</v>
      </c>
      <c r="E73" s="9">
        <f t="shared" si="3"/>
        <v>0</v>
      </c>
      <c r="F73" s="9">
        <f t="shared" si="7"/>
        <v>0</v>
      </c>
      <c r="G73" s="9">
        <f t="shared" si="12"/>
        <v>0</v>
      </c>
      <c r="H73" s="9">
        <f t="shared" si="14"/>
        <v>0</v>
      </c>
      <c r="I73" s="9">
        <f t="shared" si="16"/>
        <v>0</v>
      </c>
      <c r="J73" s="9">
        <f t="shared" si="20"/>
        <v>0</v>
      </c>
      <c r="K73" s="9">
        <f t="shared" ref="K73:M73" si="24">$B73</f>
        <v>0</v>
      </c>
      <c r="L73" s="9">
        <f t="shared" si="24"/>
        <v>0</v>
      </c>
      <c r="M73" s="9">
        <f t="shared" si="24"/>
        <v>0</v>
      </c>
      <c r="R73" s="9">
        <f>'System Parameters'!E24</f>
        <v>0</v>
      </c>
      <c r="S73" s="9">
        <f>'System Parameters'!F24</f>
        <v>0</v>
      </c>
      <c r="T73" s="9">
        <f>'System Parameters'!G24</f>
        <v>0</v>
      </c>
      <c r="U73" s="9">
        <f>'System Parameters'!H24</f>
        <v>0</v>
      </c>
    </row>
    <row r="74" spans="1:21" ht="13" x14ac:dyDescent="0.15">
      <c r="A74" s="9" t="str">
        <f>'System Parameters'!A26</f>
        <v>Standby Power</v>
      </c>
      <c r="B74" s="9">
        <f>'System Parameters'!B26</f>
        <v>5</v>
      </c>
      <c r="C74" s="9" t="str">
        <f>'System Parameters'!C26</f>
        <v>mW</v>
      </c>
      <c r="D74" s="9">
        <f t="shared" si="1"/>
        <v>5</v>
      </c>
      <c r="E74" s="9">
        <f t="shared" si="3"/>
        <v>5</v>
      </c>
      <c r="F74" s="9">
        <f t="shared" si="7"/>
        <v>5</v>
      </c>
      <c r="G74" s="9">
        <f t="shared" si="12"/>
        <v>5</v>
      </c>
      <c r="H74" s="9">
        <f t="shared" si="14"/>
        <v>5</v>
      </c>
      <c r="I74" s="9">
        <f t="shared" si="16"/>
        <v>5</v>
      </c>
      <c r="J74" s="9">
        <f t="shared" si="20"/>
        <v>5</v>
      </c>
      <c r="K74" s="9">
        <f>$B74*0.9</f>
        <v>4.5</v>
      </c>
      <c r="L74" s="9">
        <f t="shared" ref="L74:M74" si="25">$B74</f>
        <v>5</v>
      </c>
      <c r="M74" s="9">
        <f t="shared" si="25"/>
        <v>5</v>
      </c>
      <c r="R74" s="21">
        <f>'System Parameters'!E26</f>
        <v>0</v>
      </c>
      <c r="S74" s="21">
        <f>'System Parameters'!F26</f>
        <v>0.97</v>
      </c>
      <c r="T74" s="21">
        <f>'System Parameters'!G26</f>
        <v>0.97</v>
      </c>
      <c r="U74" s="9">
        <f>'System Parameters'!H26</f>
        <v>0</v>
      </c>
    </row>
    <row r="75" spans="1:21" ht="13" x14ac:dyDescent="0.15">
      <c r="A75" s="9" t="str">
        <f>'System Parameters'!A27</f>
        <v>TX Power</v>
      </c>
      <c r="B75" s="9">
        <f>'System Parameters'!B27</f>
        <v>20</v>
      </c>
      <c r="C75" s="9" t="str">
        <f>'System Parameters'!C27</f>
        <v>mW</v>
      </c>
      <c r="D75" s="9">
        <f t="shared" si="1"/>
        <v>20</v>
      </c>
      <c r="E75" s="9">
        <f t="shared" si="3"/>
        <v>20</v>
      </c>
      <c r="F75" s="9">
        <f t="shared" si="7"/>
        <v>20</v>
      </c>
      <c r="G75" s="9">
        <f t="shared" si="12"/>
        <v>20</v>
      </c>
      <c r="H75" s="9">
        <f t="shared" si="14"/>
        <v>20</v>
      </c>
      <c r="I75" s="9">
        <f t="shared" si="16"/>
        <v>20</v>
      </c>
      <c r="J75" s="9">
        <f t="shared" si="20"/>
        <v>20</v>
      </c>
      <c r="K75" s="9">
        <f t="shared" ref="K75:K76" si="26">$B75</f>
        <v>20</v>
      </c>
      <c r="L75" s="9">
        <f>$B75*0.9</f>
        <v>18</v>
      </c>
      <c r="M75" s="9">
        <f>$B75</f>
        <v>20</v>
      </c>
      <c r="R75" s="21">
        <f>'System Parameters'!E27</f>
        <v>0</v>
      </c>
      <c r="S75" s="21">
        <f>'System Parameters'!F27</f>
        <v>0.02</v>
      </c>
      <c r="T75" s="21">
        <f>'System Parameters'!G27</f>
        <v>0.02</v>
      </c>
      <c r="U75" s="9">
        <f>'System Parameters'!H27</f>
        <v>0</v>
      </c>
    </row>
    <row r="76" spans="1:21" ht="13" x14ac:dyDescent="0.15">
      <c r="A76" s="9" t="str">
        <f>'System Parameters'!A28</f>
        <v>RX Power</v>
      </c>
      <c r="B76" s="9">
        <f>'System Parameters'!B28</f>
        <v>10</v>
      </c>
      <c r="C76" s="9" t="str">
        <f>'System Parameters'!C28</f>
        <v>mW</v>
      </c>
      <c r="D76" s="9">
        <f t="shared" si="1"/>
        <v>10</v>
      </c>
      <c r="E76" s="9">
        <f t="shared" si="3"/>
        <v>10</v>
      </c>
      <c r="F76" s="9">
        <f t="shared" si="7"/>
        <v>10</v>
      </c>
      <c r="G76" s="9">
        <f t="shared" si="12"/>
        <v>10</v>
      </c>
      <c r="H76" s="9">
        <f t="shared" si="14"/>
        <v>10</v>
      </c>
      <c r="I76" s="9">
        <f t="shared" si="16"/>
        <v>10</v>
      </c>
      <c r="J76" s="9">
        <f t="shared" si="20"/>
        <v>10</v>
      </c>
      <c r="K76" s="9">
        <f t="shared" si="26"/>
        <v>10</v>
      </c>
      <c r="L76" s="9">
        <f>$B76</f>
        <v>10</v>
      </c>
      <c r="M76" s="9">
        <f>$B76*0.9</f>
        <v>9</v>
      </c>
      <c r="R76" s="21">
        <f>'System Parameters'!E28</f>
        <v>0</v>
      </c>
      <c r="S76" s="21">
        <f>'System Parameters'!F28</f>
        <v>0.01</v>
      </c>
      <c r="T76" s="21">
        <f>'System Parameters'!G28</f>
        <v>0.01</v>
      </c>
      <c r="U76" s="9">
        <f>'System Parameters'!H28</f>
        <v>0</v>
      </c>
    </row>
    <row r="77" spans="1:21" ht="13" x14ac:dyDescent="0.15">
      <c r="A77" s="9">
        <f>'System Parameters'!A29</f>
        <v>0</v>
      </c>
      <c r="B77" s="9">
        <f>'System Parameters'!B29</f>
        <v>0</v>
      </c>
      <c r="C77" s="9">
        <f>'System Parameters'!C29</f>
        <v>0</v>
      </c>
      <c r="D77" s="9">
        <f>'System Parameters'!D29</f>
        <v>0</v>
      </c>
      <c r="R77" s="9">
        <f>'System Parameters'!E29</f>
        <v>0</v>
      </c>
      <c r="S77" s="9">
        <f>'System Parameters'!F29</f>
        <v>0</v>
      </c>
      <c r="T77" s="9">
        <f>'System Parameters'!G29</f>
        <v>0</v>
      </c>
      <c r="U77" s="9">
        <f>'System Parameters'!H29</f>
        <v>0</v>
      </c>
    </row>
    <row r="78" spans="1:21" ht="13" x14ac:dyDescent="0.15">
      <c r="A78" s="9">
        <f>'System Parameters'!A30</f>
        <v>0</v>
      </c>
      <c r="B78" s="9">
        <f>'System Parameters'!B30</f>
        <v>0</v>
      </c>
      <c r="C78" s="9">
        <f>'System Parameters'!C30</f>
        <v>0</v>
      </c>
      <c r="D78" s="9">
        <f>'System Parameters'!D30</f>
        <v>0</v>
      </c>
      <c r="R78" s="9">
        <f>'System Parameters'!E30</f>
        <v>16</v>
      </c>
      <c r="S78" s="9">
        <f>'System Parameters'!F30</f>
        <v>7</v>
      </c>
      <c r="T78" s="9">
        <f>'System Parameters'!G30</f>
        <v>1</v>
      </c>
      <c r="U78" s="9" t="str">
        <f>'System Parameters'!H30</f>
        <v>hours/day typical usage</v>
      </c>
    </row>
    <row r="79" spans="1:21" ht="13" x14ac:dyDescent="0.15">
      <c r="A79" s="9" t="str">
        <f>'System Parameters'!A31</f>
        <v>Battery</v>
      </c>
      <c r="B79" s="9">
        <f>'System Parameters'!B31</f>
        <v>0</v>
      </c>
      <c r="C79" s="9">
        <f>'System Parameters'!C31</f>
        <v>0</v>
      </c>
      <c r="D79" s="9">
        <f>'System Parameters'!D31</f>
        <v>0</v>
      </c>
      <c r="R79" s="9">
        <f>'System Parameters'!E31</f>
        <v>0</v>
      </c>
      <c r="S79" s="9">
        <f>'System Parameters'!F31</f>
        <v>0</v>
      </c>
      <c r="T79" s="9">
        <f>'System Parameters'!G31</f>
        <v>0</v>
      </c>
      <c r="U79" s="9">
        <f>'System Parameters'!H31</f>
        <v>0</v>
      </c>
    </row>
    <row r="80" spans="1:21" ht="13" x14ac:dyDescent="0.15">
      <c r="A80" s="9" t="str">
        <f>'System Parameters'!A32</f>
        <v>Capacity</v>
      </c>
      <c r="B80" s="9">
        <f>'System Parameters'!B32</f>
        <v>550</v>
      </c>
      <c r="C80" s="9" t="str">
        <f>'System Parameters'!C32</f>
        <v>mAh</v>
      </c>
      <c r="D80" s="9">
        <f>'System Parameters'!D32</f>
        <v>0</v>
      </c>
      <c r="R80" s="9">
        <f>'System Parameters'!E32</f>
        <v>0</v>
      </c>
      <c r="S80" s="9">
        <f>'System Parameters'!F32</f>
        <v>0</v>
      </c>
      <c r="T80" s="9">
        <f>'System Parameters'!G32</f>
        <v>0</v>
      </c>
      <c r="U80" s="9">
        <f>'System Parameters'!H32</f>
        <v>0</v>
      </c>
    </row>
    <row r="81" spans="1:21" ht="13" x14ac:dyDescent="0.15">
      <c r="A81" s="9" t="str">
        <f>'System Parameters'!A33</f>
        <v>Nominal Voltage</v>
      </c>
      <c r="B81" s="9">
        <f>'System Parameters'!B33</f>
        <v>3</v>
      </c>
      <c r="C81" s="9" t="str">
        <f>'System Parameters'!C33</f>
        <v>V</v>
      </c>
      <c r="D81" s="9">
        <f>'System Parameters'!D33</f>
        <v>0</v>
      </c>
      <c r="R81" s="9">
        <f>'System Parameters'!E33</f>
        <v>0</v>
      </c>
      <c r="S81" s="9">
        <f>'System Parameters'!F33</f>
        <v>0</v>
      </c>
      <c r="T81" s="9">
        <f>'System Parameters'!G33</f>
        <v>0</v>
      </c>
      <c r="U81" s="9">
        <f>'System Parameters'!H33</f>
        <v>0</v>
      </c>
    </row>
    <row r="82" spans="1:21" ht="13" x14ac:dyDescent="0.15">
      <c r="A82" s="9" t="str">
        <f>'System Parameters'!A34</f>
        <v>Regulator Efficiency</v>
      </c>
      <c r="B82" s="21">
        <f>'System Parameters'!B34</f>
        <v>0.99</v>
      </c>
      <c r="C82" s="9">
        <f>'System Parameters'!C34</f>
        <v>0</v>
      </c>
      <c r="D82" s="9">
        <f>'System Parameters'!D34</f>
        <v>0</v>
      </c>
      <c r="R82" s="9">
        <f>'System Parameters'!E34</f>
        <v>0</v>
      </c>
      <c r="S82" s="9">
        <f>'System Parameters'!F34</f>
        <v>0</v>
      </c>
      <c r="T82" s="9">
        <f>'System Parameters'!G34</f>
        <v>0</v>
      </c>
      <c r="U82" s="9">
        <f>'System Parameters'!H34</f>
        <v>0</v>
      </c>
    </row>
    <row r="83" spans="1:21" ht="13" x14ac:dyDescent="0.15">
      <c r="A83" s="9">
        <f>'System Parameters'!A35</f>
        <v>0</v>
      </c>
      <c r="B83" s="9">
        <f>'System Parameters'!B35</f>
        <v>0</v>
      </c>
      <c r="C83" s="9">
        <f>'System Parameters'!C35</f>
        <v>0</v>
      </c>
      <c r="D83" s="9">
        <f>'System Parameters'!D35</f>
        <v>0</v>
      </c>
      <c r="M83" s="9">
        <f>'System Parameters'!E35</f>
        <v>0</v>
      </c>
      <c r="N83" s="9">
        <f>'System Parameters'!F35</f>
        <v>0</v>
      </c>
      <c r="O83" s="9">
        <f>'System Parameters'!G35</f>
        <v>0</v>
      </c>
      <c r="P83" s="9">
        <f>'System Parameters'!H35</f>
        <v>0</v>
      </c>
      <c r="Q83" s="9">
        <f>'System Parameters'!I35</f>
        <v>0</v>
      </c>
      <c r="R83" s="9">
        <f>'System Parameters'!J35</f>
        <v>0</v>
      </c>
      <c r="S83" s="9" t="e">
        <f t="shared" ref="S83:T83" si="27">#REF!</f>
        <v>#REF!</v>
      </c>
      <c r="T83" s="9" t="e">
        <f t="shared" si="27"/>
        <v>#REF!</v>
      </c>
    </row>
    <row r="84" spans="1:21" ht="13" x14ac:dyDescent="0.15">
      <c r="A84" s="9">
        <f>'System Parameters'!A36</f>
        <v>0</v>
      </c>
      <c r="B84" s="9">
        <f>'System Parameters'!B36</f>
        <v>0</v>
      </c>
      <c r="C84" s="9">
        <f>'System Parameters'!C36</f>
        <v>0</v>
      </c>
      <c r="D84" s="9">
        <f>'System Parameters'!D36</f>
        <v>0</v>
      </c>
      <c r="M84" s="9">
        <f>'System Parameters'!E36</f>
        <v>0</v>
      </c>
      <c r="N84" s="9">
        <f>'System Parameters'!F36</f>
        <v>0</v>
      </c>
      <c r="O84" s="9">
        <f>'System Parameters'!G36</f>
        <v>0</v>
      </c>
      <c r="P84" s="9">
        <f>'System Parameters'!H36</f>
        <v>0</v>
      </c>
      <c r="Q84" s="9">
        <f>'System Parameters'!I36</f>
        <v>0</v>
      </c>
      <c r="R84" s="9">
        <f>'System Parameters'!J36</f>
        <v>0</v>
      </c>
      <c r="S84" s="9" t="e">
        <f t="shared" ref="S84:T84" si="28">#REF!</f>
        <v>#REF!</v>
      </c>
      <c r="T84" s="9" t="e">
        <f t="shared" si="28"/>
        <v>#REF!</v>
      </c>
    </row>
    <row r="85" spans="1:21" ht="13" x14ac:dyDescent="0.15">
      <c r="A85" s="9">
        <f>'System Parameters'!A37</f>
        <v>0</v>
      </c>
      <c r="B85" s="9">
        <f>'System Parameters'!K24</f>
        <v>0</v>
      </c>
      <c r="C85" s="9">
        <f>'System Parameters'!L24</f>
        <v>0</v>
      </c>
      <c r="D85" s="9">
        <f>'System Parameters'!M24</f>
        <v>0</v>
      </c>
      <c r="M85" s="9">
        <f>'System Parameters'!N24</f>
        <v>0</v>
      </c>
      <c r="N85" s="9">
        <f>'System Parameters'!O24</f>
        <v>0</v>
      </c>
      <c r="O85" s="9">
        <f>'System Parameters'!P24</f>
        <v>0</v>
      </c>
      <c r="P85" s="9">
        <f>'System Parameters'!Q24</f>
        <v>0</v>
      </c>
      <c r="Q85" s="9">
        <f>'System Parameters'!I37</f>
        <v>0</v>
      </c>
      <c r="R85" s="9">
        <f>'System Parameters'!J37</f>
        <v>0</v>
      </c>
      <c r="S85" s="9" t="e">
        <f t="shared" ref="S85:T85" si="29">#REF!</f>
        <v>#REF!</v>
      </c>
      <c r="T85" s="9" t="e">
        <f t="shared" si="29"/>
        <v>#REF!</v>
      </c>
    </row>
    <row r="86" spans="1:21" ht="13" x14ac:dyDescent="0.15">
      <c r="A86" s="9" t="str">
        <f>'System Parameters'!A38</f>
        <v xml:space="preserve">REFLECTIONS : WHAT DID YOU LEARN FROM ANALYZING YOUR POWER.  TALK ABOUT SOME POTENTIAL TRADEOFFS. </v>
      </c>
      <c r="B86" s="9">
        <f>'System Parameters'!K25</f>
        <v>0</v>
      </c>
      <c r="C86" s="9" t="e">
        <f t="shared" ref="C86:D86" si="30">#REF!</f>
        <v>#REF!</v>
      </c>
      <c r="D86" s="9" t="e">
        <f t="shared" si="30"/>
        <v>#REF!</v>
      </c>
      <c r="M86" s="9" t="e">
        <f t="shared" ref="M86:O86" si="31">#REF!</f>
        <v>#REF!</v>
      </c>
      <c r="N86" s="9" t="e">
        <f t="shared" si="31"/>
        <v>#REF!</v>
      </c>
      <c r="O86" s="9" t="e">
        <f t="shared" si="31"/>
        <v>#REF!</v>
      </c>
      <c r="P86" s="9">
        <f>'System Parameters'!Q25</f>
        <v>0</v>
      </c>
      <c r="Q86" s="9">
        <f>'System Parameters'!I38</f>
        <v>0</v>
      </c>
      <c r="R86" s="9">
        <f>'System Parameters'!J38</f>
        <v>0</v>
      </c>
      <c r="S86" s="9" t="e">
        <f t="shared" ref="S86:T86" si="32">#REF!</f>
        <v>#REF!</v>
      </c>
      <c r="T86" s="9" t="e">
        <f t="shared" si="32"/>
        <v>#REF!</v>
      </c>
    </row>
    <row r="87" spans="1:21" ht="13" x14ac:dyDescent="0.15">
      <c r="A87" s="9" t="str">
        <f>'System Parameters'!L25</f>
        <v>Total power in profile (mw)</v>
      </c>
      <c r="B87" s="9">
        <f>'System Parameters'!M25</f>
        <v>0</v>
      </c>
      <c r="C87" s="9">
        <f>'System Parameters'!N25</f>
        <v>0</v>
      </c>
      <c r="P87" s="9">
        <f>'System Parameters'!Q26</f>
        <v>0</v>
      </c>
      <c r="Q87" s="9">
        <f>'System Parameters'!I39</f>
        <v>0</v>
      </c>
      <c r="R87" s="9">
        <f>'System Parameters'!J39</f>
        <v>0</v>
      </c>
      <c r="S87" s="9">
        <f>'System Parameters'!K39</f>
        <v>0</v>
      </c>
      <c r="T87" s="9">
        <f>'System Parameters'!L39</f>
        <v>0</v>
      </c>
    </row>
    <row r="88" spans="1:21" ht="13" x14ac:dyDescent="0.15">
      <c r="A88" s="9" t="str">
        <f>'System Parameters'!L26</f>
        <v>"off"</v>
      </c>
      <c r="B88" s="9">
        <f>SUMPRODUCT(B56:B76, $R56:$R76)</f>
        <v>2</v>
      </c>
      <c r="C88" s="9" t="str">
        <f>'System Parameters'!N26</f>
        <v>mW</v>
      </c>
      <c r="D88" s="9">
        <f>SUMPRODUCT(D56:D76, $R56:$R76)</f>
        <v>2</v>
      </c>
      <c r="E88" s="9">
        <f>SUMPRODUCT(E56:E76, $R56:$R76)</f>
        <v>2</v>
      </c>
      <c r="F88" s="9">
        <f>SUMPRODUCT(F56:F76, $R56:$R76)</f>
        <v>1.9</v>
      </c>
      <c r="G88" s="9">
        <f>SUMPRODUCT(G56:G76, $R56:$R76)</f>
        <v>2</v>
      </c>
      <c r="H88" s="9">
        <f>SUMPRODUCT(H56:H76, $R56:$R76)</f>
        <v>2</v>
      </c>
      <c r="I88" s="9">
        <f>SUMPRODUCT(I56:I76, $R56:$R76)</f>
        <v>2</v>
      </c>
      <c r="J88" s="9">
        <f>SUMPRODUCT(J56:J76, $R56:$R76)</f>
        <v>1.9</v>
      </c>
      <c r="K88" s="9">
        <f>SUMPRODUCT(K56:K76, $R56:$R76)</f>
        <v>2</v>
      </c>
      <c r="L88" s="9">
        <f>SUMPRODUCT(L56:L76, $R56:$R76)</f>
        <v>2</v>
      </c>
      <c r="M88" s="9">
        <f>SUMPRODUCT(M56:M76, $R56:$R76)</f>
        <v>2</v>
      </c>
      <c r="P88" s="9">
        <f>'System Parameters'!Q27</f>
        <v>0</v>
      </c>
      <c r="Q88" s="9">
        <f>'System Parameters'!I40</f>
        <v>0</v>
      </c>
      <c r="R88" s="9">
        <f>'System Parameters'!J40</f>
        <v>0</v>
      </c>
      <c r="S88" s="9">
        <f>'System Parameters'!K40</f>
        <v>0</v>
      </c>
      <c r="T88" s="9">
        <f>'System Parameters'!L40</f>
        <v>0</v>
      </c>
    </row>
    <row r="89" spans="1:21" ht="13" x14ac:dyDescent="0.15">
      <c r="A89" s="9" t="str">
        <f>'System Parameters'!L27</f>
        <v>"sensing"</v>
      </c>
      <c r="B89" s="9">
        <f>SUMPRODUCT(B56:B76,$S56:$S76)</f>
        <v>35.1</v>
      </c>
      <c r="C89" s="9" t="str">
        <f>'System Parameters'!N27</f>
        <v>mW</v>
      </c>
      <c r="D89" s="9">
        <f>SUMPRODUCT(D56:D76,$S56:$S76)</f>
        <v>33.800000000000004</v>
      </c>
      <c r="E89" s="9">
        <f>SUMPRODUCT(E56:E76,$S56:$S76)</f>
        <v>34.299999999999997</v>
      </c>
      <c r="F89" s="9">
        <f>SUMPRODUCT(F56:F76,$S56:$S76)</f>
        <v>35.1</v>
      </c>
      <c r="G89" s="9">
        <f>SUMPRODUCT(G56:G76,$S56:$S76)</f>
        <v>35.075000000000003</v>
      </c>
      <c r="H89" s="9">
        <f>SUMPRODUCT(H56:H76,$S56:$S76)</f>
        <v>34.35</v>
      </c>
      <c r="I89" s="9">
        <f>SUMPRODUCT(I56:I76,$S56:$S76)</f>
        <v>35</v>
      </c>
      <c r="J89" s="9">
        <f>SUMPRODUCT(J56:J76,$S56:$S76)</f>
        <v>35.1</v>
      </c>
      <c r="K89" s="9">
        <f>SUMPRODUCT(K56:K76,$S56:$S76)</f>
        <v>34.615000000000002</v>
      </c>
      <c r="L89" s="9">
        <f>SUMPRODUCT(L56:L76,$S56:$S76)</f>
        <v>35.06</v>
      </c>
      <c r="M89" s="9">
        <f>SUMPRODUCT(M56:M76,$S56:$S76)</f>
        <v>35.090000000000003</v>
      </c>
      <c r="P89" s="9">
        <f>'System Parameters'!Q28</f>
        <v>0</v>
      </c>
      <c r="Q89" s="9">
        <f>'System Parameters'!I41</f>
        <v>0</v>
      </c>
      <c r="R89" s="9">
        <f>'System Parameters'!J41</f>
        <v>0</v>
      </c>
      <c r="S89" s="9">
        <f>'System Parameters'!K41</f>
        <v>0</v>
      </c>
      <c r="T89" s="9">
        <f>'System Parameters'!L41</f>
        <v>0</v>
      </c>
    </row>
    <row r="90" spans="1:21" ht="13" x14ac:dyDescent="0.15">
      <c r="A90" s="9" t="str">
        <f>'System Parameters'!L28</f>
        <v>"interactive"</v>
      </c>
      <c r="B90" s="9">
        <f>SUMPRODUCT(B56:B76, $T56:$T76)</f>
        <v>37.85</v>
      </c>
      <c r="C90" s="9" t="str">
        <f>'System Parameters'!N28</f>
        <v>mW</v>
      </c>
      <c r="D90" s="9">
        <f>SUMPRODUCT(D56:D76, $T56:$T76)</f>
        <v>36.225000000000001</v>
      </c>
      <c r="E90" s="9">
        <f>SUMPRODUCT(E56:E76, $T56:$T76)</f>
        <v>37.1</v>
      </c>
      <c r="F90" s="9">
        <f>SUMPRODUCT(F56:F76, $T56:$T76)</f>
        <v>37.85</v>
      </c>
      <c r="G90" s="9">
        <f>SUMPRODUCT(G56:G76, $T56:$T76)</f>
        <v>37.825000000000003</v>
      </c>
      <c r="H90" s="9">
        <f>SUMPRODUCT(H56:H76, $T56:$T76)</f>
        <v>37.1</v>
      </c>
      <c r="I90" s="9">
        <f>SUMPRODUCT(I56:I76, $T56:$T76)</f>
        <v>37.75</v>
      </c>
      <c r="J90" s="9">
        <f>SUMPRODUCT(J56:J76, $T56:$T76)</f>
        <v>37.85</v>
      </c>
      <c r="K90" s="9">
        <f>SUMPRODUCT(K56:K76, $T56:$T76)</f>
        <v>37.365000000000002</v>
      </c>
      <c r="L90" s="9">
        <f>SUMPRODUCT(L56:L76, $T56:$T76)</f>
        <v>37.81</v>
      </c>
      <c r="M90" s="9">
        <f>SUMPRODUCT(M56:M76, $T56:$T76)</f>
        <v>37.840000000000003</v>
      </c>
      <c r="P90" s="9">
        <f>'System Parameters'!Q29</f>
        <v>0</v>
      </c>
      <c r="Q90" s="9">
        <f>'System Parameters'!I42</f>
        <v>0</v>
      </c>
      <c r="R90" s="9">
        <f>'System Parameters'!J42</f>
        <v>0</v>
      </c>
      <c r="S90" s="9">
        <f>'System Parameters'!K42</f>
        <v>0</v>
      </c>
      <c r="T90" s="9">
        <f>'System Parameters'!L42</f>
        <v>0</v>
      </c>
    </row>
    <row r="91" spans="1:21" ht="13" x14ac:dyDescent="0.15">
      <c r="A91" s="9">
        <f>'System Parameters'!L29</f>
        <v>0</v>
      </c>
      <c r="B91" s="9">
        <f>'System Parameters'!M29</f>
        <v>0</v>
      </c>
      <c r="C91" s="9">
        <f>'System Parameters'!N29</f>
        <v>0</v>
      </c>
      <c r="D91" s="9">
        <f>'System Parameters'!O29</f>
        <v>0</v>
      </c>
      <c r="E91" s="9">
        <f>'System Parameters'!P29</f>
        <v>0</v>
      </c>
      <c r="F91" s="9">
        <f>'System Parameters'!Q30</f>
        <v>0</v>
      </c>
      <c r="G91" s="9">
        <f>'System Parameters'!I43</f>
        <v>0</v>
      </c>
      <c r="H91" s="9">
        <f>'System Parameters'!J43</f>
        <v>0</v>
      </c>
      <c r="I91" s="9">
        <f>'System Parameters'!K43</f>
        <v>0</v>
      </c>
      <c r="J91" s="9">
        <f>'System Parameters'!L43</f>
        <v>0</v>
      </c>
      <c r="K91" s="9">
        <f>'System Parameters'!O43</f>
        <v>0</v>
      </c>
      <c r="L91" s="9">
        <f>'System Parameters'!P43</f>
        <v>0</v>
      </c>
      <c r="M91" s="9">
        <f>'System Parameters'!Q43</f>
        <v>0</v>
      </c>
      <c r="P91" s="9">
        <f>'System Parameters'!Q30</f>
        <v>0</v>
      </c>
      <c r="Q91" s="9">
        <f>'System Parameters'!I43</f>
        <v>0</v>
      </c>
      <c r="R91" s="9">
        <f>'System Parameters'!J43</f>
        <v>0</v>
      </c>
      <c r="S91" s="9">
        <f>'System Parameters'!K43</f>
        <v>0</v>
      </c>
      <c r="T91" s="9">
        <f>'System Parameters'!L43</f>
        <v>0</v>
      </c>
    </row>
    <row r="92" spans="1:21" ht="13" x14ac:dyDescent="0.15">
      <c r="A92" s="9" t="str">
        <f>'System Parameters'!L30</f>
        <v>Effective Battery Capacity</v>
      </c>
      <c r="B92" s="9">
        <f>'System Parameters'!M30</f>
        <v>0</v>
      </c>
      <c r="C92" s="9">
        <f>'System Parameters'!N30</f>
        <v>0</v>
      </c>
      <c r="D92" s="9">
        <f>'System Parameters'!O30</f>
        <v>0</v>
      </c>
      <c r="E92" s="9">
        <f>'System Parameters'!P30</f>
        <v>0</v>
      </c>
      <c r="F92" s="9">
        <f>'System Parameters'!Q31</f>
        <v>0</v>
      </c>
      <c r="G92" s="9">
        <f>'System Parameters'!I44</f>
        <v>0</v>
      </c>
      <c r="H92" s="9">
        <f>'System Parameters'!J44</f>
        <v>0</v>
      </c>
      <c r="I92" s="9">
        <f>'System Parameters'!K44</f>
        <v>0</v>
      </c>
      <c r="J92" s="9">
        <f>'System Parameters'!L44</f>
        <v>0</v>
      </c>
      <c r="K92" s="9">
        <f>'System Parameters'!O44</f>
        <v>0</v>
      </c>
      <c r="L92" s="9">
        <f>'System Parameters'!P44</f>
        <v>0</v>
      </c>
      <c r="M92" s="9">
        <f>'System Parameters'!Q44</f>
        <v>0</v>
      </c>
      <c r="N92" s="9">
        <f>'System Parameters'!O30</f>
        <v>0</v>
      </c>
      <c r="O92" s="9">
        <f>'System Parameters'!P30</f>
        <v>0</v>
      </c>
      <c r="P92" s="9">
        <f>'System Parameters'!Q31</f>
        <v>0</v>
      </c>
      <c r="Q92" s="9">
        <f>'System Parameters'!I44</f>
        <v>0</v>
      </c>
      <c r="R92" s="9">
        <f>'System Parameters'!J44</f>
        <v>0</v>
      </c>
      <c r="S92" s="9">
        <f>'System Parameters'!K44</f>
        <v>0</v>
      </c>
      <c r="T92" s="9">
        <f>'System Parameters'!L44</f>
        <v>0</v>
      </c>
    </row>
    <row r="93" spans="1:21" ht="13" x14ac:dyDescent="0.15">
      <c r="A93" s="9">
        <f>'System Parameters'!L31</f>
        <v>0</v>
      </c>
      <c r="B93" s="9">
        <f>B80*B81*B82</f>
        <v>1633.5</v>
      </c>
      <c r="C93" s="9" t="str">
        <f>'System Parameters'!N31</f>
        <v>mW*h</v>
      </c>
      <c r="D93" s="9">
        <f t="shared" ref="D93:M93" si="33">$B93</f>
        <v>1633.5</v>
      </c>
      <c r="E93" s="9">
        <f t="shared" si="33"/>
        <v>1633.5</v>
      </c>
      <c r="F93" s="9">
        <f t="shared" si="33"/>
        <v>1633.5</v>
      </c>
      <c r="G93" s="9">
        <f t="shared" si="33"/>
        <v>1633.5</v>
      </c>
      <c r="H93" s="9">
        <f t="shared" si="33"/>
        <v>1633.5</v>
      </c>
      <c r="I93" s="9">
        <f t="shared" si="33"/>
        <v>1633.5</v>
      </c>
      <c r="J93" s="9">
        <f t="shared" si="33"/>
        <v>1633.5</v>
      </c>
      <c r="K93" s="9">
        <f t="shared" si="33"/>
        <v>1633.5</v>
      </c>
      <c r="L93" s="9">
        <f t="shared" si="33"/>
        <v>1633.5</v>
      </c>
      <c r="M93" s="9">
        <f t="shared" si="33"/>
        <v>1633.5</v>
      </c>
      <c r="N93" s="9">
        <f>'System Parameters'!O31</f>
        <v>0</v>
      </c>
      <c r="O93" s="9">
        <f>'System Parameters'!P31</f>
        <v>0</v>
      </c>
      <c r="P93" s="9">
        <f>'System Parameters'!Q32</f>
        <v>0</v>
      </c>
      <c r="Q93" s="9">
        <f>'System Parameters'!I45</f>
        <v>0</v>
      </c>
      <c r="R93" s="9">
        <f>'System Parameters'!J45</f>
        <v>0</v>
      </c>
      <c r="S93" s="9">
        <f>'System Parameters'!K45</f>
        <v>0</v>
      </c>
      <c r="T93" s="9">
        <f>'System Parameters'!L45</f>
        <v>0</v>
      </c>
    </row>
    <row r="94" spans="1:21" ht="13" x14ac:dyDescent="0.15">
      <c r="A94" s="9">
        <f>'System Parameters'!L32</f>
        <v>0</v>
      </c>
      <c r="B94" s="9">
        <f>'System Parameters'!M32</f>
        <v>0</v>
      </c>
      <c r="C94" s="9">
        <f>'System Parameters'!N32</f>
        <v>0</v>
      </c>
      <c r="D94" s="9">
        <f>'System Parameters'!O32</f>
        <v>0</v>
      </c>
      <c r="E94" s="9">
        <f>'System Parameters'!P32</f>
        <v>0</v>
      </c>
      <c r="F94" s="9">
        <f>'System Parameters'!Q33</f>
        <v>0</v>
      </c>
      <c r="G94" s="9">
        <f>'System Parameters'!I46</f>
        <v>0</v>
      </c>
      <c r="H94" s="9">
        <f>'System Parameters'!J46</f>
        <v>0</v>
      </c>
      <c r="I94" s="9">
        <f>'System Parameters'!K46</f>
        <v>0</v>
      </c>
      <c r="J94" s="9">
        <f>'System Parameters'!L46</f>
        <v>0</v>
      </c>
      <c r="K94" s="9">
        <f>'System Parameters'!O46</f>
        <v>0</v>
      </c>
      <c r="L94" s="9">
        <f>'System Parameters'!P46</f>
        <v>0</v>
      </c>
      <c r="M94" s="9">
        <f>'System Parameters'!Q46</f>
        <v>0</v>
      </c>
      <c r="N94" s="9">
        <f>'System Parameters'!O32</f>
        <v>0</v>
      </c>
      <c r="O94" s="9">
        <f>'System Parameters'!P32</f>
        <v>0</v>
      </c>
      <c r="P94" s="9">
        <f>'System Parameters'!Q33</f>
        <v>0</v>
      </c>
      <c r="Q94" s="9">
        <f>'System Parameters'!I46</f>
        <v>0</v>
      </c>
      <c r="R94" s="9">
        <f>'System Parameters'!J46</f>
        <v>0</v>
      </c>
      <c r="S94" s="9">
        <f>'System Parameters'!K46</f>
        <v>0</v>
      </c>
      <c r="T94" s="9">
        <f>'System Parameters'!L46</f>
        <v>0</v>
      </c>
    </row>
    <row r="95" spans="1:21" ht="13" x14ac:dyDescent="0.15">
      <c r="A95" s="9" t="str">
        <f>'System Parameters'!L33</f>
        <v>Days of Use</v>
      </c>
      <c r="B95" s="9">
        <f>B93/($R78*B88+$S78*B89+$T78*B90)</f>
        <v>5.1766756456979861</v>
      </c>
      <c r="C95" s="9" t="str">
        <f>'System Parameters'!N33</f>
        <v>days</v>
      </c>
      <c r="D95" s="9">
        <f>D93/($R78*D88+$S78*D89+$T78*D90)</f>
        <v>5.3588124333634042</v>
      </c>
      <c r="E95" s="9">
        <f>E93/($R78*E88+$S78*E89+$T78*E90)</f>
        <v>5.2829883570504528</v>
      </c>
      <c r="F95" s="9">
        <f>F93/($R78*F88+$S78*F89+$T78*F90)</f>
        <v>5.2030578117534629</v>
      </c>
      <c r="G95" s="9">
        <f>G93/($R78*G88+$S78*G89+$T78*G90)</f>
        <v>5.1799587759632155</v>
      </c>
      <c r="H95" s="9">
        <f>H93/($R78*H88+$S78*H89+$T78*H90)</f>
        <v>5.2770150218058465</v>
      </c>
      <c r="I95" s="9">
        <f>I93/($R78*I88+$S78*I89+$T78*I90)</f>
        <v>5.1898332009531378</v>
      </c>
      <c r="J95" s="9">
        <f>J93/($R78*J88+$S78*J89+$T78*J90)</f>
        <v>5.2030578117534629</v>
      </c>
      <c r="K95" s="9">
        <f>K93/($R78*K88+$S78*K89+$T78*K90)</f>
        <v>5.2411204158244296</v>
      </c>
      <c r="L95" s="9">
        <f>L93/($R78*L88+$S78*L89+$T78*L90)</f>
        <v>5.1819306538083305</v>
      </c>
      <c r="M95" s="9">
        <f>M93/($R78*M88+$S78*M89+$T78*M90)</f>
        <v>5.1779883982629089</v>
      </c>
      <c r="N95" s="9">
        <f>'System Parameters'!O33</f>
        <v>0</v>
      </c>
      <c r="O95" s="9">
        <f>'System Parameters'!P33</f>
        <v>0</v>
      </c>
      <c r="P95" s="9">
        <f>'System Parameters'!Q34</f>
        <v>0</v>
      </c>
      <c r="Q95" s="9">
        <f>'System Parameters'!I47</f>
        <v>0</v>
      </c>
      <c r="R95" s="9">
        <f>'System Parameters'!J47</f>
        <v>0</v>
      </c>
      <c r="S95" s="9">
        <f>'System Parameters'!K47</f>
        <v>0</v>
      </c>
      <c r="T95" s="9">
        <f>'System Parameters'!L47</f>
        <v>0</v>
      </c>
    </row>
    <row r="96" spans="1:21" ht="13" x14ac:dyDescent="0.15">
      <c r="A96" s="9" t="str">
        <f>'System Parameters'!L34</f>
        <v>Hours of Use</v>
      </c>
      <c r="B96" s="9">
        <f>B95*24</f>
        <v>124.24021549675166</v>
      </c>
      <c r="C96" s="9" t="str">
        <f>'System Parameters'!N34</f>
        <v>hours</v>
      </c>
      <c r="D96" s="9">
        <f t="shared" ref="D96:M96" si="34">D95*24</f>
        <v>128.6114984007217</v>
      </c>
      <c r="E96" s="9">
        <f t="shared" si="34"/>
        <v>126.79172056921087</v>
      </c>
      <c r="F96" s="9">
        <f t="shared" si="34"/>
        <v>124.8733874820831</v>
      </c>
      <c r="G96" s="9">
        <f t="shared" si="34"/>
        <v>124.31901062311718</v>
      </c>
      <c r="H96" s="9">
        <f t="shared" si="34"/>
        <v>126.64836052334032</v>
      </c>
      <c r="I96" s="9">
        <f t="shared" si="34"/>
        <v>124.5559968228753</v>
      </c>
      <c r="J96" s="9">
        <f t="shared" si="34"/>
        <v>124.8733874820831</v>
      </c>
      <c r="K96" s="9">
        <f t="shared" si="34"/>
        <v>125.78688997978631</v>
      </c>
      <c r="L96" s="9">
        <f t="shared" si="34"/>
        <v>124.36633569139994</v>
      </c>
      <c r="M96" s="9">
        <f t="shared" si="34"/>
        <v>124.27172155830982</v>
      </c>
      <c r="N96" s="9">
        <f>'System Parameters'!O34</f>
        <v>0</v>
      </c>
      <c r="O96" s="9">
        <f>'System Parameters'!P34</f>
        <v>0</v>
      </c>
      <c r="P96" s="9">
        <f>'System Parameters'!Q35</f>
        <v>0</v>
      </c>
      <c r="Q96" s="9">
        <f>'System Parameters'!I48</f>
        <v>0</v>
      </c>
      <c r="R96" s="9">
        <f>'System Parameters'!J48</f>
        <v>0</v>
      </c>
      <c r="S96" s="9">
        <f>'System Parameters'!K48</f>
        <v>0</v>
      </c>
      <c r="T96" s="9">
        <f>'System Parameters'!L48</f>
        <v>0</v>
      </c>
    </row>
    <row r="97" spans="1:20" ht="13" x14ac:dyDescent="0.15">
      <c r="A97" s="9">
        <f>'System Parameters'!A49</f>
        <v>0</v>
      </c>
      <c r="B97" s="9">
        <f>'System Parameters'!K36</f>
        <v>0</v>
      </c>
      <c r="C97" s="9">
        <f>'System Parameters'!L36</f>
        <v>0</v>
      </c>
      <c r="D97" s="9">
        <f>'System Parameters'!M36</f>
        <v>0</v>
      </c>
      <c r="M97" s="9">
        <f>'System Parameters'!N36</f>
        <v>0</v>
      </c>
      <c r="N97" s="9">
        <f>'System Parameters'!O36</f>
        <v>0</v>
      </c>
      <c r="O97" s="9">
        <f>'System Parameters'!P36</f>
        <v>0</v>
      </c>
      <c r="P97" s="9">
        <f>'System Parameters'!Q36</f>
        <v>0</v>
      </c>
      <c r="Q97" s="9">
        <f>'System Parameters'!I49</f>
        <v>0</v>
      </c>
      <c r="R97" s="9">
        <f>'System Parameters'!J49</f>
        <v>0</v>
      </c>
      <c r="S97" s="9">
        <f>'System Parameters'!K49</f>
        <v>0</v>
      </c>
      <c r="T97" s="9">
        <f>'System Parameters'!L49</f>
        <v>0</v>
      </c>
    </row>
    <row r="98" spans="1:20" ht="13" x14ac:dyDescent="0.15">
      <c r="A98" s="9" t="s">
        <v>37</v>
      </c>
      <c r="B98" s="9">
        <f>'System Parameters'!K37</f>
        <v>0</v>
      </c>
      <c r="C98" s="9">
        <f>'System Parameters'!L37</f>
        <v>0</v>
      </c>
      <c r="D98" s="22">
        <f t="shared" ref="D98:M98" si="35">D96/$B96-1</f>
        <v>3.5184122037234644E-2</v>
      </c>
      <c r="E98" s="22">
        <f t="shared" si="35"/>
        <v>2.0536869340233244E-2</v>
      </c>
      <c r="F98" s="22">
        <f t="shared" si="35"/>
        <v>5.0963529224399284E-3</v>
      </c>
      <c r="G98" s="22">
        <f t="shared" si="35"/>
        <v>6.3421595053148039E-4</v>
      </c>
      <c r="H98" s="22">
        <f t="shared" si="35"/>
        <v>1.9382975286706738E-2</v>
      </c>
      <c r="I98" s="22">
        <f t="shared" si="35"/>
        <v>2.541699761716032E-3</v>
      </c>
      <c r="J98" s="22">
        <f t="shared" si="35"/>
        <v>5.0963529224399284E-3</v>
      </c>
      <c r="K98" s="22">
        <f t="shared" si="35"/>
        <v>1.2449064715885694E-2</v>
      </c>
      <c r="L98" s="22">
        <f t="shared" si="35"/>
        <v>1.0151318085211969E-3</v>
      </c>
      <c r="M98" s="22">
        <f t="shared" si="35"/>
        <v>2.535898817641602E-4</v>
      </c>
      <c r="N98" s="9">
        <f>'System Parameters'!O37</f>
        <v>0</v>
      </c>
      <c r="O98" s="9">
        <f>'System Parameters'!P37</f>
        <v>0</v>
      </c>
      <c r="P98" s="9">
        <f>'System Parameters'!Q37</f>
        <v>0</v>
      </c>
      <c r="Q98" s="9">
        <f>'System Parameters'!I50</f>
        <v>0</v>
      </c>
      <c r="R98" s="9">
        <f>'System Parameters'!J50</f>
        <v>0</v>
      </c>
      <c r="S98" s="9">
        <f>'System Parameters'!K50</f>
        <v>0</v>
      </c>
      <c r="T98" s="9">
        <f>'System Parameters'!L50</f>
        <v>0</v>
      </c>
    </row>
    <row r="99" spans="1:20" ht="13" x14ac:dyDescent="0.15">
      <c r="A99" s="9" t="s">
        <v>38</v>
      </c>
      <c r="B99" s="9">
        <f>'System Parameters'!K38</f>
        <v>0</v>
      </c>
      <c r="C99" s="9">
        <f>'System Parameters'!L38</f>
        <v>0</v>
      </c>
      <c r="D99" s="9" t="s">
        <v>39</v>
      </c>
      <c r="E99" s="9" t="s">
        <v>40</v>
      </c>
      <c r="F99" s="9" t="s">
        <v>41</v>
      </c>
      <c r="G99" s="9" t="s">
        <v>42</v>
      </c>
      <c r="H99" s="9" t="s">
        <v>43</v>
      </c>
      <c r="I99" s="9" t="s">
        <v>44</v>
      </c>
      <c r="J99" s="9" t="s">
        <v>45</v>
      </c>
      <c r="K99" s="9" t="s">
        <v>46</v>
      </c>
      <c r="L99" s="9" t="s">
        <v>47</v>
      </c>
      <c r="M99" s="9" t="s">
        <v>48</v>
      </c>
      <c r="N99" s="9">
        <f>'System Parameters'!O38</f>
        <v>0</v>
      </c>
      <c r="O99" s="9">
        <f>'System Parameters'!P38</f>
        <v>0</v>
      </c>
      <c r="P99" s="9">
        <f>'System Parameters'!Q38</f>
        <v>0</v>
      </c>
      <c r="Q99" s="9">
        <f>'System Parameters'!I51</f>
        <v>0</v>
      </c>
      <c r="R99" s="9">
        <f>'System Parameters'!J51</f>
        <v>0</v>
      </c>
      <c r="S99" s="9">
        <f>'System Parameters'!K51</f>
        <v>0</v>
      </c>
      <c r="T99" s="9">
        <f>'System Parameters'!L51</f>
        <v>0</v>
      </c>
    </row>
    <row r="100" spans="1:20" ht="13" x14ac:dyDescent="0.15">
      <c r="A100" s="9">
        <f>'System Parameters'!A52</f>
        <v>0</v>
      </c>
      <c r="B100" s="9">
        <f>'System Parameters'!B52</f>
        <v>0</v>
      </c>
      <c r="C100" s="9">
        <f>'System Parameters'!C52</f>
        <v>0</v>
      </c>
      <c r="D100" s="9">
        <f>'System Parameters'!D52</f>
        <v>0</v>
      </c>
      <c r="M100" s="9">
        <f>'System Parameters'!E52</f>
        <v>0</v>
      </c>
      <c r="N100" s="9">
        <f>'System Parameters'!F52</f>
        <v>0</v>
      </c>
      <c r="O100" s="9">
        <f>'System Parameters'!G52</f>
        <v>0</v>
      </c>
      <c r="P100" s="9">
        <f>'System Parameters'!H52</f>
        <v>0</v>
      </c>
      <c r="Q100" s="9">
        <f>'System Parameters'!I52</f>
        <v>0</v>
      </c>
      <c r="R100" s="9">
        <f>'System Parameters'!J52</f>
        <v>0</v>
      </c>
      <c r="S100" s="9">
        <f>'System Parameters'!K52</f>
        <v>0</v>
      </c>
      <c r="T100" s="9">
        <f>'System Parameters'!L52</f>
        <v>0</v>
      </c>
    </row>
    <row r="101" spans="1:20" ht="13" x14ac:dyDescent="0.15">
      <c r="A101" s="9">
        <f>'System Parameters'!A53</f>
        <v>0</v>
      </c>
      <c r="B101" s="9">
        <f>'System Parameters'!B53</f>
        <v>0</v>
      </c>
      <c r="C101" s="9">
        <f>'System Parameters'!C53</f>
        <v>0</v>
      </c>
      <c r="D101" s="9">
        <f>'System Parameters'!D53</f>
        <v>0</v>
      </c>
      <c r="M101" s="9">
        <f>'System Parameters'!E53</f>
        <v>0</v>
      </c>
      <c r="N101" s="9">
        <f>'System Parameters'!F53</f>
        <v>0</v>
      </c>
      <c r="O101" s="9">
        <f>'System Parameters'!G53</f>
        <v>0</v>
      </c>
      <c r="P101" s="9">
        <f>'System Parameters'!H53</f>
        <v>0</v>
      </c>
      <c r="Q101" s="9">
        <f>'System Parameters'!I53</f>
        <v>0</v>
      </c>
      <c r="R101" s="9">
        <f>'System Parameters'!J53</f>
        <v>0</v>
      </c>
      <c r="S101" s="9">
        <f>'System Parameters'!K53</f>
        <v>0</v>
      </c>
      <c r="T101" s="9">
        <f>'System Parameters'!L53</f>
        <v>0</v>
      </c>
    </row>
    <row r="102" spans="1:20" ht="13" x14ac:dyDescent="0.15">
      <c r="A102" s="9">
        <f>'System Parameters'!A54</f>
        <v>0</v>
      </c>
      <c r="B102" s="9">
        <f>'System Parameters'!B54</f>
        <v>0</v>
      </c>
      <c r="C102" s="9">
        <f>'System Parameters'!C54</f>
        <v>0</v>
      </c>
      <c r="D102" s="9">
        <f>'System Parameters'!D54</f>
        <v>0</v>
      </c>
      <c r="M102" s="9">
        <f>'System Parameters'!E54</f>
        <v>0</v>
      </c>
      <c r="N102" s="9">
        <f>'System Parameters'!F54</f>
        <v>0</v>
      </c>
      <c r="O102" s="9">
        <f>'System Parameters'!G54</f>
        <v>0</v>
      </c>
      <c r="P102" s="9">
        <f>'System Parameters'!H54</f>
        <v>0</v>
      </c>
      <c r="Q102" s="9">
        <f>'System Parameters'!I54</f>
        <v>0</v>
      </c>
      <c r="R102" s="9">
        <f>'System Parameters'!J54</f>
        <v>0</v>
      </c>
      <c r="S102" s="9">
        <f>'System Parameters'!K54</f>
        <v>0</v>
      </c>
      <c r="T102" s="9">
        <f>'System Parameters'!L54</f>
        <v>0</v>
      </c>
    </row>
    <row r="103" spans="1:20" ht="13" x14ac:dyDescent="0.15">
      <c r="A103" s="9">
        <f>'System Parameters'!A55</f>
        <v>0</v>
      </c>
      <c r="B103" s="9">
        <f>'System Parameters'!B55</f>
        <v>0</v>
      </c>
      <c r="C103" s="9">
        <f>'System Parameters'!C55</f>
        <v>0</v>
      </c>
      <c r="D103" s="9">
        <f>'System Parameters'!D55</f>
        <v>0</v>
      </c>
      <c r="M103" s="9">
        <f>'System Parameters'!E55</f>
        <v>0</v>
      </c>
      <c r="N103" s="9">
        <f>'System Parameters'!F55</f>
        <v>0</v>
      </c>
      <c r="O103" s="9">
        <f>'System Parameters'!G55</f>
        <v>0</v>
      </c>
      <c r="P103" s="9">
        <f>'System Parameters'!H55</f>
        <v>0</v>
      </c>
      <c r="Q103" s="9">
        <f>'System Parameters'!I55</f>
        <v>0</v>
      </c>
      <c r="R103" s="9">
        <f>'System Parameters'!J55</f>
        <v>0</v>
      </c>
      <c r="S103" s="9">
        <f>'System Parameters'!K55</f>
        <v>0</v>
      </c>
      <c r="T103" s="9">
        <f>'System Parameters'!L55</f>
        <v>0</v>
      </c>
    </row>
    <row r="104" spans="1:20" ht="13" x14ac:dyDescent="0.15">
      <c r="A104" s="9">
        <f>'System Parameters'!A56</f>
        <v>0</v>
      </c>
      <c r="B104" s="9">
        <f>'System Parameters'!B56</f>
        <v>0</v>
      </c>
      <c r="C104" s="9">
        <f>'System Parameters'!C56</f>
        <v>0</v>
      </c>
      <c r="D104" s="9">
        <f>'System Parameters'!D56</f>
        <v>0</v>
      </c>
      <c r="M104" s="9">
        <f>'System Parameters'!E56</f>
        <v>0</v>
      </c>
      <c r="N104" s="9">
        <f>'System Parameters'!F56</f>
        <v>0</v>
      </c>
      <c r="O104" s="9">
        <f>'System Parameters'!G56</f>
        <v>0</v>
      </c>
      <c r="P104" s="9">
        <f>'System Parameters'!H56</f>
        <v>0</v>
      </c>
      <c r="Q104" s="9">
        <f>'System Parameters'!I56</f>
        <v>0</v>
      </c>
      <c r="R104" s="9">
        <f>'System Parameters'!J56</f>
        <v>0</v>
      </c>
      <c r="S104" s="9">
        <f>'System Parameters'!K56</f>
        <v>0</v>
      </c>
      <c r="T104" s="9">
        <f>'System Parameters'!L56</f>
        <v>0</v>
      </c>
    </row>
    <row r="105" spans="1:20" ht="13" x14ac:dyDescent="0.15">
      <c r="A105" s="9">
        <f>'System Parameters'!A57</f>
        <v>0</v>
      </c>
      <c r="B105" s="9">
        <f>'System Parameters'!B57</f>
        <v>0</v>
      </c>
      <c r="C105" s="9">
        <f>'System Parameters'!C57</f>
        <v>0</v>
      </c>
      <c r="D105" s="9">
        <f>'System Parameters'!D57</f>
        <v>0</v>
      </c>
      <c r="M105" s="9">
        <f>'System Parameters'!E57</f>
        <v>0</v>
      </c>
      <c r="N105" s="9">
        <f>'System Parameters'!F57</f>
        <v>0</v>
      </c>
      <c r="O105" s="9">
        <f>'System Parameters'!G57</f>
        <v>0</v>
      </c>
      <c r="P105" s="9">
        <f>'System Parameters'!H57</f>
        <v>0</v>
      </c>
      <c r="Q105" s="9">
        <f>'System Parameters'!I57</f>
        <v>0</v>
      </c>
      <c r="R105" s="9">
        <f>'System Parameters'!J57</f>
        <v>0</v>
      </c>
      <c r="S105" s="9">
        <f>'System Parameters'!K57</f>
        <v>0</v>
      </c>
      <c r="T105" s="9">
        <f>'System Parameters'!L57</f>
        <v>0</v>
      </c>
    </row>
    <row r="106" spans="1:20" ht="13" x14ac:dyDescent="0.15">
      <c r="A106" s="9">
        <f>'System Parameters'!A58</f>
        <v>0</v>
      </c>
      <c r="B106" s="9">
        <f>'System Parameters'!B58</f>
        <v>0</v>
      </c>
      <c r="C106" s="9">
        <f>'System Parameters'!C58</f>
        <v>0</v>
      </c>
      <c r="D106" s="9">
        <f>'System Parameters'!D58</f>
        <v>0</v>
      </c>
      <c r="M106" s="9">
        <f>'System Parameters'!E58</f>
        <v>0</v>
      </c>
      <c r="N106" s="9">
        <f>'System Parameters'!F58</f>
        <v>0</v>
      </c>
      <c r="O106" s="9">
        <f>'System Parameters'!G58</f>
        <v>0</v>
      </c>
      <c r="P106" s="9">
        <f>'System Parameters'!H58</f>
        <v>0</v>
      </c>
      <c r="Q106" s="9">
        <f>'System Parameters'!I58</f>
        <v>0</v>
      </c>
      <c r="R106" s="9">
        <f>'System Parameters'!J58</f>
        <v>0</v>
      </c>
      <c r="S106" s="9">
        <f>'System Parameters'!K58</f>
        <v>0</v>
      </c>
      <c r="T106" s="9">
        <f>'System Parameters'!L58</f>
        <v>0</v>
      </c>
    </row>
    <row r="107" spans="1:20" ht="13" x14ac:dyDescent="0.15">
      <c r="A107" s="9">
        <f>'System Parameters'!A59</f>
        <v>0</v>
      </c>
      <c r="B107" s="9">
        <f>'System Parameters'!B59</f>
        <v>0</v>
      </c>
      <c r="C107" s="9">
        <f>'System Parameters'!C59</f>
        <v>0</v>
      </c>
      <c r="D107" s="9">
        <f>'System Parameters'!D59</f>
        <v>0</v>
      </c>
      <c r="M107" s="9">
        <f>'System Parameters'!E59</f>
        <v>0</v>
      </c>
      <c r="N107" s="9">
        <f>'System Parameters'!F59</f>
        <v>0</v>
      </c>
      <c r="O107" s="9">
        <f>'System Parameters'!G59</f>
        <v>0</v>
      </c>
      <c r="P107" s="9">
        <f>'System Parameters'!H59</f>
        <v>0</v>
      </c>
      <c r="Q107" s="9">
        <f>'System Parameters'!I59</f>
        <v>0</v>
      </c>
      <c r="R107" s="9">
        <f>'System Parameters'!J59</f>
        <v>0</v>
      </c>
      <c r="S107" s="9">
        <f>'System Parameters'!K59</f>
        <v>0</v>
      </c>
      <c r="T107" s="9">
        <f>'System Parameters'!L59</f>
        <v>0</v>
      </c>
    </row>
    <row r="108" spans="1:20" ht="13" x14ac:dyDescent="0.15">
      <c r="A108" s="9">
        <f>'System Parameters'!A60</f>
        <v>0</v>
      </c>
      <c r="B108" s="9">
        <f>'System Parameters'!B60</f>
        <v>0</v>
      </c>
      <c r="C108" s="9">
        <f>'System Parameters'!C60</f>
        <v>0</v>
      </c>
      <c r="D108" s="9">
        <f>'System Parameters'!D60</f>
        <v>0</v>
      </c>
      <c r="M108" s="9">
        <f>'System Parameters'!E60</f>
        <v>0</v>
      </c>
      <c r="N108" s="9">
        <f>'System Parameters'!F60</f>
        <v>0</v>
      </c>
      <c r="O108" s="9">
        <f>'System Parameters'!G60</f>
        <v>0</v>
      </c>
      <c r="P108" s="9">
        <f>'System Parameters'!H60</f>
        <v>0</v>
      </c>
      <c r="Q108" s="9">
        <f>'System Parameters'!I60</f>
        <v>0</v>
      </c>
      <c r="R108" s="9">
        <f>'System Parameters'!J60</f>
        <v>0</v>
      </c>
      <c r="S108" s="9">
        <f>'System Parameters'!K60</f>
        <v>0</v>
      </c>
      <c r="T108" s="9">
        <f>'System Parameters'!L60</f>
        <v>0</v>
      </c>
    </row>
    <row r="109" spans="1:20" ht="13" x14ac:dyDescent="0.15">
      <c r="A109" s="9">
        <f>'System Parameters'!A61</f>
        <v>0</v>
      </c>
      <c r="B109" s="9">
        <f>'System Parameters'!B61</f>
        <v>0</v>
      </c>
      <c r="C109" s="9">
        <f>'System Parameters'!C61</f>
        <v>0</v>
      </c>
      <c r="D109" s="9">
        <f>'System Parameters'!D61</f>
        <v>0</v>
      </c>
      <c r="M109" s="9">
        <f>'System Parameters'!E61</f>
        <v>0</v>
      </c>
      <c r="N109" s="9">
        <f>'System Parameters'!F61</f>
        <v>0</v>
      </c>
      <c r="O109" s="9">
        <f>'System Parameters'!G61</f>
        <v>0</v>
      </c>
      <c r="P109" s="9">
        <f>'System Parameters'!H61</f>
        <v>0</v>
      </c>
      <c r="Q109" s="9">
        <f>'System Parameters'!I61</f>
        <v>0</v>
      </c>
      <c r="R109" s="9">
        <f>'System Parameters'!J61</f>
        <v>0</v>
      </c>
      <c r="S109" s="9">
        <f>'System Parameters'!K61</f>
        <v>0</v>
      </c>
      <c r="T109" s="9">
        <f>'System Parameters'!L61</f>
        <v>0</v>
      </c>
    </row>
    <row r="110" spans="1:20" ht="13" x14ac:dyDescent="0.15">
      <c r="A110" s="9">
        <f>'System Parameters'!A62</f>
        <v>0</v>
      </c>
      <c r="B110" s="9">
        <f>'System Parameters'!B62</f>
        <v>0</v>
      </c>
      <c r="C110" s="9">
        <f>'System Parameters'!C62</f>
        <v>0</v>
      </c>
      <c r="D110" s="9">
        <f>'System Parameters'!D62</f>
        <v>0</v>
      </c>
      <c r="M110" s="9">
        <f>'System Parameters'!E62</f>
        <v>0</v>
      </c>
      <c r="N110" s="9">
        <f>'System Parameters'!F62</f>
        <v>0</v>
      </c>
      <c r="O110" s="9">
        <f>'System Parameters'!G62</f>
        <v>0</v>
      </c>
      <c r="P110" s="9">
        <f>'System Parameters'!H62</f>
        <v>0</v>
      </c>
      <c r="Q110" s="9">
        <f>'System Parameters'!I62</f>
        <v>0</v>
      </c>
      <c r="R110" s="9">
        <f>'System Parameters'!J62</f>
        <v>0</v>
      </c>
      <c r="S110" s="9">
        <f>'System Parameters'!K62</f>
        <v>0</v>
      </c>
      <c r="T110" s="9">
        <f>'System Parameters'!L62</f>
        <v>0</v>
      </c>
    </row>
    <row r="111" spans="1:20" ht="13" x14ac:dyDescent="0.15">
      <c r="A111" s="9">
        <f>'System Parameters'!A63</f>
        <v>0</v>
      </c>
      <c r="B111" s="9">
        <f>'System Parameters'!B63</f>
        <v>0</v>
      </c>
      <c r="C111" s="9">
        <f>'System Parameters'!C63</f>
        <v>0</v>
      </c>
      <c r="D111" s="9">
        <f>'System Parameters'!D63</f>
        <v>0</v>
      </c>
      <c r="M111" s="9">
        <f>'System Parameters'!E63</f>
        <v>0</v>
      </c>
      <c r="N111" s="9">
        <f>'System Parameters'!F63</f>
        <v>0</v>
      </c>
      <c r="O111" s="9">
        <f>'System Parameters'!G63</f>
        <v>0</v>
      </c>
      <c r="P111" s="9">
        <f>'System Parameters'!H63</f>
        <v>0</v>
      </c>
      <c r="Q111" s="9">
        <f>'System Parameters'!I63</f>
        <v>0</v>
      </c>
      <c r="R111" s="9">
        <f>'System Parameters'!J63</f>
        <v>0</v>
      </c>
      <c r="S111" s="9">
        <f>'System Parameters'!K63</f>
        <v>0</v>
      </c>
      <c r="T111" s="9">
        <f>'System Parameters'!L63</f>
        <v>0</v>
      </c>
    </row>
    <row r="112" spans="1:20" ht="13" x14ac:dyDescent="0.15">
      <c r="A112" s="9">
        <f>'System Parameters'!A64</f>
        <v>0</v>
      </c>
      <c r="B112" s="9">
        <f>'System Parameters'!B64</f>
        <v>0</v>
      </c>
      <c r="C112" s="9">
        <f>'System Parameters'!C64</f>
        <v>0</v>
      </c>
      <c r="D112" s="9">
        <f>'System Parameters'!D64</f>
        <v>0</v>
      </c>
      <c r="M112" s="9">
        <f>'System Parameters'!E64</f>
        <v>0</v>
      </c>
      <c r="N112" s="9">
        <f>'System Parameters'!F64</f>
        <v>0</v>
      </c>
      <c r="O112" s="9">
        <f>'System Parameters'!G64</f>
        <v>0</v>
      </c>
      <c r="P112" s="9">
        <f>'System Parameters'!H64</f>
        <v>0</v>
      </c>
      <c r="Q112" s="9">
        <f>'System Parameters'!I64</f>
        <v>0</v>
      </c>
      <c r="R112" s="9">
        <f>'System Parameters'!J64</f>
        <v>0</v>
      </c>
      <c r="S112" s="9">
        <f>'System Parameters'!K64</f>
        <v>0</v>
      </c>
      <c r="T112" s="9">
        <f>'System Parameters'!L64</f>
        <v>0</v>
      </c>
    </row>
    <row r="113" spans="1:20" ht="13" x14ac:dyDescent="0.15">
      <c r="A113" s="9">
        <f>'System Parameters'!A65</f>
        <v>0</v>
      </c>
      <c r="B113" s="9">
        <f>'System Parameters'!B65</f>
        <v>0</v>
      </c>
      <c r="C113" s="9">
        <f>'System Parameters'!C65</f>
        <v>0</v>
      </c>
      <c r="D113" s="9">
        <f>'System Parameters'!D65</f>
        <v>0</v>
      </c>
      <c r="M113" s="9">
        <f>'System Parameters'!E65</f>
        <v>0</v>
      </c>
      <c r="N113" s="9">
        <f>'System Parameters'!F65</f>
        <v>0</v>
      </c>
      <c r="O113" s="9">
        <f>'System Parameters'!G65</f>
        <v>0</v>
      </c>
      <c r="P113" s="9">
        <f>'System Parameters'!H65</f>
        <v>0</v>
      </c>
      <c r="Q113" s="9">
        <f>'System Parameters'!I65</f>
        <v>0</v>
      </c>
      <c r="R113" s="9">
        <f>'System Parameters'!J65</f>
        <v>0</v>
      </c>
      <c r="S113" s="9">
        <f>'System Parameters'!K65</f>
        <v>0</v>
      </c>
      <c r="T113" s="9">
        <f>'System Parameters'!L65</f>
        <v>0</v>
      </c>
    </row>
    <row r="114" spans="1:20" ht="13" x14ac:dyDescent="0.15">
      <c r="A114" s="9">
        <f>'System Parameters'!A66</f>
        <v>0</v>
      </c>
      <c r="B114" s="9">
        <f>'System Parameters'!B66</f>
        <v>0</v>
      </c>
      <c r="C114" s="9">
        <f>'System Parameters'!C66</f>
        <v>0</v>
      </c>
      <c r="D114" s="9">
        <f>'System Parameters'!D66</f>
        <v>0</v>
      </c>
      <c r="M114" s="9">
        <f>'System Parameters'!E66</f>
        <v>0</v>
      </c>
      <c r="N114" s="9">
        <f>'System Parameters'!F66</f>
        <v>0</v>
      </c>
      <c r="O114" s="9">
        <f>'System Parameters'!G66</f>
        <v>0</v>
      </c>
      <c r="P114" s="9">
        <f>'System Parameters'!H66</f>
        <v>0</v>
      </c>
      <c r="Q114" s="9">
        <f>'System Parameters'!I66</f>
        <v>0</v>
      </c>
      <c r="R114" s="9">
        <f>'System Parameters'!J66</f>
        <v>0</v>
      </c>
      <c r="S114" s="9">
        <f>'System Parameters'!K66</f>
        <v>0</v>
      </c>
      <c r="T114" s="9">
        <f>'System Parameters'!L66</f>
        <v>0</v>
      </c>
    </row>
    <row r="115" spans="1:20" ht="13" x14ac:dyDescent="0.15">
      <c r="A115" s="9">
        <f>'System Parameters'!A67</f>
        <v>0</v>
      </c>
      <c r="B115" s="9">
        <f>'System Parameters'!B67</f>
        <v>0</v>
      </c>
      <c r="C115" s="9">
        <f>'System Parameters'!C67</f>
        <v>0</v>
      </c>
      <c r="D115" s="9">
        <f>'System Parameters'!D67</f>
        <v>0</v>
      </c>
      <c r="M115" s="9">
        <f>'System Parameters'!E67</f>
        <v>0</v>
      </c>
      <c r="N115" s="9">
        <f>'System Parameters'!F67</f>
        <v>0</v>
      </c>
      <c r="O115" s="9">
        <f>'System Parameters'!G67</f>
        <v>0</v>
      </c>
      <c r="P115" s="9">
        <f>'System Parameters'!H67</f>
        <v>0</v>
      </c>
      <c r="Q115" s="9">
        <f>'System Parameters'!I67</f>
        <v>0</v>
      </c>
      <c r="R115" s="9">
        <f>'System Parameters'!J67</f>
        <v>0</v>
      </c>
      <c r="S115" s="9">
        <f>'System Parameters'!K67</f>
        <v>0</v>
      </c>
      <c r="T115" s="9">
        <f>'System Parameters'!L67</f>
        <v>0</v>
      </c>
    </row>
    <row r="116" spans="1:20" ht="13" x14ac:dyDescent="0.15">
      <c r="A116" s="9">
        <f>'System Parameters'!A68</f>
        <v>0</v>
      </c>
      <c r="B116" s="9">
        <f>'System Parameters'!B68</f>
        <v>0</v>
      </c>
      <c r="C116" s="9">
        <f>'System Parameters'!C68</f>
        <v>0</v>
      </c>
      <c r="D116" s="9">
        <f>'System Parameters'!D68</f>
        <v>0</v>
      </c>
      <c r="M116" s="9">
        <f>'System Parameters'!E68</f>
        <v>0</v>
      </c>
      <c r="N116" s="9">
        <f>'System Parameters'!F68</f>
        <v>0</v>
      </c>
      <c r="O116" s="9">
        <f>'System Parameters'!G68</f>
        <v>0</v>
      </c>
      <c r="P116" s="9">
        <f>'System Parameters'!H68</f>
        <v>0</v>
      </c>
      <c r="Q116" s="9">
        <f>'System Parameters'!I68</f>
        <v>0</v>
      </c>
      <c r="R116" s="9">
        <f>'System Parameters'!J68</f>
        <v>0</v>
      </c>
      <c r="S116" s="9">
        <f>'System Parameters'!K68</f>
        <v>0</v>
      </c>
      <c r="T116" s="9">
        <f>'System Parameters'!L68</f>
        <v>0</v>
      </c>
    </row>
    <row r="117" spans="1:20" ht="13" x14ac:dyDescent="0.15">
      <c r="A117" s="9">
        <f>'System Parameters'!A69</f>
        <v>0</v>
      </c>
      <c r="B117" s="9">
        <f>'System Parameters'!B69</f>
        <v>0</v>
      </c>
      <c r="C117" s="9">
        <f>'System Parameters'!C69</f>
        <v>0</v>
      </c>
      <c r="D117" s="9">
        <f>'System Parameters'!D69</f>
        <v>0</v>
      </c>
      <c r="M117" s="9">
        <f>'System Parameters'!E69</f>
        <v>0</v>
      </c>
      <c r="N117" s="9">
        <f>'System Parameters'!F69</f>
        <v>0</v>
      </c>
      <c r="O117" s="9">
        <f>'System Parameters'!G69</f>
        <v>0</v>
      </c>
      <c r="P117" s="9">
        <f>'System Parameters'!H69</f>
        <v>0</v>
      </c>
      <c r="Q117" s="9">
        <f>'System Parameters'!I69</f>
        <v>0</v>
      </c>
      <c r="R117" s="9">
        <f>'System Parameters'!J69</f>
        <v>0</v>
      </c>
      <c r="S117" s="9">
        <f>'System Parameters'!K69</f>
        <v>0</v>
      </c>
      <c r="T117" s="9">
        <f>'System Parameters'!L69</f>
        <v>0</v>
      </c>
    </row>
    <row r="118" spans="1:20" ht="13" x14ac:dyDescent="0.15">
      <c r="A118" s="9">
        <f>'System Parameters'!A70</f>
        <v>0</v>
      </c>
      <c r="B118" s="9">
        <f>'System Parameters'!B70</f>
        <v>0</v>
      </c>
      <c r="C118" s="9">
        <f>'System Parameters'!C70</f>
        <v>0</v>
      </c>
      <c r="D118" s="9">
        <f>'System Parameters'!D70</f>
        <v>0</v>
      </c>
      <c r="M118" s="9">
        <f>'System Parameters'!E70</f>
        <v>0</v>
      </c>
      <c r="N118" s="9">
        <f>'System Parameters'!F70</f>
        <v>0</v>
      </c>
      <c r="O118" s="9">
        <f>'System Parameters'!G70</f>
        <v>0</v>
      </c>
      <c r="P118" s="9">
        <f>'System Parameters'!H70</f>
        <v>0</v>
      </c>
      <c r="Q118" s="9">
        <f>'System Parameters'!I70</f>
        <v>0</v>
      </c>
      <c r="R118" s="9">
        <f>'System Parameters'!J70</f>
        <v>0</v>
      </c>
      <c r="S118" s="9">
        <f>'System Parameters'!K70</f>
        <v>0</v>
      </c>
      <c r="T118" s="9">
        <f>'System Parameters'!L70</f>
        <v>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System Parameters</vt:lpstr>
      <vt:lpstr>Sensitivity 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Jie Ji</cp:lastModifiedBy>
  <dcterms:modified xsi:type="dcterms:W3CDTF">2024-02-07T05:41:54Z</dcterms:modified>
</cp:coreProperties>
</file>