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man\Desktop\"/>
    </mc:Choice>
  </mc:AlternateContent>
  <xr:revisionPtr revIDLastSave="0" documentId="10_ncr:8100000_{8DFD19B7-D939-40C6-A28E-8DFD095E01B4}" xr6:coauthVersionLast="34" xr6:coauthVersionMax="34" xr10:uidLastSave="{00000000-0000-0000-0000-000000000000}"/>
  <bookViews>
    <workbookView xWindow="0" yWindow="465" windowWidth="20730" windowHeight="11760" firstSheet="3" activeTab="3" xr2:uid="{00000000-000D-0000-FFFF-FFFF00000000}"/>
  </bookViews>
  <sheets>
    <sheet name="项目周报0817" sheetId="9" state="hidden" r:id="rId1"/>
    <sheet name="项目周报0810" sheetId="7" state="hidden" r:id="rId2"/>
    <sheet name="项目周报0803" sheetId="6" state="hidden" r:id="rId3"/>
    <sheet name="项目计划" sheetId="1" r:id="rId4"/>
    <sheet name="团队组建" sheetId="8" state="hidden" r:id="rId5"/>
    <sheet name="Descripiton" sheetId="2" state="hidden" r:id="rId6"/>
    <sheet name="Holidays" sheetId="3" state="hidden" r:id="rId7"/>
    <sheet name="Lab" sheetId="4" state="hidden" r:id="rId8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H40" i="1"/>
  <c r="I66" i="1"/>
  <c r="H66" i="1"/>
  <c r="I64" i="1"/>
  <c r="H64" i="1"/>
  <c r="I62" i="1"/>
  <c r="H62" i="1"/>
  <c r="I60" i="1"/>
  <c r="H60" i="1"/>
  <c r="H52" i="1"/>
  <c r="I49" i="1"/>
  <c r="H49" i="1"/>
  <c r="G49" i="1"/>
  <c r="G66" i="1"/>
  <c r="I19" i="1"/>
  <c r="H19" i="1"/>
  <c r="H13" i="1"/>
  <c r="I7" i="1"/>
  <c r="I55" i="1"/>
  <c r="I52" i="1"/>
  <c r="G52" i="1" s="1"/>
  <c r="I29" i="1"/>
  <c r="H55" i="1"/>
  <c r="G55" i="1" s="1"/>
  <c r="H29" i="1"/>
  <c r="H7" i="1"/>
  <c r="G29" i="1" l="1"/>
  <c r="H18" i="1"/>
  <c r="G19" i="1"/>
  <c r="G40" i="1"/>
  <c r="I18" i="1"/>
  <c r="G64" i="1"/>
  <c r="I13" i="1"/>
  <c r="L6" i="1"/>
  <c r="L4" i="1" s="1"/>
  <c r="G62" i="1" l="1"/>
  <c r="G7" i="1"/>
  <c r="G13" i="1"/>
  <c r="M6" i="1"/>
  <c r="G60" i="1" l="1"/>
  <c r="G18" i="1"/>
  <c r="M5" i="1"/>
  <c r="N6" i="1"/>
  <c r="O6" i="1" s="1"/>
  <c r="P6" i="1" s="1"/>
  <c r="Q6" i="1" s="1"/>
  <c r="R6" i="1" s="1"/>
  <c r="R5" i="1" l="1"/>
  <c r="S6" i="1"/>
  <c r="T6" i="1" s="1"/>
  <c r="U6" i="1" s="1"/>
  <c r="V6" i="1" s="1"/>
  <c r="W6" i="1" s="1"/>
  <c r="W5" i="1" l="1"/>
  <c r="X6" i="1"/>
  <c r="Y6" i="1" s="1"/>
  <c r="Z6" i="1" l="1"/>
  <c r="AA6" i="1" s="1"/>
  <c r="AB6" i="1" s="1"/>
  <c r="Y4" i="1"/>
  <c r="AB5" i="1" l="1"/>
  <c r="AC6" i="1"/>
  <c r="AD6" i="1" s="1"/>
  <c r="AE6" i="1" s="1"/>
  <c r="AF6" i="1" s="1"/>
  <c r="AG6" i="1" s="1"/>
  <c r="AG5" i="1" l="1"/>
  <c r="AH6" i="1"/>
  <c r="AI6" i="1" s="1"/>
  <c r="AJ6" i="1" s="1"/>
  <c r="AK6" i="1" s="1"/>
  <c r="AL6" i="1" s="1"/>
  <c r="AL5" i="1" l="1"/>
  <c r="AM6" i="1"/>
  <c r="AN6" i="1" s="1"/>
  <c r="AO6" i="1" s="1"/>
  <c r="AP6" i="1" s="1"/>
  <c r="AQ6" i="1" s="1"/>
  <c r="AR6" i="1" l="1"/>
  <c r="AS6" i="1" s="1"/>
  <c r="AT6" i="1" s="1"/>
  <c r="AQ5" i="1"/>
  <c r="AU6" i="1" l="1"/>
  <c r="AV6" i="1" s="1"/>
  <c r="AT4" i="1"/>
  <c r="AW6" i="1" l="1"/>
  <c r="AX6" i="1" s="1"/>
  <c r="AY6" i="1" s="1"/>
  <c r="AZ6" i="1" s="1"/>
  <c r="BA6" i="1" s="1"/>
  <c r="AV5" i="1"/>
  <c r="BA5" i="1" l="1"/>
  <c r="BB6" i="1"/>
  <c r="BC6" i="1" s="1"/>
  <c r="BD6" i="1" s="1"/>
  <c r="BE6" i="1" s="1"/>
  <c r="BF6" i="1" s="1"/>
  <c r="BF5" i="1" l="1"/>
  <c r="BG6" i="1"/>
  <c r="BH6" i="1" s="1"/>
  <c r="BI6" i="1" s="1"/>
  <c r="BJ6" i="1" s="1"/>
  <c r="BK6" i="1" s="1"/>
  <c r="BL6" i="1" l="1"/>
  <c r="BM6" i="1" s="1"/>
  <c r="BN6" i="1" s="1"/>
  <c r="BO6" i="1" s="1"/>
  <c r="BP6" i="1" s="1"/>
  <c r="BK5" i="1"/>
  <c r="BQ6" i="1" l="1"/>
  <c r="BR6" i="1" s="1"/>
  <c r="BS6" i="1" s="1"/>
  <c r="BT6" i="1" s="1"/>
  <c r="BU6" i="1" s="1"/>
  <c r="BP5" i="1"/>
  <c r="BP4" i="1"/>
  <c r="BU5" i="1" l="1"/>
  <c r="BV6" i="1"/>
  <c r="BW6" i="1" s="1"/>
  <c r="BX6" i="1" s="1"/>
  <c r="BY6" i="1" s="1"/>
  <c r="BZ6" i="1" s="1"/>
  <c r="BZ5" i="1" l="1"/>
  <c r="CA6" i="1"/>
  <c r="CB6" i="1" s="1"/>
  <c r="CC6" i="1" s="1"/>
  <c r="CD6" i="1" s="1"/>
  <c r="CE6" i="1" s="1"/>
  <c r="CE5" i="1" l="1"/>
  <c r="CF6" i="1"/>
  <c r="CG6" i="1" s="1"/>
  <c r="CH6" i="1" s="1"/>
  <c r="CI6" i="1" s="1"/>
  <c r="CJ6" i="1" s="1"/>
  <c r="CK6" i="1" l="1"/>
  <c r="CJ5" i="1"/>
  <c r="CL6" i="1" l="1"/>
  <c r="CM6" i="1" s="1"/>
  <c r="CN6" i="1" s="1"/>
  <c r="CO6" i="1" s="1"/>
  <c r="CK4" i="1"/>
  <c r="CP6" i="1" l="1"/>
  <c r="CQ6" i="1" s="1"/>
  <c r="CR6" i="1" s="1"/>
  <c r="CS6" i="1" s="1"/>
  <c r="CT6" i="1" s="1"/>
  <c r="CO5" i="1"/>
  <c r="CT5" i="1" l="1"/>
  <c r="CU6" i="1"/>
  <c r="CV6" i="1" s="1"/>
  <c r="CW6" i="1" s="1"/>
  <c r="CX6" i="1" s="1"/>
  <c r="CY6" i="1" s="1"/>
  <c r="CY5" i="1" l="1"/>
  <c r="CZ6" i="1"/>
  <c r="DA6" i="1" s="1"/>
  <c r="DB6" i="1" s="1"/>
  <c r="DC6" i="1" s="1"/>
  <c r="DD6" i="1" s="1"/>
  <c r="DE6" i="1" l="1"/>
  <c r="DF6" i="1" s="1"/>
  <c r="DG6" i="1" s="1"/>
  <c r="DH6" i="1" s="1"/>
  <c r="DD5" i="1"/>
  <c r="DH4" i="1" l="1"/>
  <c r="DI6" i="1"/>
  <c r="DJ6" i="1" l="1"/>
  <c r="DK6" i="1" s="1"/>
  <c r="DL6" i="1" s="1"/>
  <c r="DM6" i="1" s="1"/>
  <c r="DN6" i="1" s="1"/>
  <c r="DI5" i="1"/>
  <c r="DN5" i="1" l="1"/>
  <c r="DO6" i="1"/>
  <c r="DP6" i="1" s="1"/>
  <c r="DQ6" i="1" s="1"/>
  <c r="DR6" i="1" s="1"/>
  <c r="DS6" i="1" s="1"/>
  <c r="DS5" i="1" l="1"/>
  <c r="DT6" i="1"/>
  <c r="DU6" i="1" s="1"/>
  <c r="DV6" i="1" s="1"/>
  <c r="DW6" i="1" s="1"/>
  <c r="DX6" i="1" s="1"/>
  <c r="DX5" i="1" l="1"/>
  <c r="DY6" i="1"/>
  <c r="DZ6" i="1" s="1"/>
  <c r="EA6" i="1" s="1"/>
  <c r="EB6" i="1" s="1"/>
  <c r="EC6" i="1" s="1"/>
  <c r="ED6" i="1" l="1"/>
  <c r="EE6" i="1" s="1"/>
  <c r="EF6" i="1" s="1"/>
  <c r="EG6" i="1" s="1"/>
  <c r="EH6" i="1" s="1"/>
  <c r="EC5" i="1"/>
  <c r="EC4" i="1"/>
  <c r="EI6" i="1" l="1"/>
  <c r="EJ6" i="1" s="1"/>
  <c r="EK6" i="1" s="1"/>
  <c r="EL6" i="1" s="1"/>
  <c r="EM6" i="1" s="1"/>
  <c r="EH5" i="1"/>
  <c r="EM5" i="1" l="1"/>
  <c r="EN6" i="1"/>
  <c r="EO6" i="1" s="1"/>
  <c r="EP6" i="1" s="1"/>
  <c r="EQ6" i="1" s="1"/>
  <c r="ER6" i="1" s="1"/>
  <c r="ER5" i="1" l="1"/>
  <c r="ES6" i="1"/>
  <c r="ET6" i="1" s="1"/>
  <c r="EU6" i="1" s="1"/>
  <c r="EV6" i="1" s="1"/>
  <c r="EW6" i="1" s="1"/>
  <c r="EX6" i="1" l="1"/>
  <c r="EY6" i="1" s="1"/>
  <c r="EW5" i="1"/>
  <c r="EY4" i="1" l="1"/>
  <c r="EZ6" i="1"/>
  <c r="FA6" i="1" s="1"/>
  <c r="FB6" i="1" s="1"/>
  <c r="FC6" i="1" l="1"/>
  <c r="FD6" i="1" s="1"/>
  <c r="FE6" i="1" s="1"/>
  <c r="FF6" i="1" s="1"/>
  <c r="FG6" i="1" s="1"/>
  <c r="FB5" i="1"/>
  <c r="FG5" i="1" l="1"/>
  <c r="FH6" i="1"/>
  <c r="FI6" i="1" s="1"/>
  <c r="FJ6" i="1" s="1"/>
  <c r="FK6" i="1" s="1"/>
  <c r="FL6" i="1" s="1"/>
  <c r="FL5" i="1" l="1"/>
  <c r="FM6" i="1"/>
  <c r="FN6" i="1" s="1"/>
  <c r="FO6" i="1" s="1"/>
  <c r="FP6" i="1" s="1"/>
  <c r="FQ6" i="1" s="1"/>
  <c r="FQ5" i="1" l="1"/>
  <c r="FR6" i="1"/>
  <c r="FS6" i="1" s="1"/>
  <c r="FT6" i="1" s="1"/>
  <c r="FU6" i="1" s="1"/>
  <c r="FV6" i="1" s="1"/>
  <c r="FW6" i="1" l="1"/>
  <c r="FX6" i="1" s="1"/>
  <c r="FY6" i="1" s="1"/>
  <c r="FZ6" i="1" s="1"/>
  <c r="GA6" i="1" s="1"/>
  <c r="FV5" i="1"/>
  <c r="FV4" i="1"/>
  <c r="GB6" i="1" l="1"/>
  <c r="GC6" i="1" s="1"/>
  <c r="GD6" i="1" s="1"/>
  <c r="GE6" i="1" s="1"/>
  <c r="GF6" i="1" s="1"/>
  <c r="GA5" i="1"/>
  <c r="GF5" i="1" l="1"/>
  <c r="GG6" i="1"/>
  <c r="GH6" i="1" s="1"/>
  <c r="GI6" i="1" s="1"/>
  <c r="GJ6" i="1" s="1"/>
  <c r="GK6" i="1" s="1"/>
  <c r="GK5" i="1" l="1"/>
  <c r="GL6" i="1"/>
  <c r="GM6" i="1" s="1"/>
  <c r="GN6" i="1" s="1"/>
  <c r="GO6" i="1" s="1"/>
  <c r="GP6" i="1" s="1"/>
  <c r="GP5" i="1" l="1"/>
  <c r="GQ6" i="1"/>
  <c r="GR6" i="1" s="1"/>
  <c r="GS6" i="1" s="1"/>
  <c r="GT6" i="1" s="1"/>
  <c r="GU6" i="1" s="1"/>
  <c r="GP4" i="1"/>
  <c r="GV6" i="1" l="1"/>
  <c r="GW6" i="1" s="1"/>
  <c r="GX6" i="1" s="1"/>
  <c r="GY6" i="1" s="1"/>
  <c r="GZ6" i="1" s="1"/>
  <c r="GU5" i="1"/>
  <c r="GZ5" i="1" l="1"/>
  <c r="HA6" i="1"/>
  <c r="HB6" i="1" s="1"/>
  <c r="HC6" i="1" s="1"/>
  <c r="HD6" i="1" s="1"/>
  <c r="HE6" i="1" s="1"/>
  <c r="HE5" i="1" l="1"/>
  <c r="HF6" i="1"/>
  <c r="HG6" i="1" s="1"/>
  <c r="HH6" i="1" s="1"/>
  <c r="HI6" i="1" s="1"/>
  <c r="HJ6" i="1" s="1"/>
  <c r="HK6" i="1" l="1"/>
  <c r="HL6" i="1" s="1"/>
  <c r="HM6" i="1" s="1"/>
  <c r="HJ5" i="1"/>
  <c r="HM4" i="1" l="1"/>
  <c r="HN6" i="1"/>
  <c r="HO6" i="1" s="1"/>
  <c r="HP6" i="1" l="1"/>
  <c r="HQ6" i="1" s="1"/>
  <c r="HR6" i="1" s="1"/>
  <c r="HS6" i="1" s="1"/>
  <c r="HT6" i="1" s="1"/>
  <c r="HO5" i="1"/>
  <c r="HU6" i="1" l="1"/>
  <c r="HV6" i="1" s="1"/>
  <c r="HW6" i="1" s="1"/>
  <c r="HX6" i="1" s="1"/>
  <c r="HY6" i="1" s="1"/>
  <c r="HT5" i="1"/>
  <c r="HY5" i="1" l="1"/>
  <c r="HZ6" i="1"/>
  <c r="IA6" i="1" s="1"/>
  <c r="IB6" i="1" s="1"/>
  <c r="IC6" i="1" s="1"/>
  <c r="ID6" i="1" s="1"/>
  <c r="ID5" i="1" l="1"/>
  <c r="IE6" i="1"/>
  <c r="IF6" i="1" s="1"/>
  <c r="IG6" i="1" s="1"/>
  <c r="IH6" i="1" s="1"/>
  <c r="II6" i="1" s="1"/>
  <c r="II5" i="1" l="1"/>
  <c r="IJ6" i="1"/>
  <c r="IK6" i="1" s="1"/>
  <c r="IL6" i="1" s="1"/>
  <c r="IM6" i="1" s="1"/>
  <c r="IN6" i="1" s="1"/>
  <c r="II4" i="1"/>
  <c r="IO6" i="1" l="1"/>
  <c r="IP6" i="1" s="1"/>
  <c r="IQ6" i="1" s="1"/>
  <c r="IR6" i="1" s="1"/>
  <c r="IS6" i="1" s="1"/>
  <c r="IN5" i="1"/>
  <c r="IT6" i="1" l="1"/>
  <c r="IU6" i="1" s="1"/>
  <c r="IV6" i="1" s="1"/>
  <c r="IW6" i="1" s="1"/>
  <c r="IX6" i="1" s="1"/>
  <c r="IS5" i="1"/>
  <c r="IX5" i="1" l="1"/>
  <c r="IY6" i="1"/>
  <c r="IZ6" i="1" s="1"/>
  <c r="JA6" i="1" s="1"/>
  <c r="JB6" i="1" s="1"/>
  <c r="JC6" i="1" s="1"/>
  <c r="JC5" i="1" s="1"/>
</calcChain>
</file>

<file path=xl/sharedStrings.xml><?xml version="1.0" encoding="utf-8"?>
<sst xmlns="http://schemas.openxmlformats.org/spreadsheetml/2006/main" count="295" uniqueCount="229">
  <si>
    <t>3.2.2</t>
  </si>
  <si>
    <t>起始日期：</t>
  </si>
  <si>
    <t>序号</t>
  </si>
  <si>
    <t>任务</t>
  </si>
  <si>
    <t>周期</t>
  </si>
  <si>
    <t>起始日期</t>
  </si>
  <si>
    <t>完成率</t>
  </si>
  <si>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</si>
  <si>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</si>
  <si>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</si>
  <si>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</si>
  <si>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</si>
  <si>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</si>
  <si>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</si>
  <si>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</si>
  <si>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</si>
  <si>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</si>
  <si>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</si>
  <si>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</si>
  <si>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结束日期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</si>
  <si>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</si>
  <si>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</si>
  <si>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</si>
  <si>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</si>
  <si>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</si>
  <si>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</si>
  <si>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</si>
  <si>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</si>
  <si>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</si>
  <si>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7" type="noConversion"/>
  </si>
  <si>
    <t>截止日期：</t>
    <phoneticPr fontId="7" type="noConversion"/>
  </si>
  <si>
    <t>项目下周工作任务</t>
    <phoneticPr fontId="9" type="noConversion"/>
  </si>
  <si>
    <t>黄彪</t>
    <phoneticPr fontId="9" type="noConversion"/>
  </si>
  <si>
    <t>状态</t>
    <phoneticPr fontId="9" type="noConversion"/>
  </si>
  <si>
    <t>责任人</t>
    <phoneticPr fontId="9" type="noConversion"/>
  </si>
  <si>
    <t>问题进展</t>
    <phoneticPr fontId="9" type="noConversion"/>
  </si>
  <si>
    <t>问题描述</t>
    <phoneticPr fontId="9" type="noConversion"/>
  </si>
  <si>
    <t>详细工作进展</t>
    <phoneticPr fontId="9" type="noConversion"/>
  </si>
  <si>
    <t>预防措施</t>
    <phoneticPr fontId="9" type="noConversion"/>
  </si>
  <si>
    <t>风险描述</t>
    <phoneticPr fontId="9" type="noConversion"/>
  </si>
  <si>
    <t>风险及求助</t>
    <phoneticPr fontId="9" type="noConversion"/>
  </si>
  <si>
    <t>TOP工作一句话进展</t>
    <phoneticPr fontId="9" type="noConversion"/>
  </si>
  <si>
    <t>日期</t>
    <phoneticPr fontId="9" type="noConversion"/>
  </si>
  <si>
    <t>怡禾线上项目组</t>
    <phoneticPr fontId="9" type="noConversion"/>
  </si>
  <si>
    <t>项目周报</t>
    <phoneticPr fontId="9" type="noConversion"/>
  </si>
  <si>
    <t>1、架构师岗位投递简历少，筛选合适人员教困难</t>
    <phoneticPr fontId="7" type="noConversion"/>
  </si>
  <si>
    <t>黄彪</t>
    <phoneticPr fontId="7" type="noConversion"/>
  </si>
  <si>
    <t>黄彪、张争争</t>
    <phoneticPr fontId="7" type="noConversion"/>
  </si>
  <si>
    <t>open</t>
    <phoneticPr fontId="7" type="noConversion"/>
  </si>
  <si>
    <t>1、线上项目组计划</t>
    <phoneticPr fontId="9" type="noConversion"/>
  </si>
  <si>
    <t>2、团队组建</t>
    <phoneticPr fontId="7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</si>
  <si>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7" type="noConversion"/>
  </si>
  <si>
    <t>close</t>
    <phoneticPr fontId="7" type="noConversion"/>
  </si>
  <si>
    <t>1、架构师招聘；
2、线上问诊平台洞察和需求分析；</t>
    <phoneticPr fontId="7" type="noConversion"/>
  </si>
  <si>
    <t>架构师招聘筛选出两名人员，周末前完成初步技术筛选，决定是否进行下一轮面试。</t>
    <phoneticPr fontId="7" type="noConversion"/>
  </si>
  <si>
    <t>1、制定出线上团队的组建计划及项目的大致计划
项目计划后续会根据具体需求做详细分解；</t>
    <phoneticPr fontId="7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</si>
  <si>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7" type="noConversion"/>
  </si>
  <si>
    <t>1、团队组建</t>
    <phoneticPr fontId="7" type="noConversion"/>
  </si>
  <si>
    <t>2、产品需求</t>
    <phoneticPr fontId="7" type="noConversion"/>
  </si>
  <si>
    <t>3、框架搭建</t>
    <phoneticPr fontId="7" type="noConversion"/>
  </si>
  <si>
    <t>1、开发环境已经部署完毕：
2、整理了部分基础框架代码；</t>
    <phoneticPr fontId="7" type="noConversion"/>
  </si>
  <si>
    <t>黄彪</t>
    <phoneticPr fontId="7" type="noConversion"/>
  </si>
  <si>
    <t>郭强</t>
    <phoneticPr fontId="7" type="noConversion"/>
  </si>
  <si>
    <t>open</t>
    <phoneticPr fontId="7" type="noConversion"/>
  </si>
  <si>
    <t>open</t>
    <phoneticPr fontId="7" type="noConversion"/>
  </si>
  <si>
    <t>架构师招聘完毕已入职，产品需求初稿完成，开发环境部署完毕。</t>
    <phoneticPr fontId="7" type="noConversion"/>
  </si>
  <si>
    <t>1、产品需求初稿完成，下周一进行需求串讲评审；
2、产品原型图刚刚启动；</t>
    <phoneticPr fontId="7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</si>
  <si>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7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</si>
  <si>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7" type="noConversion"/>
  </si>
  <si>
    <t>前端</t>
    <phoneticPr fontId="7" type="noConversion"/>
  </si>
  <si>
    <t>张伟</t>
    <phoneticPr fontId="7" type="noConversion"/>
  </si>
  <si>
    <t>状态</t>
    <phoneticPr fontId="7" type="noConversion"/>
  </si>
  <si>
    <t>离职</t>
    <phoneticPr fontId="7" type="noConversion"/>
  </si>
  <si>
    <t>备注</t>
    <phoneticPr fontId="7" type="noConversion"/>
  </si>
  <si>
    <t>人员</t>
    <phoneticPr fontId="7" type="noConversion"/>
  </si>
  <si>
    <t>岗位</t>
    <phoneticPr fontId="7" type="noConversion"/>
  </si>
  <si>
    <t>前端</t>
    <phoneticPr fontId="7" type="noConversion"/>
  </si>
  <si>
    <t>李文波</t>
    <phoneticPr fontId="7" type="noConversion"/>
  </si>
  <si>
    <t>终面日期</t>
    <phoneticPr fontId="7" type="noConversion"/>
  </si>
  <si>
    <t>技面日期</t>
    <phoneticPr fontId="7" type="noConversion"/>
  </si>
  <si>
    <t>离职</t>
    <phoneticPr fontId="7" type="noConversion"/>
  </si>
  <si>
    <t>陈金龙</t>
    <phoneticPr fontId="7" type="noConversion"/>
  </si>
  <si>
    <t>钟群雄</t>
    <phoneticPr fontId="7" type="noConversion"/>
  </si>
  <si>
    <t>前端</t>
    <phoneticPr fontId="7" type="noConversion"/>
  </si>
  <si>
    <t>离职</t>
    <phoneticPr fontId="7" type="noConversion"/>
  </si>
  <si>
    <t>2018/8/15给是否参加面试的通知</t>
    <phoneticPr fontId="7" type="noConversion"/>
  </si>
  <si>
    <t>已有offer，不过来了</t>
    <phoneticPr fontId="7" type="noConversion"/>
  </si>
  <si>
    <t>俞国文</t>
    <phoneticPr fontId="7" type="noConversion"/>
  </si>
  <si>
    <t>考虑中</t>
    <phoneticPr fontId="7" type="noConversion"/>
  </si>
  <si>
    <t>对小公司有意的可能性不大，在考虑中</t>
    <phoneticPr fontId="7" type="noConversion"/>
  </si>
  <si>
    <t>丁宇策</t>
    <phoneticPr fontId="7" type="noConversion"/>
  </si>
  <si>
    <t>李道亮</t>
    <phoneticPr fontId="7" type="noConversion"/>
  </si>
  <si>
    <t>工作5年，学校要求稍欠缺</t>
    <phoneticPr fontId="7" type="noConversion"/>
  </si>
  <si>
    <t>不过来</t>
    <phoneticPr fontId="7" type="noConversion"/>
  </si>
  <si>
    <t>对小公司兴趣不大，</t>
    <phoneticPr fontId="7" type="noConversion"/>
  </si>
  <si>
    <t>李冲</t>
    <phoneticPr fontId="7" type="noConversion"/>
  </si>
  <si>
    <t>积累不够，想招大公司先积累经验</t>
    <phoneticPr fontId="7" type="noConversion"/>
  </si>
  <si>
    <t>安旻</t>
    <phoneticPr fontId="7" type="noConversion"/>
  </si>
  <si>
    <t>5年工作经验，技术水平太一般，技术面试不通过</t>
    <phoneticPr fontId="7" type="noConversion"/>
  </si>
  <si>
    <t>技面结果</t>
    <phoneticPr fontId="7" type="noConversion"/>
  </si>
  <si>
    <t>5年工作经验水平太一般，基本功底较差</t>
    <phoneticPr fontId="7" type="noConversion"/>
  </si>
  <si>
    <t>睢晨明</t>
    <phoneticPr fontId="7" type="noConversion"/>
  </si>
  <si>
    <t>本科三年</t>
    <phoneticPr fontId="7" type="noConversion"/>
  </si>
  <si>
    <t>技术可行，但是湖北孝感的</t>
    <phoneticPr fontId="7" type="noConversion"/>
  </si>
  <si>
    <t>简历好看，但技术水平不行，说不出实际东西来</t>
    <phoneticPr fontId="7" type="noConversion"/>
  </si>
  <si>
    <t>肖春雷</t>
    <phoneticPr fontId="7" type="noConversion"/>
  </si>
  <si>
    <t>不想到福田上班</t>
    <phoneticPr fontId="7" type="noConversion"/>
  </si>
  <si>
    <t>线上问诊平台基本需求定稿，运行环境、数据库和数据处理层的框架已建立。</t>
    <phoneticPr fontId="7" type="noConversion"/>
  </si>
  <si>
    <t>微信小程序开发依赖于《增值电信业务经营许可备案》和《医疗机构执业许可证》，目前缺两证书，小程序启动开发受阻</t>
    <phoneticPr fontId="7" type="noConversion"/>
  </si>
  <si>
    <t>1、优先开发微信服务号，新平台初期继续用微信公众号提供服务；
2、两证解决后进行小程序开发；</t>
    <phoneticPr fontId="7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</si>
  <si>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2、前端开发招聘：筛选出20份简历并取得联系，愿意来面试四个人，本周进行三个人技术面试，均离要求较远；
3、后台开发招聘：本周主要在进行前端招聘，后台暂时无进展；
</t>
    </r>
    <phoneticPr fontId="7" type="noConversion"/>
  </si>
  <si>
    <t>2、线上项目规划</t>
    <phoneticPr fontId="7" type="noConversion"/>
  </si>
  <si>
    <r>
      <rPr>
        <sz val="11"/>
        <color theme="0" tint="-0.499984740745262"/>
        <rFont val="仿宋"/>
        <family val="3"/>
        <charset val="134"/>
      </rPr>
      <t>1、运行环境、数据库、数据处理层的框架搭建完毕：
2、业务层需求分解；
3、完成系统框架设计文档。</t>
    </r>
    <r>
      <rPr>
        <sz val="11"/>
        <rFont val="仿宋"/>
        <family val="3"/>
        <charset val="134"/>
      </rPr>
      <t xml:space="preserve">
4、待完成：业务层、逻辑层、前端框架的搭建和分解</t>
    </r>
    <phoneticPr fontId="7" type="noConversion"/>
  </si>
  <si>
    <r>
      <rPr>
        <sz val="11"/>
        <color theme="0" tint="-0.499984740745262"/>
        <rFont val="仿宋"/>
        <family val="3"/>
        <charset val="134"/>
      </rPr>
      <t>1、已完成部分：产品洞察、版本策略（部分）、路标、投入预算部分；</t>
    </r>
    <r>
      <rPr>
        <sz val="11"/>
        <rFont val="仿宋"/>
        <family val="3"/>
        <charset val="134"/>
      </rPr>
      <t xml:space="preserve">
2、未完成部分：版本策略、版本详细迭代计划、风险、运维；</t>
    </r>
    <phoneticPr fontId="7" type="noConversion"/>
  </si>
  <si>
    <t>1、前端、后台工程师招聘               责任人：黄彪
2、问诊平台服务号计划细化             责任人：黄彪
3、线上项目规划完成                   责任人：黄彪
4、业务层、逻辑层、前端框架搭建       责任人：郭强
5、技术需求分解和总体设计方案文档输出 责任人：郭强</t>
    <phoneticPr fontId="7" type="noConversion"/>
  </si>
  <si>
    <t>许高艺</t>
    <phoneticPr fontId="7" type="noConversion"/>
  </si>
  <si>
    <t>暂定下周二，面试排满；
已有offer，不过来了</t>
    <phoneticPr fontId="7" type="noConversion"/>
  </si>
  <si>
    <t>刘允</t>
    <phoneticPr fontId="7" type="noConversion"/>
  </si>
  <si>
    <t>怡禾线上项目后端工作计划</t>
    <phoneticPr fontId="7" type="noConversion"/>
  </si>
  <si>
    <t>负责人</t>
    <phoneticPr fontId="7" type="noConversion"/>
  </si>
  <si>
    <t>系统框架搭建</t>
    <phoneticPr fontId="7" type="noConversion"/>
  </si>
  <si>
    <t>需求分析设计</t>
    <phoneticPr fontId="7" type="noConversion"/>
  </si>
  <si>
    <t>功能计划</t>
    <phoneticPr fontId="7" type="noConversion"/>
  </si>
  <si>
    <t>功能测试</t>
    <phoneticPr fontId="7" type="noConversion"/>
  </si>
  <si>
    <t>完成框架选型</t>
    <phoneticPr fontId="7" type="noConversion"/>
  </si>
  <si>
    <t>搭建开发环境必备</t>
    <phoneticPr fontId="7" type="noConversion"/>
  </si>
  <si>
    <t>搭建数据库必备</t>
    <phoneticPr fontId="7" type="noConversion"/>
  </si>
  <si>
    <t>电话、短信对接工作</t>
    <phoneticPr fontId="7" type="noConversion"/>
  </si>
  <si>
    <t>资料库搭建</t>
    <phoneticPr fontId="7" type="noConversion"/>
  </si>
  <si>
    <t>微信服务号需求整理与分析</t>
    <phoneticPr fontId="7" type="noConversion"/>
  </si>
  <si>
    <t>业务功能表结构设计</t>
    <phoneticPr fontId="7" type="noConversion"/>
  </si>
  <si>
    <t>业务功能流程图设计</t>
    <phoneticPr fontId="7" type="noConversion"/>
  </si>
  <si>
    <t>1.1</t>
    <phoneticPr fontId="7" type="noConversion"/>
  </si>
  <si>
    <t>1.2</t>
  </si>
  <si>
    <t>1.4</t>
  </si>
  <si>
    <t>1.3</t>
  </si>
  <si>
    <t>系统整理框架设计</t>
    <phoneticPr fontId="7" type="noConversion"/>
  </si>
  <si>
    <t>系统基础功能</t>
    <phoneticPr fontId="7" type="noConversion"/>
  </si>
  <si>
    <t>医生端</t>
    <phoneticPr fontId="7" type="noConversion"/>
  </si>
  <si>
    <t>患者端</t>
    <phoneticPr fontId="7" type="noConversion"/>
  </si>
  <si>
    <t>管理端</t>
    <phoneticPr fontId="7" type="noConversion"/>
  </si>
  <si>
    <t>质控端</t>
    <phoneticPr fontId="7" type="noConversion"/>
  </si>
  <si>
    <t>客服端</t>
    <phoneticPr fontId="7" type="noConversion"/>
  </si>
  <si>
    <t>1.5</t>
  </si>
  <si>
    <t>2.1</t>
    <phoneticPr fontId="7" type="noConversion"/>
  </si>
  <si>
    <t>2.2</t>
  </si>
  <si>
    <t>2.3</t>
  </si>
  <si>
    <t>2.4</t>
  </si>
  <si>
    <t>3.1</t>
    <phoneticPr fontId="7" type="noConversion"/>
  </si>
  <si>
    <t>3.2</t>
  </si>
  <si>
    <t>3.3</t>
  </si>
  <si>
    <t>3.4</t>
  </si>
  <si>
    <t>3.5</t>
  </si>
  <si>
    <t>3.6</t>
  </si>
  <si>
    <t>3.1.1</t>
    <phoneticPr fontId="7" type="noConversion"/>
  </si>
  <si>
    <t>3.1.2</t>
  </si>
  <si>
    <t>3.1.3</t>
  </si>
  <si>
    <t>3.1.4</t>
  </si>
  <si>
    <t>3.1.5</t>
  </si>
  <si>
    <t>电话录音功能</t>
    <phoneticPr fontId="7" type="noConversion"/>
  </si>
  <si>
    <t>文件管理功能</t>
    <phoneticPr fontId="7" type="noConversion"/>
  </si>
  <si>
    <t>短信功能</t>
    <phoneticPr fontId="7" type="noConversion"/>
  </si>
  <si>
    <t>3.7</t>
  </si>
  <si>
    <t>3.8</t>
  </si>
  <si>
    <t>3.9</t>
  </si>
  <si>
    <t>用户注册功能</t>
    <phoneticPr fontId="7" type="noConversion"/>
  </si>
  <si>
    <t>科室信息维护</t>
    <phoneticPr fontId="7" type="noConversion"/>
  </si>
  <si>
    <t>标签功能管理</t>
    <phoneticPr fontId="7" type="noConversion"/>
  </si>
  <si>
    <t>基础参数设置</t>
    <phoneticPr fontId="7" type="noConversion"/>
  </si>
  <si>
    <t>医生参数</t>
    <phoneticPr fontId="7" type="noConversion"/>
  </si>
  <si>
    <t>科室与标签管理</t>
    <phoneticPr fontId="7" type="noConversion"/>
  </si>
  <si>
    <t>3.1.6</t>
  </si>
  <si>
    <t>3.2.1</t>
    <phoneticPr fontId="7" type="noConversion"/>
  </si>
  <si>
    <t>医生注册、审核、认证</t>
    <phoneticPr fontId="7" type="noConversion"/>
  </si>
  <si>
    <t>医生的设置，费用的设置、排班的设置</t>
    <phoneticPr fontId="7" type="noConversion"/>
  </si>
  <si>
    <t>申请科室、更换科室、增加科室</t>
    <phoneticPr fontId="7" type="noConversion"/>
  </si>
  <si>
    <t>医生与标签管理</t>
    <phoneticPr fontId="7" type="noConversion"/>
  </si>
  <si>
    <t>医生端咨询管理：接收咨询、回复字段、</t>
    <phoneticPr fontId="7" type="noConversion"/>
  </si>
  <si>
    <t>订单查询</t>
    <phoneticPr fontId="7" type="noConversion"/>
  </si>
  <si>
    <t>医生退单</t>
    <phoneticPr fontId="7" type="noConversion"/>
  </si>
  <si>
    <t>医生收入</t>
    <phoneticPr fontId="7" type="noConversion"/>
  </si>
  <si>
    <t>申请质控、处理质控</t>
    <phoneticPr fontId="7" type="noConversion"/>
  </si>
  <si>
    <t>3.2.3</t>
  </si>
  <si>
    <t>3.2.4</t>
  </si>
  <si>
    <t>3.2.5</t>
  </si>
  <si>
    <t>3.2.6</t>
  </si>
  <si>
    <t>3.2.7</t>
  </si>
  <si>
    <t>3.2.8</t>
  </si>
  <si>
    <t>3.2.9</t>
  </si>
  <si>
    <t>3.3.1</t>
    <phoneticPr fontId="7" type="noConversion"/>
  </si>
  <si>
    <t>成员维护</t>
    <phoneticPr fontId="7" type="noConversion"/>
  </si>
  <si>
    <t>支付方式维护</t>
    <phoneticPr fontId="7" type="noConversion"/>
  </si>
  <si>
    <t>3.1.7</t>
  </si>
  <si>
    <t>收藏管理</t>
    <phoneticPr fontId="7" type="noConversion"/>
  </si>
  <si>
    <t>我的医生</t>
    <phoneticPr fontId="7" type="noConversion"/>
  </si>
  <si>
    <t>咨询管理</t>
    <phoneticPr fontId="7" type="noConversion"/>
  </si>
  <si>
    <t>咨询退单管理</t>
    <phoneticPr fontId="7" type="noConversion"/>
  </si>
  <si>
    <t xml:space="preserve"> 文章收藏、文答收藏</t>
    <phoneticPr fontId="7" type="noConversion"/>
  </si>
  <si>
    <t>3.3.2</t>
  </si>
  <si>
    <t>3.3.3</t>
  </si>
  <si>
    <t>3.3.4</t>
  </si>
  <si>
    <t>3.3.5</t>
  </si>
  <si>
    <t>医生的分享</t>
    <phoneticPr fontId="7" type="noConversion"/>
  </si>
  <si>
    <t>3.3.6</t>
  </si>
  <si>
    <t>3.5.1</t>
    <phoneticPr fontId="7" type="noConversion"/>
  </si>
  <si>
    <t>处理低分：咨询质控委员并完成低分处理</t>
    <phoneticPr fontId="7" type="noConversion"/>
  </si>
  <si>
    <t>审核质控，管理质控</t>
    <phoneticPr fontId="7" type="noConversion"/>
  </si>
  <si>
    <t>3.5.2</t>
  </si>
  <si>
    <t>3.6.1</t>
    <phoneticPr fontId="7" type="noConversion"/>
  </si>
  <si>
    <t>回复消息</t>
    <phoneticPr fontId="7" type="noConversion"/>
  </si>
  <si>
    <t>4.0</t>
    <phoneticPr fontId="7" type="noConversion"/>
  </si>
  <si>
    <t>IM机制</t>
    <phoneticPr fontId="7" type="noConversion"/>
  </si>
  <si>
    <t>医生认证审核</t>
    <phoneticPr fontId="7" type="noConversion"/>
  </si>
  <si>
    <t>医生科室管理</t>
    <phoneticPr fontId="7" type="noConversion"/>
  </si>
  <si>
    <t>3.6.2</t>
  </si>
  <si>
    <t>3.6.3</t>
  </si>
  <si>
    <t>3.6.4</t>
  </si>
  <si>
    <t>文章发布</t>
    <phoneticPr fontId="7" type="noConversion"/>
  </si>
  <si>
    <t>医生文章发布</t>
    <phoneticPr fontId="7" type="noConversion"/>
  </si>
  <si>
    <t>3.2.10</t>
  </si>
  <si>
    <t>问答发布</t>
    <phoneticPr fontId="7" type="noConversion"/>
  </si>
  <si>
    <t>3.1.8</t>
  </si>
  <si>
    <t>3.1.9</t>
  </si>
  <si>
    <t>郭强</t>
    <phoneticPr fontId="7" type="noConversion"/>
  </si>
  <si>
    <t>咨询追问</t>
    <phoneticPr fontId="7" type="noConversion"/>
  </si>
  <si>
    <t>超时提醒</t>
    <phoneticPr fontId="7" type="noConversion"/>
  </si>
  <si>
    <t>3.3.7</t>
  </si>
  <si>
    <t>3.3.8</t>
  </si>
  <si>
    <t>李义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</si>
</sst>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&quot;月&quot;"/>
    <numFmt numFmtId="178" formatCode="yyyy&quot;年&quot;m&quot;月&quot;d&quot;日&quot;;@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theme="0" tint="-0.499984740745262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8" fillId="0" borderId="0">
      <alignment vertical="center"/>
    </xf>
    <xf numFmtId="0" fontId="8" fillId="0" borderId="0" applyBorder="0"/>
    <xf numFmtId="0" fontId="8" fillId="0" borderId="0"/>
  </cellStyleXfs>
  <cellXfs count="14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shrinkToFit="1"/>
    </xf>
    <xf numFmtId="176" fontId="0" fillId="0" borderId="1" xfId="0" applyNumberFormat="1" applyBorder="1" applyAlignment="1">
      <alignment shrinkToFit="1"/>
    </xf>
    <xf numFmtId="0" fontId="0" fillId="0" borderId="6" xfId="0" applyBorder="1"/>
    <xf numFmtId="0" fontId="0" fillId="0" borderId="7" xfId="0" applyBorder="1"/>
    <xf numFmtId="49" fontId="0" fillId="0" borderId="7" xfId="0" applyNumberFormat="1" applyBorder="1" applyAlignment="1">
      <alignment horizontal="right"/>
    </xf>
    <xf numFmtId="49" fontId="0" fillId="0" borderId="7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1" fillId="0" borderId="7" xfId="0" applyNumberFormat="1" applyFont="1" applyFill="1" applyBorder="1" applyAlignment="1">
      <alignment shrinkToFit="1"/>
    </xf>
    <xf numFmtId="14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shrinkToFit="1"/>
    </xf>
    <xf numFmtId="176" fontId="0" fillId="0" borderId="4" xfId="0" applyNumberFormat="1" applyBorder="1" applyAlignment="1">
      <alignment shrinkToFit="1"/>
    </xf>
    <xf numFmtId="176" fontId="1" fillId="0" borderId="8" xfId="0" applyNumberFormat="1" applyFont="1" applyFill="1" applyBorder="1" applyAlignment="1">
      <alignment shrinkToFit="1"/>
    </xf>
    <xf numFmtId="9" fontId="0" fillId="0" borderId="0" xfId="0" applyNumberFormat="1" applyAlignment="1">
      <alignment horizontal="center"/>
    </xf>
    <xf numFmtId="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49" fontId="2" fillId="0" borderId="7" xfId="0" applyNumberFormat="1" applyFont="1" applyBorder="1"/>
    <xf numFmtId="176" fontId="0" fillId="0" borderId="0" xfId="0" applyNumberFormat="1" applyBorder="1"/>
    <xf numFmtId="0" fontId="0" fillId="0" borderId="0" xfId="0" applyBorder="1"/>
    <xf numFmtId="178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2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left" wrapText="1" indent="1"/>
    </xf>
    <xf numFmtId="0" fontId="0" fillId="0" borderId="15" xfId="0" applyBorder="1" applyAlignment="1">
      <alignment vertical="top"/>
    </xf>
    <xf numFmtId="0" fontId="0" fillId="0" borderId="5" xfId="0" applyBorder="1"/>
    <xf numFmtId="177" fontId="0" fillId="0" borderId="5" xfId="0" applyNumberFormat="1" applyBorder="1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/>
    </xf>
    <xf numFmtId="14" fontId="0" fillId="0" borderId="0" xfId="0" applyNumberFormat="1"/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wrapText="1" indent="1"/>
    </xf>
    <xf numFmtId="49" fontId="1" fillId="0" borderId="0" xfId="0" applyNumberFormat="1" applyFont="1" applyAlignment="1">
      <alignment horizontal="center"/>
    </xf>
    <xf numFmtId="0" fontId="0" fillId="0" borderId="15" xfId="0" applyBorder="1" applyAlignment="1">
      <alignment vertical="center"/>
    </xf>
    <xf numFmtId="0" fontId="8" fillId="0" borderId="0" xfId="2">
      <alignment vertical="center"/>
    </xf>
    <xf numFmtId="0" fontId="9" fillId="0" borderId="0" xfId="2" applyFont="1">
      <alignment vertical="center"/>
    </xf>
    <xf numFmtId="0" fontId="9" fillId="0" borderId="0" xfId="3" applyFont="1" applyAlignment="1">
      <alignment horizontal="left" vertical="center"/>
    </xf>
    <xf numFmtId="0" fontId="10" fillId="0" borderId="0" xfId="4" applyFont="1" applyFill="1" applyBorder="1" applyAlignment="1">
      <alignment horizontal="left" vertical="center"/>
    </xf>
    <xf numFmtId="0" fontId="11" fillId="0" borderId="0" xfId="2" applyFont="1">
      <alignment vertical="center"/>
    </xf>
    <xf numFmtId="0" fontId="11" fillId="0" borderId="0" xfId="2" applyFont="1" applyBorder="1" applyAlignment="1">
      <alignment horizontal="left" vertical="center" wrapText="1"/>
    </xf>
    <xf numFmtId="14" fontId="13" fillId="0" borderId="1" xfId="2" applyNumberFormat="1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8" fillId="0" borderId="4" xfId="2" applyBorder="1">
      <alignment vertical="center"/>
    </xf>
    <xf numFmtId="0" fontId="8" fillId="0" borderId="3" xfId="2" applyBorder="1">
      <alignment vertical="center"/>
    </xf>
    <xf numFmtId="0" fontId="8" fillId="0" borderId="2" xfId="2" applyBorder="1">
      <alignment vertical="center"/>
    </xf>
    <xf numFmtId="0" fontId="16" fillId="0" borderId="22" xfId="2" applyFont="1" applyBorder="1" applyAlignment="1">
      <alignment horizontal="left" vertical="center" wrapText="1"/>
    </xf>
    <xf numFmtId="0" fontId="16" fillId="3" borderId="1" xfId="2" applyFont="1" applyFill="1" applyBorder="1" applyAlignment="1">
      <alignment horizontal="left" vertical="center" wrapText="1"/>
    </xf>
    <xf numFmtId="0" fontId="16" fillId="0" borderId="18" xfId="2" applyFont="1" applyBorder="1" applyAlignment="1">
      <alignment horizontal="left" vertical="center" wrapText="1"/>
    </xf>
    <xf numFmtId="0" fontId="16" fillId="0" borderId="21" xfId="2" applyFont="1" applyBorder="1" applyAlignment="1">
      <alignment horizontal="left" vertical="center" wrapText="1"/>
    </xf>
    <xf numFmtId="0" fontId="16" fillId="0" borderId="20" xfId="2" applyFont="1" applyBorder="1" applyAlignment="1">
      <alignment horizontal="left" vertical="center" wrapText="1"/>
    </xf>
    <xf numFmtId="0" fontId="16" fillId="0" borderId="19" xfId="2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14" fontId="20" fillId="0" borderId="0" xfId="0" applyNumberFormat="1" applyFont="1" applyAlignment="1">
      <alignment horizontal="center"/>
    </xf>
    <xf numFmtId="0" fontId="16" fillId="0" borderId="21" xfId="2" applyFont="1" applyBorder="1" applyAlignment="1">
      <alignment horizontal="left" vertical="center" wrapText="1"/>
    </xf>
    <xf numFmtId="0" fontId="16" fillId="0" borderId="20" xfId="2" applyFont="1" applyBorder="1" applyAlignment="1">
      <alignment horizontal="left" vertical="center" wrapText="1"/>
    </xf>
    <xf numFmtId="0" fontId="16" fillId="0" borderId="19" xfId="2" applyFont="1" applyBorder="1" applyAlignment="1">
      <alignment horizontal="left" vertical="center" wrapText="1"/>
    </xf>
    <xf numFmtId="0" fontId="16" fillId="0" borderId="15" xfId="2" applyFont="1" applyBorder="1" applyAlignment="1">
      <alignment horizontal="left" vertical="center" wrapText="1"/>
    </xf>
    <xf numFmtId="0" fontId="16" fillId="0" borderId="0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/>
    <xf numFmtId="0" fontId="16" fillId="0" borderId="6" xfId="2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6" fillId="3" borderId="2" xfId="2" applyFont="1" applyFill="1" applyBorder="1" applyAlignment="1">
      <alignment horizontal="left" vertical="center" wrapText="1"/>
    </xf>
    <xf numFmtId="0" fontId="16" fillId="3" borderId="3" xfId="2" applyFont="1" applyFill="1" applyBorder="1" applyAlignment="1">
      <alignment horizontal="left" vertical="center" wrapText="1"/>
    </xf>
    <xf numFmtId="0" fontId="16" fillId="3" borderId="4" xfId="2" applyFont="1" applyFill="1" applyBorder="1" applyAlignment="1">
      <alignment horizontal="left" vertical="center" wrapText="1"/>
    </xf>
    <xf numFmtId="0" fontId="16" fillId="0" borderId="21" xfId="2" applyFont="1" applyBorder="1" applyAlignment="1">
      <alignment horizontal="left" vertical="center" wrapText="1"/>
    </xf>
    <xf numFmtId="0" fontId="16" fillId="0" borderId="20" xfId="2" applyFont="1" applyBorder="1" applyAlignment="1">
      <alignment horizontal="left" vertical="center" wrapText="1"/>
    </xf>
    <xf numFmtId="0" fontId="16" fillId="0" borderId="19" xfId="2" applyFont="1" applyBorder="1" applyAlignment="1">
      <alignment horizontal="left" vertical="center" wrapText="1"/>
    </xf>
    <xf numFmtId="0" fontId="14" fillId="0" borderId="3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8" fillId="0" borderId="3" xfId="2" applyBorder="1" applyAlignment="1">
      <alignment horizontal="center" vertical="center"/>
    </xf>
    <xf numFmtId="0" fontId="8" fillId="0" borderId="4" xfId="2" applyBorder="1" applyAlignment="1">
      <alignment horizontal="center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3" xfId="2" applyFont="1" applyFill="1" applyBorder="1" applyAlignment="1">
      <alignment horizontal="left" vertical="center" wrapText="1"/>
    </xf>
    <xf numFmtId="0" fontId="12" fillId="2" borderId="4" xfId="2" applyFont="1" applyFill="1" applyBorder="1" applyAlignment="1">
      <alignment horizontal="left" vertical="center" wrapText="1"/>
    </xf>
    <xf numFmtId="0" fontId="15" fillId="0" borderId="10" xfId="2" applyFont="1" applyBorder="1" applyAlignment="1">
      <alignment horizontal="left" vertical="center" wrapText="1"/>
    </xf>
    <xf numFmtId="0" fontId="15" fillId="0" borderId="9" xfId="2" applyFont="1" applyBorder="1" applyAlignment="1">
      <alignment horizontal="left" vertical="center" wrapText="1"/>
    </xf>
    <xf numFmtId="0" fontId="15" fillId="0" borderId="14" xfId="2" applyFont="1" applyBorder="1" applyAlignment="1">
      <alignment horizontal="left" vertical="center" wrapText="1"/>
    </xf>
    <xf numFmtId="0" fontId="15" fillId="0" borderId="15" xfId="2" applyFont="1" applyBorder="1" applyAlignment="1">
      <alignment horizontal="left" vertical="center" wrapText="1"/>
    </xf>
    <xf numFmtId="0" fontId="15" fillId="0" borderId="0" xfId="2" applyFont="1" applyBorder="1" applyAlignment="1">
      <alignment horizontal="left" vertical="center" wrapText="1"/>
    </xf>
    <xf numFmtId="0" fontId="15" fillId="0" borderId="0" xfId="2" applyFont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16" fillId="0" borderId="21" xfId="2" applyFont="1" applyBorder="1" applyAlignment="1">
      <alignment horizontal="center" vertical="center" wrapText="1"/>
    </xf>
    <xf numFmtId="0" fontId="16" fillId="0" borderId="20" xfId="2" applyFont="1" applyBorder="1" applyAlignment="1">
      <alignment horizontal="center" vertical="center" wrapText="1"/>
    </xf>
    <xf numFmtId="0" fontId="16" fillId="0" borderId="19" xfId="2" applyFont="1" applyBorder="1" applyAlignment="1">
      <alignment horizontal="center" vertical="center" wrapText="1"/>
    </xf>
    <xf numFmtId="0" fontId="16" fillId="0" borderId="10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14" xfId="2" applyFont="1" applyBorder="1" applyAlignment="1">
      <alignment horizontal="left" vertical="center" wrapText="1"/>
    </xf>
    <xf numFmtId="0" fontId="16" fillId="0" borderId="15" xfId="2" applyFont="1" applyBorder="1" applyAlignment="1">
      <alignment horizontal="left" vertical="center" wrapText="1"/>
    </xf>
    <xf numFmtId="0" fontId="16" fillId="0" borderId="0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6" fillId="0" borderId="16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17" xfId="2" applyFont="1" applyBorder="1" applyAlignment="1">
      <alignment horizontal="left" vertical="center" wrapText="1"/>
    </xf>
    <xf numFmtId="0" fontId="16" fillId="0" borderId="28" xfId="2" applyFont="1" applyBorder="1" applyAlignment="1">
      <alignment horizontal="left" vertical="center" wrapText="1"/>
    </xf>
    <xf numFmtId="0" fontId="16" fillId="0" borderId="27" xfId="2" applyFont="1" applyBorder="1" applyAlignment="1">
      <alignment horizontal="left" vertical="center" wrapText="1"/>
    </xf>
    <xf numFmtId="0" fontId="16" fillId="0" borderId="26" xfId="2" applyFont="1" applyBorder="1" applyAlignment="1">
      <alignment horizontal="left" vertical="center" wrapText="1"/>
    </xf>
    <xf numFmtId="0" fontId="16" fillId="0" borderId="28" xfId="2" applyFont="1" applyBorder="1" applyAlignment="1">
      <alignment horizontal="center" vertical="center" wrapText="1"/>
    </xf>
    <xf numFmtId="0" fontId="16" fillId="0" borderId="27" xfId="2" applyFont="1" applyBorder="1" applyAlignment="1">
      <alignment horizontal="center" vertical="center" wrapText="1"/>
    </xf>
    <xf numFmtId="0" fontId="16" fillId="0" borderId="26" xfId="2" applyFont="1" applyBorder="1" applyAlignment="1">
      <alignment horizontal="center" vertical="center" wrapText="1"/>
    </xf>
    <xf numFmtId="0" fontId="16" fillId="0" borderId="25" xfId="2" applyFont="1" applyBorder="1" applyAlignment="1">
      <alignment horizontal="left" vertical="center" wrapText="1"/>
    </xf>
    <xf numFmtId="0" fontId="16" fillId="0" borderId="24" xfId="2" applyFont="1" applyBorder="1" applyAlignment="1">
      <alignment horizontal="left" vertical="center" wrapText="1"/>
    </xf>
    <xf numFmtId="0" fontId="16" fillId="0" borderId="23" xfId="2" applyFont="1" applyBorder="1" applyAlignment="1">
      <alignment horizontal="left" vertical="center" wrapText="1"/>
    </xf>
    <xf numFmtId="49" fontId="6" fillId="0" borderId="0" xfId="1" applyNumberFormat="1" applyFont="1" applyAlignment="1">
      <alignment horizontal="center" vertical="center"/>
    </xf>
    <xf numFmtId="49" fontId="6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shrinkToFit="1"/>
    </xf>
    <xf numFmtId="177" fontId="0" fillId="0" borderId="3" xfId="0" applyNumberFormat="1" applyBorder="1" applyAlignment="1">
      <alignment horizontal="center" shrinkToFit="1"/>
    </xf>
    <xf numFmtId="177" fontId="0" fillId="0" borderId="4" xfId="0" applyNumberFormat="1" applyBorder="1" applyAlignment="1">
      <alignment horizontal="center" shrinkToFit="1"/>
    </xf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left"/>
    </xf>
    <xf numFmtId="1" fontId="0" fillId="0" borderId="2" xfId="0" applyNumberFormat="1" applyBorder="1" applyAlignment="1">
      <alignment horizontal="center" shrinkToFit="1"/>
    </xf>
    <xf numFmtId="1" fontId="0" fillId="0" borderId="3" xfId="0" applyNumberFormat="1" applyBorder="1" applyAlignment="1">
      <alignment horizontal="center" shrinkToFit="1"/>
    </xf>
    <xf numFmtId="1" fontId="0" fillId="0" borderId="4" xfId="0" applyNumberFormat="1" applyBorder="1" applyAlignment="1">
      <alignment horizontal="center" shrinkToFit="1"/>
    </xf>
    <xf numFmtId="0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4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5">
    <cellStyle name="常规" xfId="0" builtinId="0"/>
    <cellStyle name="常规 2" xfId="2" xr:uid="{00000000-0005-0000-0000-000001000000}"/>
    <cellStyle name="常规_SPTO-4-02项目里程碑报告" xfId="3" xr:uid="{00000000-0005-0000-0000-000002000000}"/>
    <cellStyle name="常规_软发一部项目状态报告-050919" xfId="4" xr:uid="{00000000-0005-0000-0000-000003000000}"/>
    <cellStyle name="超链接" xfId="1" builtinId="8"/>
  </cellStyles>
  <dxfs count="7"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K$4" horiz="1" max="353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1</xdr:row>
          <xdr:rowOff>114300</xdr:rowOff>
        </xdr:from>
        <xdr:to>
          <xdr:col>45</xdr:col>
          <xdr:colOff>28575</xdr:colOff>
          <xdr:row>2</xdr:row>
          <xdr:rowOff>161925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5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workbookViewId="0">
      <selection activeCell="H9" sqref="A1:XFD1048576"/>
    </sheetView>
  </sheetViews>
  <sheetFormatPr defaultRowHeight="14.25" x14ac:dyDescent="0.15"/>
  <cols>
    <col min="1" max="1" width="37.75" style="48" customWidth="1"/>
    <col min="2" max="2" width="12.875" style="48" customWidth="1"/>
    <col min="3" max="3" width="10.25" style="48" bestFit="1" customWidth="1"/>
    <col min="4" max="4" width="26" style="48" customWidth="1"/>
    <col min="5" max="5" width="13.125" style="48" customWidth="1"/>
    <col min="6" max="6" width="14.375" style="48" customWidth="1"/>
    <col min="7" max="16384" width="9" style="48"/>
  </cols>
  <sheetData>
    <row r="1" spans="1:6" ht="31.5" customHeight="1" x14ac:dyDescent="0.15">
      <c r="A1" s="58"/>
      <c r="B1" s="88" t="s">
        <v>44</v>
      </c>
      <c r="C1" s="88"/>
      <c r="E1" s="57"/>
      <c r="F1" s="56"/>
    </row>
    <row r="2" spans="1:6" ht="22.5" customHeight="1" x14ac:dyDescent="0.15">
      <c r="A2" s="89" t="s">
        <v>43</v>
      </c>
      <c r="B2" s="90"/>
      <c r="C2" s="91"/>
      <c r="D2" s="92"/>
      <c r="E2" s="55" t="s">
        <v>42</v>
      </c>
      <c r="F2" s="54">
        <v>43329</v>
      </c>
    </row>
    <row r="3" spans="1:6" s="52" customFormat="1" ht="15" customHeight="1" x14ac:dyDescent="0.15">
      <c r="A3" s="93" t="s">
        <v>41</v>
      </c>
      <c r="B3" s="94"/>
      <c r="C3" s="94"/>
      <c r="D3" s="94"/>
      <c r="E3" s="94"/>
      <c r="F3" s="95"/>
    </row>
    <row r="4" spans="1:6" s="52" customFormat="1" ht="15" customHeight="1" x14ac:dyDescent="0.15">
      <c r="A4" s="96" t="s">
        <v>107</v>
      </c>
      <c r="B4" s="97"/>
      <c r="C4" s="97"/>
      <c r="D4" s="97"/>
      <c r="E4" s="97"/>
      <c r="F4" s="98"/>
    </row>
    <row r="5" spans="1:6" s="52" customFormat="1" ht="15" customHeight="1" x14ac:dyDescent="0.15">
      <c r="A5" s="99"/>
      <c r="B5" s="100"/>
      <c r="C5" s="101"/>
      <c r="D5" s="101"/>
      <c r="E5" s="101"/>
      <c r="F5" s="102"/>
    </row>
    <row r="6" spans="1:6" s="52" customFormat="1" ht="15" customHeight="1" x14ac:dyDescent="0.15">
      <c r="A6" s="99"/>
      <c r="B6" s="100"/>
      <c r="C6" s="101"/>
      <c r="D6" s="101"/>
      <c r="E6" s="101"/>
      <c r="F6" s="102"/>
    </row>
    <row r="7" spans="1:6" s="52" customFormat="1" ht="15" customHeight="1" x14ac:dyDescent="0.15">
      <c r="A7" s="93" t="s">
        <v>40</v>
      </c>
      <c r="B7" s="94"/>
      <c r="C7" s="94"/>
      <c r="D7" s="94"/>
      <c r="E7" s="94"/>
      <c r="F7" s="95"/>
    </row>
    <row r="8" spans="1:6" s="52" customFormat="1" ht="15" customHeight="1" x14ac:dyDescent="0.15">
      <c r="A8" s="60" t="s">
        <v>39</v>
      </c>
      <c r="B8" s="82" t="s">
        <v>38</v>
      </c>
      <c r="C8" s="83"/>
      <c r="D8" s="84"/>
      <c r="E8" s="60" t="s">
        <v>34</v>
      </c>
      <c r="F8" s="60" t="s">
        <v>33</v>
      </c>
    </row>
    <row r="9" spans="1:6" s="52" customFormat="1" ht="54" customHeight="1" x14ac:dyDescent="0.15">
      <c r="A9" s="61" t="s">
        <v>108</v>
      </c>
      <c r="B9" s="115" t="s">
        <v>109</v>
      </c>
      <c r="C9" s="116"/>
      <c r="D9" s="117"/>
      <c r="E9" s="61" t="s">
        <v>46</v>
      </c>
      <c r="F9" s="61" t="s">
        <v>48</v>
      </c>
    </row>
    <row r="10" spans="1:6" s="52" customFormat="1" ht="15" customHeight="1" x14ac:dyDescent="0.15">
      <c r="A10" s="74"/>
      <c r="B10" s="80"/>
      <c r="C10" s="80"/>
      <c r="D10" s="80"/>
      <c r="E10" s="75"/>
      <c r="F10" s="76"/>
    </row>
    <row r="11" spans="1:6" s="52" customFormat="1" ht="15" customHeight="1" x14ac:dyDescent="0.15">
      <c r="A11" s="93" t="s">
        <v>37</v>
      </c>
      <c r="B11" s="94"/>
      <c r="C11" s="94"/>
      <c r="D11" s="94"/>
      <c r="E11" s="94"/>
      <c r="F11" s="95"/>
    </row>
    <row r="12" spans="1:6" s="52" customFormat="1" ht="20.25" customHeight="1" x14ac:dyDescent="0.15">
      <c r="A12" s="60" t="s">
        <v>36</v>
      </c>
      <c r="B12" s="82" t="s">
        <v>35</v>
      </c>
      <c r="C12" s="83"/>
      <c r="D12" s="84"/>
      <c r="E12" s="60" t="s">
        <v>34</v>
      </c>
      <c r="F12" s="60" t="s">
        <v>33</v>
      </c>
    </row>
    <row r="13" spans="1:6" s="52" customFormat="1" ht="81.75" customHeight="1" x14ac:dyDescent="0.15">
      <c r="A13" s="61" t="s">
        <v>57</v>
      </c>
      <c r="B13" s="85" t="s">
        <v>110</v>
      </c>
      <c r="C13" s="86"/>
      <c r="D13" s="87"/>
      <c r="E13" s="61" t="s">
        <v>46</v>
      </c>
      <c r="F13" s="61" t="s">
        <v>48</v>
      </c>
    </row>
    <row r="14" spans="1:6" s="52" customFormat="1" ht="66" customHeight="1" x14ac:dyDescent="0.15">
      <c r="A14" s="61" t="s">
        <v>111</v>
      </c>
      <c r="B14" s="85" t="s">
        <v>113</v>
      </c>
      <c r="C14" s="86"/>
      <c r="D14" s="87"/>
      <c r="E14" s="61" t="s">
        <v>46</v>
      </c>
      <c r="F14" s="61" t="s">
        <v>48</v>
      </c>
    </row>
    <row r="15" spans="1:6" s="52" customFormat="1" ht="51.75" customHeight="1" x14ac:dyDescent="0.15">
      <c r="A15" s="61" t="s">
        <v>59</v>
      </c>
      <c r="B15" s="85" t="s">
        <v>112</v>
      </c>
      <c r="C15" s="86"/>
      <c r="D15" s="87"/>
      <c r="E15" s="61" t="s">
        <v>62</v>
      </c>
      <c r="F15" s="61" t="s">
        <v>48</v>
      </c>
    </row>
    <row r="16" spans="1:6" s="52" customFormat="1" ht="15" customHeight="1" x14ac:dyDescent="0.15">
      <c r="A16" s="61"/>
      <c r="B16" s="71"/>
      <c r="C16" s="72"/>
      <c r="D16" s="73"/>
      <c r="E16" s="61"/>
      <c r="F16" s="61"/>
    </row>
    <row r="17" spans="1:6" s="52" customFormat="1" ht="15" customHeight="1" x14ac:dyDescent="0.15">
      <c r="A17" s="61"/>
      <c r="B17" s="103"/>
      <c r="C17" s="104"/>
      <c r="D17" s="105"/>
      <c r="E17" s="61"/>
      <c r="F17" s="61"/>
    </row>
    <row r="18" spans="1:6" s="52" customFormat="1" ht="15" customHeight="1" x14ac:dyDescent="0.15">
      <c r="A18" s="93" t="s">
        <v>31</v>
      </c>
      <c r="B18" s="94"/>
      <c r="C18" s="94"/>
      <c r="D18" s="94"/>
      <c r="E18" s="94"/>
      <c r="F18" s="95"/>
    </row>
    <row r="19" spans="1:6" s="52" customFormat="1" ht="15" customHeight="1" x14ac:dyDescent="0.15">
      <c r="A19" s="106" t="s">
        <v>114</v>
      </c>
      <c r="B19" s="107"/>
      <c r="C19" s="107"/>
      <c r="D19" s="107"/>
      <c r="E19" s="107"/>
      <c r="F19" s="108"/>
    </row>
    <row r="20" spans="1:6" s="52" customFormat="1" ht="15" customHeight="1" x14ac:dyDescent="0.15">
      <c r="A20" s="109"/>
      <c r="B20" s="110"/>
      <c r="C20" s="110"/>
      <c r="D20" s="110"/>
      <c r="E20" s="110"/>
      <c r="F20" s="111"/>
    </row>
    <row r="21" spans="1:6" s="52" customFormat="1" ht="15" customHeight="1" x14ac:dyDescent="0.15">
      <c r="A21" s="109"/>
      <c r="B21" s="110"/>
      <c r="C21" s="110"/>
      <c r="D21" s="110"/>
      <c r="E21" s="110"/>
      <c r="F21" s="111"/>
    </row>
    <row r="22" spans="1:6" s="52" customFormat="1" ht="31.5" customHeight="1" x14ac:dyDescent="0.15">
      <c r="A22" s="112"/>
      <c r="B22" s="113"/>
      <c r="C22" s="113"/>
      <c r="D22" s="113"/>
      <c r="E22" s="113"/>
      <c r="F22" s="114"/>
    </row>
    <row r="23" spans="1:6" s="52" customFormat="1" ht="17.25" customHeight="1" x14ac:dyDescent="0.15">
      <c r="A23" s="53"/>
      <c r="B23" s="53"/>
      <c r="C23" s="53"/>
      <c r="D23" s="53"/>
      <c r="E23" s="53"/>
      <c r="F23" s="53"/>
    </row>
    <row r="24" spans="1:6" x14ac:dyDescent="0.15">
      <c r="A24" s="51"/>
      <c r="B24" s="51"/>
    </row>
    <row r="25" spans="1:6" x14ac:dyDescent="0.15">
      <c r="A25" s="50"/>
      <c r="B25" s="50"/>
    </row>
    <row r="26" spans="1:6" x14ac:dyDescent="0.15">
      <c r="A26" s="50"/>
      <c r="B26" s="50"/>
    </row>
    <row r="27" spans="1:6" x14ac:dyDescent="0.15">
      <c r="A27" s="49"/>
      <c r="B27" s="49"/>
    </row>
    <row r="28" spans="1:6" x14ac:dyDescent="0.15">
      <c r="A28" s="49"/>
      <c r="B28" s="49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7" type="noConversion"/>
  <dataValidations count="1">
    <dataValidation type="list" allowBlank="1" showInputMessage="1" showErrorMessage="1" sqref="F12 F8" xr:uid="{00000000-0002-0000-0100-000000000000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48" customWidth="1"/>
    <col min="2" max="2" width="12.875" style="48" customWidth="1"/>
    <col min="3" max="3" width="10.25" style="48" bestFit="1" customWidth="1"/>
    <col min="4" max="4" width="26" style="48" customWidth="1"/>
    <col min="5" max="5" width="13.125" style="48" customWidth="1"/>
    <col min="6" max="6" width="14.375" style="48" customWidth="1"/>
    <col min="7" max="16384" width="9" style="48"/>
  </cols>
  <sheetData>
    <row r="1" spans="1:6" ht="31.5" customHeight="1" x14ac:dyDescent="0.15">
      <c r="A1" s="58"/>
      <c r="B1" s="88" t="s">
        <v>44</v>
      </c>
      <c r="C1" s="88"/>
      <c r="E1" s="57"/>
      <c r="F1" s="56"/>
    </row>
    <row r="2" spans="1:6" ht="22.5" customHeight="1" x14ac:dyDescent="0.15">
      <c r="A2" s="89" t="s">
        <v>43</v>
      </c>
      <c r="B2" s="90"/>
      <c r="C2" s="91"/>
      <c r="D2" s="92"/>
      <c r="E2" s="55" t="s">
        <v>42</v>
      </c>
      <c r="F2" s="54">
        <v>43322</v>
      </c>
    </row>
    <row r="3" spans="1:6" s="52" customFormat="1" ht="15" customHeight="1" x14ac:dyDescent="0.15">
      <c r="A3" s="93" t="s">
        <v>41</v>
      </c>
      <c r="B3" s="94"/>
      <c r="C3" s="94"/>
      <c r="D3" s="94"/>
      <c r="E3" s="94"/>
      <c r="F3" s="95"/>
    </row>
    <row r="4" spans="1:6" s="52" customFormat="1" ht="15" customHeight="1" x14ac:dyDescent="0.15">
      <c r="A4" s="96" t="s">
        <v>65</v>
      </c>
      <c r="B4" s="97"/>
      <c r="C4" s="97"/>
      <c r="D4" s="97"/>
      <c r="E4" s="97"/>
      <c r="F4" s="98"/>
    </row>
    <row r="5" spans="1:6" s="52" customFormat="1" ht="15" customHeight="1" x14ac:dyDescent="0.15">
      <c r="A5" s="99"/>
      <c r="B5" s="100"/>
      <c r="C5" s="101"/>
      <c r="D5" s="101"/>
      <c r="E5" s="101"/>
      <c r="F5" s="102"/>
    </row>
    <row r="6" spans="1:6" s="52" customFormat="1" ht="15" customHeight="1" x14ac:dyDescent="0.15">
      <c r="A6" s="99"/>
      <c r="B6" s="100"/>
      <c r="C6" s="101"/>
      <c r="D6" s="101"/>
      <c r="E6" s="101"/>
      <c r="F6" s="102"/>
    </row>
    <row r="7" spans="1:6" s="52" customFormat="1" ht="15" customHeight="1" x14ac:dyDescent="0.15">
      <c r="A7" s="93" t="s">
        <v>40</v>
      </c>
      <c r="B7" s="94"/>
      <c r="C7" s="94"/>
      <c r="D7" s="94"/>
      <c r="E7" s="94"/>
      <c r="F7" s="95"/>
    </row>
    <row r="8" spans="1:6" s="52" customFormat="1" ht="15" customHeight="1" x14ac:dyDescent="0.15">
      <c r="A8" s="60" t="s">
        <v>39</v>
      </c>
      <c r="B8" s="82" t="s">
        <v>38</v>
      </c>
      <c r="C8" s="83"/>
      <c r="D8" s="84"/>
      <c r="E8" s="60" t="s">
        <v>34</v>
      </c>
      <c r="F8" s="60" t="s">
        <v>33</v>
      </c>
    </row>
    <row r="9" spans="1:6" s="52" customFormat="1" ht="15" customHeight="1" x14ac:dyDescent="0.15">
      <c r="A9" s="61"/>
      <c r="B9" s="118"/>
      <c r="C9" s="119"/>
      <c r="D9" s="120"/>
      <c r="E9" s="61"/>
      <c r="F9" s="61"/>
    </row>
    <row r="10" spans="1:6" s="52" customFormat="1" ht="15" customHeight="1" x14ac:dyDescent="0.15">
      <c r="A10" s="93" t="s">
        <v>37</v>
      </c>
      <c r="B10" s="94"/>
      <c r="C10" s="94"/>
      <c r="D10" s="94"/>
      <c r="E10" s="94"/>
      <c r="F10" s="95"/>
    </row>
    <row r="11" spans="1:6" s="52" customFormat="1" ht="20.25" customHeight="1" x14ac:dyDescent="0.15">
      <c r="A11" s="60" t="s">
        <v>36</v>
      </c>
      <c r="B11" s="82" t="s">
        <v>35</v>
      </c>
      <c r="C11" s="83"/>
      <c r="D11" s="84"/>
      <c r="E11" s="60" t="s">
        <v>34</v>
      </c>
      <c r="F11" s="60" t="s">
        <v>33</v>
      </c>
    </row>
    <row r="12" spans="1:6" s="52" customFormat="1" ht="81.75" customHeight="1" x14ac:dyDescent="0.15">
      <c r="A12" s="61" t="s">
        <v>57</v>
      </c>
      <c r="B12" s="85" t="s">
        <v>68</v>
      </c>
      <c r="C12" s="86"/>
      <c r="D12" s="87"/>
      <c r="E12" s="61" t="s">
        <v>46</v>
      </c>
      <c r="F12" s="61" t="s">
        <v>48</v>
      </c>
    </row>
    <row r="13" spans="1:6" s="52" customFormat="1" ht="30" customHeight="1" x14ac:dyDescent="0.15">
      <c r="A13" s="61" t="s">
        <v>58</v>
      </c>
      <c r="B13" s="85" t="s">
        <v>66</v>
      </c>
      <c r="C13" s="86"/>
      <c r="D13" s="87"/>
      <c r="E13" s="61" t="s">
        <v>61</v>
      </c>
      <c r="F13" s="61" t="s">
        <v>63</v>
      </c>
    </row>
    <row r="14" spans="1:6" s="52" customFormat="1" ht="29.25" customHeight="1" x14ac:dyDescent="0.15">
      <c r="A14" s="61" t="s">
        <v>59</v>
      </c>
      <c r="B14" s="85" t="s">
        <v>60</v>
      </c>
      <c r="C14" s="86"/>
      <c r="D14" s="87"/>
      <c r="E14" s="61" t="s">
        <v>62</v>
      </c>
      <c r="F14" s="61" t="s">
        <v>64</v>
      </c>
    </row>
    <row r="15" spans="1:6" s="52" customFormat="1" ht="15" customHeight="1" x14ac:dyDescent="0.15">
      <c r="A15" s="61"/>
      <c r="B15" s="62"/>
      <c r="C15" s="63"/>
      <c r="D15" s="64"/>
      <c r="E15" s="61"/>
      <c r="F15" s="61"/>
    </row>
    <row r="16" spans="1:6" s="52" customFormat="1" ht="15" customHeight="1" x14ac:dyDescent="0.15">
      <c r="A16" s="61"/>
      <c r="B16" s="103"/>
      <c r="C16" s="104"/>
      <c r="D16" s="105"/>
      <c r="E16" s="61"/>
      <c r="F16" s="61"/>
    </row>
    <row r="17" spans="1:6" s="52" customFormat="1" ht="15" customHeight="1" x14ac:dyDescent="0.15">
      <c r="A17" s="93" t="s">
        <v>31</v>
      </c>
      <c r="B17" s="94"/>
      <c r="C17" s="94"/>
      <c r="D17" s="94"/>
      <c r="E17" s="94"/>
      <c r="F17" s="95"/>
    </row>
    <row r="18" spans="1:6" s="52" customFormat="1" ht="15" customHeight="1" x14ac:dyDescent="0.15">
      <c r="A18" s="106" t="s">
        <v>67</v>
      </c>
      <c r="B18" s="107"/>
      <c r="C18" s="107"/>
      <c r="D18" s="107"/>
      <c r="E18" s="107"/>
      <c r="F18" s="108"/>
    </row>
    <row r="19" spans="1:6" s="52" customFormat="1" ht="15" customHeight="1" x14ac:dyDescent="0.15">
      <c r="A19" s="109"/>
      <c r="B19" s="110"/>
      <c r="C19" s="110"/>
      <c r="D19" s="110"/>
      <c r="E19" s="110"/>
      <c r="F19" s="111"/>
    </row>
    <row r="20" spans="1:6" s="52" customFormat="1" ht="15" customHeight="1" x14ac:dyDescent="0.15">
      <c r="A20" s="109"/>
      <c r="B20" s="110"/>
      <c r="C20" s="110"/>
      <c r="D20" s="110"/>
      <c r="E20" s="110"/>
      <c r="F20" s="111"/>
    </row>
    <row r="21" spans="1:6" s="52" customFormat="1" ht="31.5" customHeight="1" x14ac:dyDescent="0.15">
      <c r="A21" s="112"/>
      <c r="B21" s="113"/>
      <c r="C21" s="113"/>
      <c r="D21" s="113"/>
      <c r="E21" s="113"/>
      <c r="F21" s="114"/>
    </row>
    <row r="22" spans="1:6" s="52" customFormat="1" ht="17.25" customHeight="1" x14ac:dyDescent="0.15">
      <c r="A22" s="53"/>
      <c r="B22" s="53"/>
      <c r="C22" s="53"/>
      <c r="D22" s="53"/>
      <c r="E22" s="53"/>
      <c r="F22" s="53"/>
    </row>
    <row r="23" spans="1:6" x14ac:dyDescent="0.15">
      <c r="A23" s="51"/>
      <c r="B23" s="51"/>
    </row>
    <row r="24" spans="1:6" x14ac:dyDescent="0.15">
      <c r="A24" s="50"/>
      <c r="B24" s="50"/>
    </row>
    <row r="25" spans="1:6" x14ac:dyDescent="0.15">
      <c r="A25" s="50"/>
      <c r="B25" s="50"/>
    </row>
    <row r="26" spans="1:6" x14ac:dyDescent="0.15">
      <c r="A26" s="49"/>
      <c r="B26" s="49"/>
    </row>
    <row r="27" spans="1:6" x14ac:dyDescent="0.15">
      <c r="A27" s="49"/>
      <c r="B27" s="49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7" type="noConversion"/>
  <dataValidations count="1">
    <dataValidation type="list" allowBlank="1" showInputMessage="1" showErrorMessage="1" sqref="F11 F8" xr:uid="{00000000-0002-0000-02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48" customWidth="1"/>
    <col min="2" max="2" width="12.875" style="48" customWidth="1"/>
    <col min="3" max="3" width="10.25" style="48" bestFit="1" customWidth="1"/>
    <col min="4" max="4" width="26" style="48" customWidth="1"/>
    <col min="5" max="5" width="13.125" style="48" customWidth="1"/>
    <col min="6" max="6" width="14.375" style="48" customWidth="1"/>
    <col min="7" max="16384" width="9" style="48"/>
  </cols>
  <sheetData>
    <row r="1" spans="1:6" ht="31.5" customHeight="1" x14ac:dyDescent="0.15">
      <c r="A1" s="58"/>
      <c r="B1" s="88" t="s">
        <v>44</v>
      </c>
      <c r="C1" s="88"/>
      <c r="E1" s="57"/>
      <c r="F1" s="56"/>
    </row>
    <row r="2" spans="1:6" ht="22.5" customHeight="1" x14ac:dyDescent="0.15">
      <c r="A2" s="89" t="s">
        <v>43</v>
      </c>
      <c r="B2" s="90"/>
      <c r="C2" s="91"/>
      <c r="D2" s="92"/>
      <c r="E2" s="55" t="s">
        <v>42</v>
      </c>
      <c r="F2" s="54">
        <v>43315</v>
      </c>
    </row>
    <row r="3" spans="1:6" s="52" customFormat="1" ht="15" customHeight="1" x14ac:dyDescent="0.15">
      <c r="A3" s="93" t="s">
        <v>41</v>
      </c>
      <c r="B3" s="94"/>
      <c r="C3" s="94"/>
      <c r="D3" s="94"/>
      <c r="E3" s="94"/>
      <c r="F3" s="95"/>
    </row>
    <row r="4" spans="1:6" s="52" customFormat="1" ht="15" customHeight="1" x14ac:dyDescent="0.15">
      <c r="A4" s="96" t="s">
        <v>54</v>
      </c>
      <c r="B4" s="97"/>
      <c r="C4" s="97"/>
      <c r="D4" s="97"/>
      <c r="E4" s="97"/>
      <c r="F4" s="98"/>
    </row>
    <row r="5" spans="1:6" s="52" customFormat="1" ht="15" customHeight="1" x14ac:dyDescent="0.15">
      <c r="A5" s="99"/>
      <c r="B5" s="100"/>
      <c r="C5" s="101"/>
      <c r="D5" s="101"/>
      <c r="E5" s="101"/>
      <c r="F5" s="102"/>
    </row>
    <row r="6" spans="1:6" s="52" customFormat="1" ht="15" customHeight="1" x14ac:dyDescent="0.15">
      <c r="A6" s="99"/>
      <c r="B6" s="100"/>
      <c r="C6" s="101"/>
      <c r="D6" s="101"/>
      <c r="E6" s="101"/>
      <c r="F6" s="102"/>
    </row>
    <row r="7" spans="1:6" s="52" customFormat="1" ht="15" customHeight="1" x14ac:dyDescent="0.15">
      <c r="A7" s="93" t="s">
        <v>40</v>
      </c>
      <c r="B7" s="94"/>
      <c r="C7" s="94"/>
      <c r="D7" s="94"/>
      <c r="E7" s="94"/>
      <c r="F7" s="95"/>
    </row>
    <row r="8" spans="1:6" s="52" customFormat="1" ht="15" customHeight="1" x14ac:dyDescent="0.15">
      <c r="A8" s="60" t="s">
        <v>39</v>
      </c>
      <c r="B8" s="82" t="s">
        <v>38</v>
      </c>
      <c r="C8" s="83"/>
      <c r="D8" s="84"/>
      <c r="E8" s="60" t="s">
        <v>34</v>
      </c>
      <c r="F8" s="60" t="s">
        <v>33</v>
      </c>
    </row>
    <row r="9" spans="1:6" s="52" customFormat="1" ht="87" customHeight="1" x14ac:dyDescent="0.15">
      <c r="A9" s="59" t="s">
        <v>45</v>
      </c>
      <c r="B9" s="121" t="s">
        <v>56</v>
      </c>
      <c r="C9" s="122"/>
      <c r="D9" s="123"/>
      <c r="E9" s="59" t="s">
        <v>47</v>
      </c>
      <c r="F9" s="59" t="s">
        <v>48</v>
      </c>
    </row>
    <row r="10" spans="1:6" s="52" customFormat="1" ht="15" customHeight="1" x14ac:dyDescent="0.15">
      <c r="A10" s="61"/>
      <c r="B10" s="103"/>
      <c r="C10" s="104"/>
      <c r="D10" s="105"/>
      <c r="E10" s="61"/>
      <c r="F10" s="61"/>
    </row>
    <row r="11" spans="1:6" s="52" customFormat="1" ht="15" customHeight="1" x14ac:dyDescent="0.15">
      <c r="A11" s="61"/>
      <c r="B11" s="118"/>
      <c r="C11" s="119"/>
      <c r="D11" s="120"/>
      <c r="E11" s="61"/>
      <c r="F11" s="61"/>
    </row>
    <row r="12" spans="1:6" s="52" customFormat="1" ht="15" customHeight="1" x14ac:dyDescent="0.15">
      <c r="A12" s="93" t="s">
        <v>37</v>
      </c>
      <c r="B12" s="94"/>
      <c r="C12" s="94"/>
      <c r="D12" s="94"/>
      <c r="E12" s="94"/>
      <c r="F12" s="95"/>
    </row>
    <row r="13" spans="1:6" s="52" customFormat="1" ht="20.25" customHeight="1" x14ac:dyDescent="0.15">
      <c r="A13" s="60" t="s">
        <v>36</v>
      </c>
      <c r="B13" s="82" t="s">
        <v>35</v>
      </c>
      <c r="C13" s="83"/>
      <c r="D13" s="84"/>
      <c r="E13" s="60" t="s">
        <v>34</v>
      </c>
      <c r="F13" s="60" t="s">
        <v>33</v>
      </c>
    </row>
    <row r="14" spans="1:6" s="52" customFormat="1" ht="44.25" customHeight="1" x14ac:dyDescent="0.15">
      <c r="A14" s="59" t="s">
        <v>49</v>
      </c>
      <c r="B14" s="121" t="s">
        <v>55</v>
      </c>
      <c r="C14" s="122"/>
      <c r="D14" s="123"/>
      <c r="E14" s="59" t="s">
        <v>32</v>
      </c>
      <c r="F14" s="59" t="s">
        <v>52</v>
      </c>
    </row>
    <row r="15" spans="1:6" s="52" customFormat="1" ht="107.25" customHeight="1" x14ac:dyDescent="0.15">
      <c r="A15" s="61" t="s">
        <v>50</v>
      </c>
      <c r="B15" s="85" t="s">
        <v>51</v>
      </c>
      <c r="C15" s="86"/>
      <c r="D15" s="87"/>
      <c r="E15" s="61" t="s">
        <v>46</v>
      </c>
      <c r="F15" s="61" t="s">
        <v>48</v>
      </c>
    </row>
    <row r="16" spans="1:6" s="52" customFormat="1" ht="15" customHeight="1" x14ac:dyDescent="0.15">
      <c r="A16" s="61"/>
      <c r="B16" s="103"/>
      <c r="C16" s="104"/>
      <c r="D16" s="105"/>
      <c r="E16" s="61"/>
      <c r="F16" s="61"/>
    </row>
    <row r="17" spans="1:6" s="52" customFormat="1" ht="15" customHeight="1" x14ac:dyDescent="0.15">
      <c r="A17" s="61"/>
      <c r="B17" s="103"/>
      <c r="C17" s="104"/>
      <c r="D17" s="105"/>
      <c r="E17" s="61"/>
      <c r="F17" s="61"/>
    </row>
    <row r="18" spans="1:6" s="52" customFormat="1" ht="15" customHeight="1" x14ac:dyDescent="0.15">
      <c r="A18" s="93" t="s">
        <v>31</v>
      </c>
      <c r="B18" s="94"/>
      <c r="C18" s="94"/>
      <c r="D18" s="94"/>
      <c r="E18" s="94"/>
      <c r="F18" s="95"/>
    </row>
    <row r="19" spans="1:6" s="52" customFormat="1" ht="15" customHeight="1" x14ac:dyDescent="0.15">
      <c r="A19" s="106" t="s">
        <v>53</v>
      </c>
      <c r="B19" s="107"/>
      <c r="C19" s="107"/>
      <c r="D19" s="107"/>
      <c r="E19" s="107"/>
      <c r="F19" s="108"/>
    </row>
    <row r="20" spans="1:6" s="52" customFormat="1" ht="15" customHeight="1" x14ac:dyDescent="0.15">
      <c r="A20" s="109"/>
      <c r="B20" s="110"/>
      <c r="C20" s="110"/>
      <c r="D20" s="110"/>
      <c r="E20" s="110"/>
      <c r="F20" s="111"/>
    </row>
    <row r="21" spans="1:6" s="52" customFormat="1" ht="15" customHeight="1" x14ac:dyDescent="0.15">
      <c r="A21" s="109"/>
      <c r="B21" s="110"/>
      <c r="C21" s="110"/>
      <c r="D21" s="110"/>
      <c r="E21" s="110"/>
      <c r="F21" s="111"/>
    </row>
    <row r="22" spans="1:6" s="52" customFormat="1" ht="15" customHeight="1" x14ac:dyDescent="0.15">
      <c r="A22" s="112"/>
      <c r="B22" s="113"/>
      <c r="C22" s="113"/>
      <c r="D22" s="113"/>
      <c r="E22" s="113"/>
      <c r="F22" s="114"/>
    </row>
    <row r="23" spans="1:6" s="52" customFormat="1" ht="17.25" customHeight="1" x14ac:dyDescent="0.15">
      <c r="A23" s="53"/>
      <c r="B23" s="53"/>
      <c r="C23" s="53"/>
      <c r="D23" s="53"/>
      <c r="E23" s="53"/>
      <c r="F23" s="53"/>
    </row>
    <row r="24" spans="1:6" x14ac:dyDescent="0.15">
      <c r="A24" s="51"/>
      <c r="B24" s="51"/>
    </row>
    <row r="25" spans="1:6" x14ac:dyDescent="0.15">
      <c r="A25" s="50"/>
      <c r="B25" s="50"/>
    </row>
    <row r="26" spans="1:6" x14ac:dyDescent="0.15">
      <c r="A26" s="50"/>
      <c r="B26" s="50"/>
    </row>
    <row r="27" spans="1:6" x14ac:dyDescent="0.15">
      <c r="A27" s="49"/>
      <c r="B27" s="49"/>
    </row>
    <row r="28" spans="1:6" x14ac:dyDescent="0.15">
      <c r="A28" s="49"/>
      <c r="B28" s="49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7" type="noConversion"/>
  <dataValidations count="1">
    <dataValidation type="list" allowBlank="1" showInputMessage="1" showErrorMessage="1" sqref="F13 F8" xr:uid="{00000000-0002-0000-03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outlinePr summaryBelow="0"/>
  </sheetPr>
  <dimension ref="A1:NJ69"/>
  <sheetViews>
    <sheetView showGridLines="0" tabSelected="1" workbookViewId="0">
      <pane xSplit="11" ySplit="6" topLeftCell="L7" activePane="bottomRight" state="frozenSplit"/>
      <selection pane="topRight" activeCell="K1" sqref="K1"/>
      <selection pane="bottomLeft" activeCell="A2" sqref="A2"/>
      <selection pane="bottomRight" activeCell="J61" sqref="J61"/>
    </sheetView>
  </sheetViews>
  <sheetFormatPr defaultColWidth="8.875" defaultRowHeight="13.5" outlineLevelRow="1" x14ac:dyDescent="0.15"/>
  <cols>
    <col min="1" max="1" width="6.625" customWidth="1"/>
    <col min="2" max="2" width="7.375" style="1" customWidth="1"/>
    <col min="3" max="3" width="6.625" customWidth="1"/>
    <col min="4" max="4" width="7.625" customWidth="1"/>
    <col min="5" max="5" width="8.375" customWidth="1"/>
    <col min="6" max="6" width="14.125" customWidth="1"/>
    <col min="7" max="7" width="10" style="10" customWidth="1"/>
    <col min="8" max="10" width="10.625" style="13" customWidth="1"/>
    <col min="11" max="11" width="7.125" style="17" customWidth="1"/>
    <col min="12" max="12" width="2.625" style="4" customWidth="1"/>
    <col min="13" max="263" width="1" style="4" customWidth="1"/>
  </cols>
  <sheetData>
    <row r="1" spans="1:374" x14ac:dyDescent="0.15">
      <c r="A1" s="126" t="s">
        <v>118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374" x14ac:dyDescent="0.1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</row>
    <row r="3" spans="1:374" x14ac:dyDescent="0.15">
      <c r="A3" s="130" t="s">
        <v>30</v>
      </c>
      <c r="B3" s="130"/>
      <c r="C3" s="131">
        <v>43646</v>
      </c>
      <c r="D3" s="131"/>
      <c r="G3" s="44"/>
    </row>
    <row r="4" spans="1:374" x14ac:dyDescent="0.15">
      <c r="A4" s="130" t="s">
        <v>1</v>
      </c>
      <c r="B4" s="130"/>
      <c r="C4" s="131">
        <v>43321</v>
      </c>
      <c r="D4" s="131"/>
      <c r="F4" s="135"/>
      <c r="G4" s="135"/>
      <c r="K4" s="46">
        <v>0</v>
      </c>
      <c r="L4" s="127">
        <f>L6</f>
        <v>43321</v>
      </c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9"/>
      <c r="Y4" s="127">
        <f t="shared" ref="Y4:BP4" si="0">Y6</f>
        <v>43340</v>
      </c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9"/>
      <c r="AT4" s="127">
        <f t="shared" si="0"/>
        <v>43369</v>
      </c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9"/>
      <c r="BP4" s="127">
        <f t="shared" si="0"/>
        <v>43399</v>
      </c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9"/>
      <c r="CK4" s="127">
        <f t="shared" ref="CK4:EC4" si="1">CK6</f>
        <v>43430</v>
      </c>
      <c r="CL4" s="128"/>
      <c r="CM4" s="128"/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9"/>
      <c r="DH4" s="127">
        <f t="shared" si="1"/>
        <v>43461</v>
      </c>
      <c r="DI4" s="128"/>
      <c r="DJ4" s="128"/>
      <c r="DK4" s="128"/>
      <c r="DL4" s="128"/>
      <c r="DM4" s="128"/>
      <c r="DN4" s="128"/>
      <c r="DO4" s="128"/>
      <c r="DP4" s="128"/>
      <c r="DQ4" s="128"/>
      <c r="DR4" s="128"/>
      <c r="DS4" s="128"/>
      <c r="DT4" s="128"/>
      <c r="DU4" s="128"/>
      <c r="DV4" s="128"/>
      <c r="DW4" s="128"/>
      <c r="DX4" s="128"/>
      <c r="DY4" s="128"/>
      <c r="DZ4" s="128"/>
      <c r="EA4" s="128"/>
      <c r="EB4" s="129"/>
      <c r="EC4" s="127">
        <f t="shared" si="1"/>
        <v>43490</v>
      </c>
      <c r="ED4" s="128"/>
      <c r="EE4" s="128"/>
      <c r="EF4" s="128"/>
      <c r="EG4" s="128"/>
      <c r="EH4" s="128"/>
      <c r="EI4" s="128"/>
      <c r="EJ4" s="128"/>
      <c r="EK4" s="128"/>
      <c r="EL4" s="128"/>
      <c r="EM4" s="128"/>
      <c r="EN4" s="128"/>
      <c r="EO4" s="128"/>
      <c r="EP4" s="128"/>
      <c r="EQ4" s="128"/>
      <c r="ER4" s="128"/>
      <c r="ES4" s="128"/>
      <c r="ET4" s="128"/>
      <c r="EU4" s="128"/>
      <c r="EV4" s="128"/>
      <c r="EW4" s="128"/>
      <c r="EX4" s="129"/>
      <c r="EY4" s="127">
        <f t="shared" ref="EY4:GP4" si="2">EY6</f>
        <v>43522</v>
      </c>
      <c r="EZ4" s="128"/>
      <c r="FA4" s="128"/>
      <c r="FB4" s="128"/>
      <c r="FC4" s="128"/>
      <c r="FD4" s="128"/>
      <c r="FE4" s="128"/>
      <c r="FF4" s="128"/>
      <c r="FG4" s="128"/>
      <c r="FH4" s="128"/>
      <c r="FI4" s="128"/>
      <c r="FJ4" s="128"/>
      <c r="FK4" s="128"/>
      <c r="FL4" s="128"/>
      <c r="FM4" s="128"/>
      <c r="FN4" s="128"/>
      <c r="FO4" s="128"/>
      <c r="FP4" s="128"/>
      <c r="FQ4" s="128"/>
      <c r="FR4" s="128"/>
      <c r="FS4" s="128"/>
      <c r="FT4" s="128"/>
      <c r="FU4" s="129"/>
      <c r="FV4" s="127">
        <f t="shared" si="2"/>
        <v>43553</v>
      </c>
      <c r="FW4" s="128"/>
      <c r="FX4" s="128"/>
      <c r="FY4" s="128"/>
      <c r="FZ4" s="128"/>
      <c r="GA4" s="128"/>
      <c r="GB4" s="128"/>
      <c r="GC4" s="128"/>
      <c r="GD4" s="128"/>
      <c r="GE4" s="128"/>
      <c r="GF4" s="128"/>
      <c r="GG4" s="128"/>
      <c r="GH4" s="128"/>
      <c r="GI4" s="128"/>
      <c r="GJ4" s="128"/>
      <c r="GK4" s="128"/>
      <c r="GL4" s="128"/>
      <c r="GM4" s="128"/>
      <c r="GN4" s="128"/>
      <c r="GO4" s="129"/>
      <c r="GP4" s="127">
        <f t="shared" si="2"/>
        <v>43581</v>
      </c>
      <c r="GQ4" s="128"/>
      <c r="GR4" s="128"/>
      <c r="GS4" s="128"/>
      <c r="GT4" s="128"/>
      <c r="GU4" s="128"/>
      <c r="GV4" s="128"/>
      <c r="GW4" s="128"/>
      <c r="GX4" s="128"/>
      <c r="GY4" s="128"/>
      <c r="GZ4" s="128"/>
      <c r="HA4" s="128"/>
      <c r="HB4" s="128"/>
      <c r="HC4" s="128"/>
      <c r="HD4" s="128"/>
      <c r="HE4" s="128"/>
      <c r="HF4" s="128"/>
      <c r="HG4" s="128"/>
      <c r="HH4" s="128"/>
      <c r="HI4" s="128"/>
      <c r="HJ4" s="128"/>
      <c r="HK4" s="128"/>
      <c r="HL4" s="129"/>
      <c r="HM4" s="127">
        <f t="shared" ref="HM4:II4" si="3">HM6</f>
        <v>43614</v>
      </c>
      <c r="HN4" s="128"/>
      <c r="HO4" s="128"/>
      <c r="HP4" s="128"/>
      <c r="HQ4" s="128"/>
      <c r="HR4" s="128"/>
      <c r="HS4" s="128"/>
      <c r="HT4" s="128"/>
      <c r="HU4" s="128"/>
      <c r="HV4" s="128"/>
      <c r="HW4" s="128"/>
      <c r="HX4" s="128"/>
      <c r="HY4" s="128"/>
      <c r="HZ4" s="128"/>
      <c r="IA4" s="128"/>
      <c r="IB4" s="128"/>
      <c r="IC4" s="128"/>
      <c r="ID4" s="128"/>
      <c r="IE4" s="128"/>
      <c r="IF4" s="128"/>
      <c r="IG4" s="128"/>
      <c r="IH4" s="129"/>
      <c r="II4" s="127">
        <f t="shared" si="3"/>
        <v>43644</v>
      </c>
      <c r="IJ4" s="128"/>
      <c r="IK4" s="128"/>
      <c r="IL4" s="128"/>
      <c r="IM4" s="128"/>
      <c r="IN4" s="128"/>
      <c r="IO4" s="128"/>
      <c r="IP4" s="128"/>
      <c r="IQ4" s="128"/>
      <c r="IR4" s="128"/>
      <c r="IS4" s="128"/>
      <c r="IT4" s="128"/>
      <c r="IU4" s="128"/>
      <c r="IV4" s="128"/>
      <c r="IW4" s="128"/>
      <c r="IX4" s="128"/>
      <c r="IY4" s="128"/>
      <c r="IZ4" s="128"/>
      <c r="JA4" s="128"/>
      <c r="JB4" s="128"/>
      <c r="JC4" s="129"/>
    </row>
    <row r="5" spans="1:374" s="1" customFormat="1" x14ac:dyDescent="0.15">
      <c r="G5" s="2"/>
      <c r="H5" s="124"/>
      <c r="I5" s="124"/>
      <c r="J5" s="124"/>
      <c r="K5" s="125"/>
      <c r="L5" s="14">
        <v>0</v>
      </c>
      <c r="M5" s="132">
        <f>INT((M6-$M$6+1)/7)+1</f>
        <v>1</v>
      </c>
      <c r="N5" s="133"/>
      <c r="O5" s="133"/>
      <c r="P5" s="133"/>
      <c r="Q5" s="134"/>
      <c r="R5" s="132">
        <f t="shared" ref="R5:BZ5" si="4">INT((R6-$M$6+1)/7)+1</f>
        <v>2</v>
      </c>
      <c r="S5" s="133"/>
      <c r="T5" s="133"/>
      <c r="U5" s="133"/>
      <c r="V5" s="134"/>
      <c r="W5" s="132">
        <f t="shared" si="4"/>
        <v>3</v>
      </c>
      <c r="X5" s="133"/>
      <c r="Y5" s="133"/>
      <c r="Z5" s="133"/>
      <c r="AA5" s="134"/>
      <c r="AB5" s="132">
        <f t="shared" si="4"/>
        <v>4</v>
      </c>
      <c r="AC5" s="133"/>
      <c r="AD5" s="133"/>
      <c r="AE5" s="133"/>
      <c r="AF5" s="134"/>
      <c r="AG5" s="132">
        <f t="shared" si="4"/>
        <v>5</v>
      </c>
      <c r="AH5" s="133"/>
      <c r="AI5" s="133"/>
      <c r="AJ5" s="133"/>
      <c r="AK5" s="134"/>
      <c r="AL5" s="132">
        <f t="shared" si="4"/>
        <v>6</v>
      </c>
      <c r="AM5" s="133"/>
      <c r="AN5" s="133"/>
      <c r="AO5" s="133"/>
      <c r="AP5" s="134"/>
      <c r="AQ5" s="132">
        <f t="shared" si="4"/>
        <v>7</v>
      </c>
      <c r="AR5" s="133"/>
      <c r="AS5" s="133"/>
      <c r="AT5" s="133"/>
      <c r="AU5" s="134"/>
      <c r="AV5" s="132">
        <f t="shared" si="4"/>
        <v>8</v>
      </c>
      <c r="AW5" s="133"/>
      <c r="AX5" s="133"/>
      <c r="AY5" s="133"/>
      <c r="AZ5" s="134"/>
      <c r="BA5" s="132">
        <f t="shared" si="4"/>
        <v>9</v>
      </c>
      <c r="BB5" s="133"/>
      <c r="BC5" s="133"/>
      <c r="BD5" s="133"/>
      <c r="BE5" s="134"/>
      <c r="BF5" s="132">
        <f t="shared" si="4"/>
        <v>10</v>
      </c>
      <c r="BG5" s="133"/>
      <c r="BH5" s="133"/>
      <c r="BI5" s="133"/>
      <c r="BJ5" s="134"/>
      <c r="BK5" s="132">
        <f t="shared" si="4"/>
        <v>11</v>
      </c>
      <c r="BL5" s="133"/>
      <c r="BM5" s="133"/>
      <c r="BN5" s="133"/>
      <c r="BO5" s="134"/>
      <c r="BP5" s="132">
        <f t="shared" si="4"/>
        <v>12</v>
      </c>
      <c r="BQ5" s="133"/>
      <c r="BR5" s="133"/>
      <c r="BS5" s="133"/>
      <c r="BT5" s="134"/>
      <c r="BU5" s="132">
        <f t="shared" si="4"/>
        <v>13</v>
      </c>
      <c r="BV5" s="133"/>
      <c r="BW5" s="133"/>
      <c r="BX5" s="133"/>
      <c r="BY5" s="134"/>
      <c r="BZ5" s="132">
        <f t="shared" si="4"/>
        <v>14</v>
      </c>
      <c r="CA5" s="133"/>
      <c r="CB5" s="133"/>
      <c r="CC5" s="133"/>
      <c r="CD5" s="134"/>
      <c r="CE5" s="132">
        <f t="shared" ref="CE5:EH5" si="5">INT((CE6-$M$6+1)/7)+1</f>
        <v>15</v>
      </c>
      <c r="CF5" s="133"/>
      <c r="CG5" s="133"/>
      <c r="CH5" s="133"/>
      <c r="CI5" s="134"/>
      <c r="CJ5" s="132">
        <f t="shared" si="5"/>
        <v>16</v>
      </c>
      <c r="CK5" s="133"/>
      <c r="CL5" s="133"/>
      <c r="CM5" s="133"/>
      <c r="CN5" s="134"/>
      <c r="CO5" s="132">
        <f t="shared" si="5"/>
        <v>17</v>
      </c>
      <c r="CP5" s="133"/>
      <c r="CQ5" s="133"/>
      <c r="CR5" s="133"/>
      <c r="CS5" s="134"/>
      <c r="CT5" s="132">
        <f t="shared" si="5"/>
        <v>18</v>
      </c>
      <c r="CU5" s="133"/>
      <c r="CV5" s="133"/>
      <c r="CW5" s="133"/>
      <c r="CX5" s="134"/>
      <c r="CY5" s="132">
        <f t="shared" si="5"/>
        <v>19</v>
      </c>
      <c r="CZ5" s="133"/>
      <c r="DA5" s="133"/>
      <c r="DB5" s="133"/>
      <c r="DC5" s="134"/>
      <c r="DD5" s="132">
        <f t="shared" si="5"/>
        <v>20</v>
      </c>
      <c r="DE5" s="133"/>
      <c r="DF5" s="133"/>
      <c r="DG5" s="133"/>
      <c r="DH5" s="134"/>
      <c r="DI5" s="132">
        <f t="shared" si="5"/>
        <v>21</v>
      </c>
      <c r="DJ5" s="133"/>
      <c r="DK5" s="133"/>
      <c r="DL5" s="133"/>
      <c r="DM5" s="134"/>
      <c r="DN5" s="132">
        <f t="shared" si="5"/>
        <v>22</v>
      </c>
      <c r="DO5" s="133"/>
      <c r="DP5" s="133"/>
      <c r="DQ5" s="133"/>
      <c r="DR5" s="134"/>
      <c r="DS5" s="132">
        <f t="shared" si="5"/>
        <v>23</v>
      </c>
      <c r="DT5" s="133"/>
      <c r="DU5" s="133"/>
      <c r="DV5" s="133"/>
      <c r="DW5" s="134"/>
      <c r="DX5" s="132">
        <f t="shared" si="5"/>
        <v>24</v>
      </c>
      <c r="DY5" s="133"/>
      <c r="DZ5" s="133"/>
      <c r="EA5" s="133"/>
      <c r="EB5" s="134"/>
      <c r="EC5" s="132">
        <f t="shared" si="5"/>
        <v>25</v>
      </c>
      <c r="ED5" s="133"/>
      <c r="EE5" s="133"/>
      <c r="EF5" s="133"/>
      <c r="EG5" s="134"/>
      <c r="EH5" s="132">
        <f t="shared" si="5"/>
        <v>26</v>
      </c>
      <c r="EI5" s="133"/>
      <c r="EJ5" s="133"/>
      <c r="EK5" s="133"/>
      <c r="EL5" s="134"/>
      <c r="EM5" s="132">
        <f t="shared" ref="EM5:GU5" si="6">INT((EM6-$M$6+1)/7)+1</f>
        <v>27</v>
      </c>
      <c r="EN5" s="133"/>
      <c r="EO5" s="133"/>
      <c r="EP5" s="133"/>
      <c r="EQ5" s="134"/>
      <c r="ER5" s="132">
        <f t="shared" si="6"/>
        <v>28</v>
      </c>
      <c r="ES5" s="133"/>
      <c r="ET5" s="133"/>
      <c r="EU5" s="133"/>
      <c r="EV5" s="134"/>
      <c r="EW5" s="132">
        <f t="shared" si="6"/>
        <v>29</v>
      </c>
      <c r="EX5" s="133"/>
      <c r="EY5" s="133"/>
      <c r="EZ5" s="133"/>
      <c r="FA5" s="134"/>
      <c r="FB5" s="132">
        <f t="shared" si="6"/>
        <v>30</v>
      </c>
      <c r="FC5" s="133"/>
      <c r="FD5" s="133"/>
      <c r="FE5" s="133"/>
      <c r="FF5" s="134"/>
      <c r="FG5" s="132">
        <f t="shared" si="6"/>
        <v>31</v>
      </c>
      <c r="FH5" s="133"/>
      <c r="FI5" s="133"/>
      <c r="FJ5" s="133"/>
      <c r="FK5" s="134"/>
      <c r="FL5" s="132">
        <f t="shared" si="6"/>
        <v>32</v>
      </c>
      <c r="FM5" s="133"/>
      <c r="FN5" s="133"/>
      <c r="FO5" s="133"/>
      <c r="FP5" s="134"/>
      <c r="FQ5" s="132">
        <f t="shared" si="6"/>
        <v>33</v>
      </c>
      <c r="FR5" s="133"/>
      <c r="FS5" s="133"/>
      <c r="FT5" s="133"/>
      <c r="FU5" s="134"/>
      <c r="FV5" s="132">
        <f t="shared" si="6"/>
        <v>34</v>
      </c>
      <c r="FW5" s="133"/>
      <c r="FX5" s="133"/>
      <c r="FY5" s="133"/>
      <c r="FZ5" s="134"/>
      <c r="GA5" s="132">
        <f t="shared" si="6"/>
        <v>35</v>
      </c>
      <c r="GB5" s="133"/>
      <c r="GC5" s="133"/>
      <c r="GD5" s="133"/>
      <c r="GE5" s="134"/>
      <c r="GF5" s="132">
        <f t="shared" si="6"/>
        <v>36</v>
      </c>
      <c r="GG5" s="133"/>
      <c r="GH5" s="133"/>
      <c r="GI5" s="133"/>
      <c r="GJ5" s="134"/>
      <c r="GK5" s="132">
        <f t="shared" si="6"/>
        <v>37</v>
      </c>
      <c r="GL5" s="133"/>
      <c r="GM5" s="133"/>
      <c r="GN5" s="133"/>
      <c r="GO5" s="134"/>
      <c r="GP5" s="132">
        <f t="shared" si="6"/>
        <v>38</v>
      </c>
      <c r="GQ5" s="133"/>
      <c r="GR5" s="133"/>
      <c r="GS5" s="133"/>
      <c r="GT5" s="134"/>
      <c r="GU5" s="132">
        <f t="shared" si="6"/>
        <v>39</v>
      </c>
      <c r="GV5" s="133"/>
      <c r="GW5" s="133"/>
      <c r="GX5" s="133"/>
      <c r="GY5" s="134"/>
      <c r="GZ5" s="132">
        <f t="shared" ref="GZ5:JC5" si="7">INT((GZ6-$M$6+1)/7)+1</f>
        <v>40</v>
      </c>
      <c r="HA5" s="133"/>
      <c r="HB5" s="133"/>
      <c r="HC5" s="133"/>
      <c r="HD5" s="134"/>
      <c r="HE5" s="132">
        <f t="shared" si="7"/>
        <v>41</v>
      </c>
      <c r="HF5" s="133"/>
      <c r="HG5" s="133"/>
      <c r="HH5" s="133"/>
      <c r="HI5" s="134"/>
      <c r="HJ5" s="132">
        <f t="shared" si="7"/>
        <v>42</v>
      </c>
      <c r="HK5" s="133"/>
      <c r="HL5" s="133"/>
      <c r="HM5" s="133"/>
      <c r="HN5" s="134"/>
      <c r="HO5" s="132">
        <f t="shared" si="7"/>
        <v>43</v>
      </c>
      <c r="HP5" s="133"/>
      <c r="HQ5" s="133"/>
      <c r="HR5" s="133"/>
      <c r="HS5" s="134"/>
      <c r="HT5" s="132">
        <f t="shared" si="7"/>
        <v>44</v>
      </c>
      <c r="HU5" s="133"/>
      <c r="HV5" s="133"/>
      <c r="HW5" s="133"/>
      <c r="HX5" s="134"/>
      <c r="HY5" s="132">
        <f t="shared" si="7"/>
        <v>45</v>
      </c>
      <c r="HZ5" s="133"/>
      <c r="IA5" s="133"/>
      <c r="IB5" s="133"/>
      <c r="IC5" s="134"/>
      <c r="ID5" s="132">
        <f t="shared" si="7"/>
        <v>46</v>
      </c>
      <c r="IE5" s="133"/>
      <c r="IF5" s="133"/>
      <c r="IG5" s="133"/>
      <c r="IH5" s="134"/>
      <c r="II5" s="132">
        <f t="shared" si="7"/>
        <v>47</v>
      </c>
      <c r="IJ5" s="133"/>
      <c r="IK5" s="133"/>
      <c r="IL5" s="133"/>
      <c r="IM5" s="134"/>
      <c r="IN5" s="132">
        <f t="shared" si="7"/>
        <v>48</v>
      </c>
      <c r="IO5" s="133"/>
      <c r="IP5" s="133"/>
      <c r="IQ5" s="133"/>
      <c r="IR5" s="134"/>
      <c r="IS5" s="132">
        <f t="shared" si="7"/>
        <v>49</v>
      </c>
      <c r="IT5" s="133"/>
      <c r="IU5" s="133"/>
      <c r="IV5" s="133"/>
      <c r="IW5" s="134"/>
      <c r="IX5" s="132">
        <f t="shared" si="7"/>
        <v>50</v>
      </c>
      <c r="IY5" s="133"/>
      <c r="IZ5" s="133"/>
      <c r="JA5" s="133"/>
      <c r="JB5" s="134"/>
      <c r="JC5" s="14">
        <f t="shared" si="7"/>
        <v>51</v>
      </c>
    </row>
    <row r="6" spans="1:374" x14ac:dyDescent="0.15">
      <c r="A6" s="39" t="s">
        <v>2</v>
      </c>
      <c r="B6" s="136" t="s">
        <v>3</v>
      </c>
      <c r="C6" s="136"/>
      <c r="D6" s="136"/>
      <c r="E6" s="136"/>
      <c r="F6" s="136"/>
      <c r="G6" s="40" t="s">
        <v>4</v>
      </c>
      <c r="H6" s="41" t="s">
        <v>5</v>
      </c>
      <c r="I6" s="41" t="s">
        <v>19</v>
      </c>
      <c r="J6" s="41" t="s">
        <v>119</v>
      </c>
      <c r="K6" s="42" t="s">
        <v>6</v>
      </c>
      <c r="L6" s="5">
        <f>C4+K4</f>
        <v>43321</v>
      </c>
      <c r="M6" s="5">
        <f>WORKDAY(L6,1)</f>
        <v>43322</v>
      </c>
      <c r="N6" s="5">
        <f t="shared" ref="N6:BY6" si="8">WORKDAY(M6,1)</f>
        <v>43325</v>
      </c>
      <c r="O6" s="5">
        <f t="shared" si="8"/>
        <v>43326</v>
      </c>
      <c r="P6" s="5">
        <f t="shared" si="8"/>
        <v>43327</v>
      </c>
      <c r="Q6" s="5">
        <f t="shared" si="8"/>
        <v>43328</v>
      </c>
      <c r="R6" s="5">
        <f t="shared" si="8"/>
        <v>43329</v>
      </c>
      <c r="S6" s="5">
        <f t="shared" si="8"/>
        <v>43332</v>
      </c>
      <c r="T6" s="5">
        <f>WORKDAY(S6,1)</f>
        <v>43333</v>
      </c>
      <c r="U6" s="5">
        <f t="shared" si="8"/>
        <v>43334</v>
      </c>
      <c r="V6" s="5">
        <f t="shared" si="8"/>
        <v>43335</v>
      </c>
      <c r="W6" s="5">
        <f t="shared" si="8"/>
        <v>43336</v>
      </c>
      <c r="X6" s="5">
        <f t="shared" si="8"/>
        <v>43339</v>
      </c>
      <c r="Y6" s="15">
        <f t="shared" si="8"/>
        <v>43340</v>
      </c>
      <c r="Z6" s="5">
        <f t="shared" si="8"/>
        <v>43341</v>
      </c>
      <c r="AA6" s="5">
        <f t="shared" si="8"/>
        <v>43342</v>
      </c>
      <c r="AB6" s="5">
        <f t="shared" si="8"/>
        <v>43343</v>
      </c>
      <c r="AC6" s="5">
        <f t="shared" si="8"/>
        <v>43346</v>
      </c>
      <c r="AD6" s="5">
        <f t="shared" si="8"/>
        <v>43347</v>
      </c>
      <c r="AE6" s="5">
        <f>WORKDAY(AD6,1)</f>
        <v>43348</v>
      </c>
      <c r="AF6" s="5">
        <f t="shared" si="8"/>
        <v>43349</v>
      </c>
      <c r="AG6" s="5">
        <f t="shared" si="8"/>
        <v>43350</v>
      </c>
      <c r="AH6" s="5">
        <f t="shared" si="8"/>
        <v>43353</v>
      </c>
      <c r="AI6" s="5">
        <f t="shared" si="8"/>
        <v>43354</v>
      </c>
      <c r="AJ6" s="5">
        <f t="shared" si="8"/>
        <v>43355</v>
      </c>
      <c r="AK6" s="5">
        <f t="shared" si="8"/>
        <v>43356</v>
      </c>
      <c r="AL6" s="5">
        <f t="shared" si="8"/>
        <v>43357</v>
      </c>
      <c r="AM6" s="5">
        <f t="shared" si="8"/>
        <v>43360</v>
      </c>
      <c r="AN6" s="5">
        <f t="shared" si="8"/>
        <v>43361</v>
      </c>
      <c r="AO6" s="5">
        <f t="shared" si="8"/>
        <v>43362</v>
      </c>
      <c r="AP6" s="5">
        <f t="shared" si="8"/>
        <v>43363</v>
      </c>
      <c r="AQ6" s="5">
        <f t="shared" si="8"/>
        <v>43364</v>
      </c>
      <c r="AR6" s="5">
        <f t="shared" si="8"/>
        <v>43367</v>
      </c>
      <c r="AS6" s="5">
        <f t="shared" si="8"/>
        <v>43368</v>
      </c>
      <c r="AT6" s="15">
        <f t="shared" si="8"/>
        <v>43369</v>
      </c>
      <c r="AU6" s="5">
        <f t="shared" si="8"/>
        <v>43370</v>
      </c>
      <c r="AV6" s="5">
        <f t="shared" si="8"/>
        <v>43371</v>
      </c>
      <c r="AW6" s="5">
        <f t="shared" si="8"/>
        <v>43374</v>
      </c>
      <c r="AX6" s="5">
        <f t="shared" si="8"/>
        <v>43375</v>
      </c>
      <c r="AY6" s="5">
        <f t="shared" si="8"/>
        <v>43376</v>
      </c>
      <c r="AZ6" s="5">
        <f t="shared" si="8"/>
        <v>43377</v>
      </c>
      <c r="BA6" s="5">
        <f t="shared" si="8"/>
        <v>43378</v>
      </c>
      <c r="BB6" s="5">
        <f t="shared" si="8"/>
        <v>43381</v>
      </c>
      <c r="BC6" s="5">
        <f t="shared" si="8"/>
        <v>43382</v>
      </c>
      <c r="BD6" s="5">
        <f t="shared" si="8"/>
        <v>43383</v>
      </c>
      <c r="BE6" s="5">
        <f t="shared" si="8"/>
        <v>43384</v>
      </c>
      <c r="BF6" s="5">
        <f t="shared" si="8"/>
        <v>43385</v>
      </c>
      <c r="BG6" s="5">
        <f t="shared" si="8"/>
        <v>43388</v>
      </c>
      <c r="BH6" s="5">
        <f t="shared" si="8"/>
        <v>43389</v>
      </c>
      <c r="BI6" s="5">
        <f t="shared" si="8"/>
        <v>43390</v>
      </c>
      <c r="BJ6" s="5">
        <f t="shared" si="8"/>
        <v>43391</v>
      </c>
      <c r="BK6" s="5">
        <f t="shared" si="8"/>
        <v>43392</v>
      </c>
      <c r="BL6" s="5">
        <f t="shared" si="8"/>
        <v>43395</v>
      </c>
      <c r="BM6" s="5">
        <f t="shared" si="8"/>
        <v>43396</v>
      </c>
      <c r="BN6" s="5">
        <f t="shared" si="8"/>
        <v>43397</v>
      </c>
      <c r="BO6" s="5">
        <f t="shared" si="8"/>
        <v>43398</v>
      </c>
      <c r="BP6" s="15">
        <f t="shared" si="8"/>
        <v>43399</v>
      </c>
      <c r="BQ6" s="5">
        <f t="shared" si="8"/>
        <v>43402</v>
      </c>
      <c r="BR6" s="5">
        <f t="shared" si="8"/>
        <v>43403</v>
      </c>
      <c r="BS6" s="5">
        <f t="shared" si="8"/>
        <v>43404</v>
      </c>
      <c r="BT6" s="5">
        <f t="shared" si="8"/>
        <v>43405</v>
      </c>
      <c r="BU6" s="5">
        <f t="shared" si="8"/>
        <v>43406</v>
      </c>
      <c r="BV6" s="5">
        <f t="shared" si="8"/>
        <v>43409</v>
      </c>
      <c r="BW6" s="5">
        <f t="shared" si="8"/>
        <v>43410</v>
      </c>
      <c r="BX6" s="5">
        <f t="shared" si="8"/>
        <v>43411</v>
      </c>
      <c r="BY6" s="5">
        <f t="shared" si="8"/>
        <v>43412</v>
      </c>
      <c r="BZ6" s="5">
        <f t="shared" ref="BZ6:EK6" si="9">WORKDAY(BY6,1)</f>
        <v>43413</v>
      </c>
      <c r="CA6" s="5">
        <f t="shared" si="9"/>
        <v>43416</v>
      </c>
      <c r="CB6" s="5">
        <f t="shared" si="9"/>
        <v>43417</v>
      </c>
      <c r="CC6" s="5">
        <f t="shared" si="9"/>
        <v>43418</v>
      </c>
      <c r="CD6" s="5">
        <f t="shared" si="9"/>
        <v>43419</v>
      </c>
      <c r="CE6" s="5">
        <f t="shared" si="9"/>
        <v>43420</v>
      </c>
      <c r="CF6" s="5">
        <f t="shared" si="9"/>
        <v>43423</v>
      </c>
      <c r="CG6" s="5">
        <f t="shared" si="9"/>
        <v>43424</v>
      </c>
      <c r="CH6" s="5">
        <f t="shared" si="9"/>
        <v>43425</v>
      </c>
      <c r="CI6" s="5">
        <f t="shared" si="9"/>
        <v>43426</v>
      </c>
      <c r="CJ6" s="5">
        <f t="shared" si="9"/>
        <v>43427</v>
      </c>
      <c r="CK6" s="15">
        <f t="shared" si="9"/>
        <v>43430</v>
      </c>
      <c r="CL6" s="5">
        <f t="shared" si="9"/>
        <v>43431</v>
      </c>
      <c r="CM6" s="5">
        <f t="shared" si="9"/>
        <v>43432</v>
      </c>
      <c r="CN6" s="5">
        <f t="shared" si="9"/>
        <v>43433</v>
      </c>
      <c r="CO6" s="5">
        <f t="shared" si="9"/>
        <v>43434</v>
      </c>
      <c r="CP6" s="5">
        <f t="shared" si="9"/>
        <v>43437</v>
      </c>
      <c r="CQ6" s="5">
        <f t="shared" si="9"/>
        <v>43438</v>
      </c>
      <c r="CR6" s="5">
        <f t="shared" si="9"/>
        <v>43439</v>
      </c>
      <c r="CS6" s="5">
        <f t="shared" si="9"/>
        <v>43440</v>
      </c>
      <c r="CT6" s="5">
        <f t="shared" si="9"/>
        <v>43441</v>
      </c>
      <c r="CU6" s="5">
        <f t="shared" si="9"/>
        <v>43444</v>
      </c>
      <c r="CV6" s="5">
        <f t="shared" si="9"/>
        <v>43445</v>
      </c>
      <c r="CW6" s="5">
        <f t="shared" si="9"/>
        <v>43446</v>
      </c>
      <c r="CX6" s="5">
        <f t="shared" si="9"/>
        <v>43447</v>
      </c>
      <c r="CY6" s="5">
        <f t="shared" si="9"/>
        <v>43448</v>
      </c>
      <c r="CZ6" s="5">
        <f t="shared" si="9"/>
        <v>43451</v>
      </c>
      <c r="DA6" s="5">
        <f t="shared" si="9"/>
        <v>43452</v>
      </c>
      <c r="DB6" s="5">
        <f t="shared" si="9"/>
        <v>43453</v>
      </c>
      <c r="DC6" s="5">
        <f t="shared" si="9"/>
        <v>43454</v>
      </c>
      <c r="DD6" s="5">
        <f t="shared" si="9"/>
        <v>43455</v>
      </c>
      <c r="DE6" s="5">
        <f t="shared" si="9"/>
        <v>43458</v>
      </c>
      <c r="DF6" s="5">
        <f t="shared" si="9"/>
        <v>43459</v>
      </c>
      <c r="DG6" s="5">
        <f t="shared" si="9"/>
        <v>43460</v>
      </c>
      <c r="DH6" s="15">
        <f t="shared" si="9"/>
        <v>43461</v>
      </c>
      <c r="DI6" s="5">
        <f t="shared" si="9"/>
        <v>43462</v>
      </c>
      <c r="DJ6" s="5">
        <f t="shared" si="9"/>
        <v>43465</v>
      </c>
      <c r="DK6" s="5">
        <f t="shared" si="9"/>
        <v>43466</v>
      </c>
      <c r="DL6" s="5">
        <f t="shared" si="9"/>
        <v>43467</v>
      </c>
      <c r="DM6" s="5">
        <f t="shared" si="9"/>
        <v>43468</v>
      </c>
      <c r="DN6" s="5">
        <f t="shared" si="9"/>
        <v>43469</v>
      </c>
      <c r="DO6" s="5">
        <f t="shared" si="9"/>
        <v>43472</v>
      </c>
      <c r="DP6" s="5">
        <f t="shared" si="9"/>
        <v>43473</v>
      </c>
      <c r="DQ6" s="5">
        <f t="shared" si="9"/>
        <v>43474</v>
      </c>
      <c r="DR6" s="5">
        <f t="shared" si="9"/>
        <v>43475</v>
      </c>
      <c r="DS6" s="5">
        <f t="shared" si="9"/>
        <v>43476</v>
      </c>
      <c r="DT6" s="5">
        <f t="shared" si="9"/>
        <v>43479</v>
      </c>
      <c r="DU6" s="5">
        <f t="shared" si="9"/>
        <v>43480</v>
      </c>
      <c r="DV6" s="5">
        <f t="shared" si="9"/>
        <v>43481</v>
      </c>
      <c r="DW6" s="5">
        <f t="shared" si="9"/>
        <v>43482</v>
      </c>
      <c r="DX6" s="5">
        <f t="shared" si="9"/>
        <v>43483</v>
      </c>
      <c r="DY6" s="5">
        <f t="shared" si="9"/>
        <v>43486</v>
      </c>
      <c r="DZ6" s="5">
        <f t="shared" si="9"/>
        <v>43487</v>
      </c>
      <c r="EA6" s="5">
        <f t="shared" si="9"/>
        <v>43488</v>
      </c>
      <c r="EB6" s="5">
        <f t="shared" si="9"/>
        <v>43489</v>
      </c>
      <c r="EC6" s="15">
        <f t="shared" si="9"/>
        <v>43490</v>
      </c>
      <c r="ED6" s="5">
        <f t="shared" si="9"/>
        <v>43493</v>
      </c>
      <c r="EE6" s="5">
        <f t="shared" si="9"/>
        <v>43494</v>
      </c>
      <c r="EF6" s="5">
        <f t="shared" si="9"/>
        <v>43495</v>
      </c>
      <c r="EG6" s="5">
        <f t="shared" si="9"/>
        <v>43496</v>
      </c>
      <c r="EH6" s="5">
        <f t="shared" si="9"/>
        <v>43497</v>
      </c>
      <c r="EI6" s="5">
        <f t="shared" si="9"/>
        <v>43500</v>
      </c>
      <c r="EJ6" s="5">
        <f t="shared" si="9"/>
        <v>43501</v>
      </c>
      <c r="EK6" s="5">
        <f t="shared" si="9"/>
        <v>43502</v>
      </c>
      <c r="EL6" s="5">
        <f t="shared" ref="EL6:GW6" si="10">WORKDAY(EK6,1)</f>
        <v>43503</v>
      </c>
      <c r="EM6" s="5">
        <f t="shared" si="10"/>
        <v>43504</v>
      </c>
      <c r="EN6" s="5">
        <f t="shared" si="10"/>
        <v>43507</v>
      </c>
      <c r="EO6" s="5">
        <f t="shared" si="10"/>
        <v>43508</v>
      </c>
      <c r="EP6" s="5">
        <f t="shared" si="10"/>
        <v>43509</v>
      </c>
      <c r="EQ6" s="5">
        <f t="shared" si="10"/>
        <v>43510</v>
      </c>
      <c r="ER6" s="5">
        <f t="shared" si="10"/>
        <v>43511</v>
      </c>
      <c r="ES6" s="5">
        <f t="shared" si="10"/>
        <v>43514</v>
      </c>
      <c r="ET6" s="5">
        <f t="shared" si="10"/>
        <v>43515</v>
      </c>
      <c r="EU6" s="5">
        <f t="shared" si="10"/>
        <v>43516</v>
      </c>
      <c r="EV6" s="5">
        <f t="shared" si="10"/>
        <v>43517</v>
      </c>
      <c r="EW6" s="5">
        <f t="shared" si="10"/>
        <v>43518</v>
      </c>
      <c r="EX6" s="5">
        <f t="shared" si="10"/>
        <v>43521</v>
      </c>
      <c r="EY6" s="5">
        <f t="shared" si="10"/>
        <v>43522</v>
      </c>
      <c r="EZ6" s="5">
        <f t="shared" si="10"/>
        <v>43523</v>
      </c>
      <c r="FA6" s="5">
        <f t="shared" si="10"/>
        <v>43524</v>
      </c>
      <c r="FB6" s="15">
        <f t="shared" si="10"/>
        <v>43525</v>
      </c>
      <c r="FC6" s="5">
        <f t="shared" si="10"/>
        <v>43528</v>
      </c>
      <c r="FD6" s="5">
        <f t="shared" si="10"/>
        <v>43529</v>
      </c>
      <c r="FE6" s="5">
        <f t="shared" si="10"/>
        <v>43530</v>
      </c>
      <c r="FF6" s="5">
        <f t="shared" si="10"/>
        <v>43531</v>
      </c>
      <c r="FG6" s="5">
        <f t="shared" si="10"/>
        <v>43532</v>
      </c>
      <c r="FH6" s="5">
        <f t="shared" si="10"/>
        <v>43535</v>
      </c>
      <c r="FI6" s="5">
        <f t="shared" si="10"/>
        <v>43536</v>
      </c>
      <c r="FJ6" s="5">
        <f t="shared" si="10"/>
        <v>43537</v>
      </c>
      <c r="FK6" s="5">
        <f t="shared" si="10"/>
        <v>43538</v>
      </c>
      <c r="FL6" s="5">
        <f t="shared" si="10"/>
        <v>43539</v>
      </c>
      <c r="FM6" s="5">
        <f t="shared" si="10"/>
        <v>43542</v>
      </c>
      <c r="FN6" s="5">
        <f t="shared" si="10"/>
        <v>43543</v>
      </c>
      <c r="FO6" s="5">
        <f t="shared" si="10"/>
        <v>43544</v>
      </c>
      <c r="FP6" s="5">
        <f t="shared" si="10"/>
        <v>43545</v>
      </c>
      <c r="FQ6" s="5">
        <f t="shared" si="10"/>
        <v>43546</v>
      </c>
      <c r="FR6" s="5">
        <f t="shared" si="10"/>
        <v>43549</v>
      </c>
      <c r="FS6" s="5">
        <f t="shared" si="10"/>
        <v>43550</v>
      </c>
      <c r="FT6" s="5">
        <f t="shared" si="10"/>
        <v>43551</v>
      </c>
      <c r="FU6" s="5">
        <f t="shared" si="10"/>
        <v>43552</v>
      </c>
      <c r="FV6" s="15">
        <f t="shared" si="10"/>
        <v>43553</v>
      </c>
      <c r="FW6" s="5">
        <f t="shared" si="10"/>
        <v>43556</v>
      </c>
      <c r="FX6" s="5">
        <f t="shared" si="10"/>
        <v>43557</v>
      </c>
      <c r="FY6" s="5">
        <f t="shared" si="10"/>
        <v>43558</v>
      </c>
      <c r="FZ6" s="5">
        <f t="shared" si="10"/>
        <v>43559</v>
      </c>
      <c r="GA6" s="5">
        <f t="shared" si="10"/>
        <v>43560</v>
      </c>
      <c r="GB6" s="5">
        <f t="shared" si="10"/>
        <v>43563</v>
      </c>
      <c r="GC6" s="5">
        <f t="shared" si="10"/>
        <v>43564</v>
      </c>
      <c r="GD6" s="5">
        <f t="shared" si="10"/>
        <v>43565</v>
      </c>
      <c r="GE6" s="5">
        <f t="shared" si="10"/>
        <v>43566</v>
      </c>
      <c r="GF6" s="5">
        <f t="shared" si="10"/>
        <v>43567</v>
      </c>
      <c r="GG6" s="5">
        <f t="shared" si="10"/>
        <v>43570</v>
      </c>
      <c r="GH6" s="5">
        <f t="shared" si="10"/>
        <v>43571</v>
      </c>
      <c r="GI6" s="5">
        <f t="shared" si="10"/>
        <v>43572</v>
      </c>
      <c r="GJ6" s="5">
        <f t="shared" si="10"/>
        <v>43573</v>
      </c>
      <c r="GK6" s="5">
        <f t="shared" si="10"/>
        <v>43574</v>
      </c>
      <c r="GL6" s="5">
        <f t="shared" si="10"/>
        <v>43577</v>
      </c>
      <c r="GM6" s="5">
        <f t="shared" si="10"/>
        <v>43578</v>
      </c>
      <c r="GN6" s="5">
        <f t="shared" si="10"/>
        <v>43579</v>
      </c>
      <c r="GO6" s="5">
        <f t="shared" si="10"/>
        <v>43580</v>
      </c>
      <c r="GP6" s="15">
        <f t="shared" si="10"/>
        <v>43581</v>
      </c>
      <c r="GQ6" s="5">
        <f t="shared" si="10"/>
        <v>43584</v>
      </c>
      <c r="GR6" s="5">
        <f t="shared" si="10"/>
        <v>43585</v>
      </c>
      <c r="GS6" s="5">
        <f t="shared" si="10"/>
        <v>43586</v>
      </c>
      <c r="GT6" s="5">
        <f t="shared" si="10"/>
        <v>43587</v>
      </c>
      <c r="GU6" s="5">
        <f t="shared" si="10"/>
        <v>43588</v>
      </c>
      <c r="GV6" s="5">
        <f t="shared" si="10"/>
        <v>43591</v>
      </c>
      <c r="GW6" s="5">
        <f t="shared" si="10"/>
        <v>43592</v>
      </c>
      <c r="GX6" s="5">
        <f t="shared" ref="GX6:JC6" si="11">WORKDAY(GW6,1)</f>
        <v>43593</v>
      </c>
      <c r="GY6" s="5">
        <f t="shared" si="11"/>
        <v>43594</v>
      </c>
      <c r="GZ6" s="5">
        <f t="shared" si="11"/>
        <v>43595</v>
      </c>
      <c r="HA6" s="5">
        <f t="shared" si="11"/>
        <v>43598</v>
      </c>
      <c r="HB6" s="5">
        <f t="shared" si="11"/>
        <v>43599</v>
      </c>
      <c r="HC6" s="5">
        <f t="shared" si="11"/>
        <v>43600</v>
      </c>
      <c r="HD6" s="5">
        <f t="shared" si="11"/>
        <v>43601</v>
      </c>
      <c r="HE6" s="5">
        <f t="shared" si="11"/>
        <v>43602</v>
      </c>
      <c r="HF6" s="5">
        <f t="shared" si="11"/>
        <v>43605</v>
      </c>
      <c r="HG6" s="5">
        <f t="shared" si="11"/>
        <v>43606</v>
      </c>
      <c r="HH6" s="5">
        <f t="shared" si="11"/>
        <v>43607</v>
      </c>
      <c r="HI6" s="5">
        <f t="shared" si="11"/>
        <v>43608</v>
      </c>
      <c r="HJ6" s="5">
        <f t="shared" si="11"/>
        <v>43609</v>
      </c>
      <c r="HK6" s="5">
        <f t="shared" si="11"/>
        <v>43612</v>
      </c>
      <c r="HL6" s="5">
        <f t="shared" si="11"/>
        <v>43613</v>
      </c>
      <c r="HM6" s="15">
        <f t="shared" si="11"/>
        <v>43614</v>
      </c>
      <c r="HN6" s="5">
        <f t="shared" si="11"/>
        <v>43615</v>
      </c>
      <c r="HO6" s="5">
        <f t="shared" si="11"/>
        <v>43616</v>
      </c>
      <c r="HP6" s="5">
        <f t="shared" si="11"/>
        <v>43619</v>
      </c>
      <c r="HQ6" s="5">
        <f t="shared" si="11"/>
        <v>43620</v>
      </c>
      <c r="HR6" s="5">
        <f t="shared" si="11"/>
        <v>43621</v>
      </c>
      <c r="HS6" s="5">
        <f t="shared" si="11"/>
        <v>43622</v>
      </c>
      <c r="HT6" s="5">
        <f t="shared" si="11"/>
        <v>43623</v>
      </c>
      <c r="HU6" s="5">
        <f t="shared" si="11"/>
        <v>43626</v>
      </c>
      <c r="HV6" s="5">
        <f t="shared" si="11"/>
        <v>43627</v>
      </c>
      <c r="HW6" s="5">
        <f t="shared" si="11"/>
        <v>43628</v>
      </c>
      <c r="HX6" s="5">
        <f t="shared" si="11"/>
        <v>43629</v>
      </c>
      <c r="HY6" s="5">
        <f t="shared" si="11"/>
        <v>43630</v>
      </c>
      <c r="HZ6" s="5">
        <f t="shared" si="11"/>
        <v>43633</v>
      </c>
      <c r="IA6" s="5">
        <f t="shared" si="11"/>
        <v>43634</v>
      </c>
      <c r="IB6" s="5">
        <f t="shared" si="11"/>
        <v>43635</v>
      </c>
      <c r="IC6" s="5">
        <f t="shared" si="11"/>
        <v>43636</v>
      </c>
      <c r="ID6" s="5">
        <f t="shared" si="11"/>
        <v>43637</v>
      </c>
      <c r="IE6" s="5">
        <f t="shared" si="11"/>
        <v>43640</v>
      </c>
      <c r="IF6" s="5">
        <f t="shared" si="11"/>
        <v>43641</v>
      </c>
      <c r="IG6" s="5">
        <f t="shared" si="11"/>
        <v>43642</v>
      </c>
      <c r="IH6" s="5">
        <f t="shared" si="11"/>
        <v>43643</v>
      </c>
      <c r="II6" s="15">
        <f t="shared" si="11"/>
        <v>43644</v>
      </c>
      <c r="IJ6" s="5">
        <f t="shared" si="11"/>
        <v>43647</v>
      </c>
      <c r="IK6" s="5">
        <f t="shared" si="11"/>
        <v>43648</v>
      </c>
      <c r="IL6" s="5">
        <f t="shared" si="11"/>
        <v>43649</v>
      </c>
      <c r="IM6" s="5">
        <f t="shared" si="11"/>
        <v>43650</v>
      </c>
      <c r="IN6" s="5">
        <f t="shared" si="11"/>
        <v>43651</v>
      </c>
      <c r="IO6" s="5">
        <f t="shared" si="11"/>
        <v>43654</v>
      </c>
      <c r="IP6" s="5">
        <f t="shared" si="11"/>
        <v>43655</v>
      </c>
      <c r="IQ6" s="5">
        <f t="shared" si="11"/>
        <v>43656</v>
      </c>
      <c r="IR6" s="5">
        <f t="shared" si="11"/>
        <v>43657</v>
      </c>
      <c r="IS6" s="5">
        <f t="shared" si="11"/>
        <v>43658</v>
      </c>
      <c r="IT6" s="5">
        <f t="shared" si="11"/>
        <v>43661</v>
      </c>
      <c r="IU6" s="5">
        <f t="shared" si="11"/>
        <v>43662</v>
      </c>
      <c r="IV6" s="5">
        <f t="shared" si="11"/>
        <v>43663</v>
      </c>
      <c r="IW6" s="5">
        <f t="shared" si="11"/>
        <v>43664</v>
      </c>
      <c r="IX6" s="5">
        <f t="shared" si="11"/>
        <v>43665</v>
      </c>
      <c r="IY6" s="5">
        <f t="shared" si="11"/>
        <v>43668</v>
      </c>
      <c r="IZ6" s="5">
        <f t="shared" si="11"/>
        <v>43669</v>
      </c>
      <c r="JA6" s="5">
        <f t="shared" si="11"/>
        <v>43670</v>
      </c>
      <c r="JB6" s="5">
        <f t="shared" si="11"/>
        <v>43671</v>
      </c>
      <c r="JC6" s="5">
        <f t="shared" si="11"/>
        <v>43672</v>
      </c>
      <c r="JD6" s="21"/>
      <c r="JE6" s="21"/>
      <c r="JF6" s="21"/>
      <c r="JG6" s="21"/>
      <c r="JH6" s="21"/>
      <c r="JI6" s="21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</row>
    <row r="7" spans="1:374" s="7" customFormat="1" x14ac:dyDescent="0.15">
      <c r="A7" s="7">
        <v>1</v>
      </c>
      <c r="B7" s="20" t="s">
        <v>120</v>
      </c>
      <c r="G7" s="11">
        <f>NETWORKDAYS(H7,I7,Holidays!$C$3:$C$53)</f>
        <v>7</v>
      </c>
      <c r="H7" s="19">
        <f>MIN(H8:H12)</f>
        <v>43321</v>
      </c>
      <c r="I7" s="19">
        <f>MAX(I8:I12)</f>
        <v>43329</v>
      </c>
      <c r="J7" s="19" t="s">
        <v>223</v>
      </c>
      <c r="K7" s="18">
        <v>0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6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6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6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6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6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6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6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6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6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6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6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6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</row>
    <row r="8" spans="1:374" s="7" customFormat="1" outlineLevel="1" x14ac:dyDescent="0.15">
      <c r="B8" s="8" t="s">
        <v>132</v>
      </c>
      <c r="C8" s="7" t="s">
        <v>124</v>
      </c>
      <c r="G8" s="11"/>
      <c r="H8" s="19">
        <v>43321</v>
      </c>
      <c r="I8" s="19">
        <v>43329</v>
      </c>
      <c r="J8" s="19"/>
      <c r="K8" s="18">
        <v>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6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6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6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6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6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6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6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6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6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6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</row>
    <row r="9" spans="1:374" s="7" customFormat="1" outlineLevel="1" x14ac:dyDescent="0.15">
      <c r="B9" s="8" t="s">
        <v>133</v>
      </c>
      <c r="C9" s="7" t="s">
        <v>125</v>
      </c>
      <c r="G9" s="11"/>
      <c r="H9" s="19">
        <v>43321</v>
      </c>
      <c r="I9" s="19">
        <v>43329</v>
      </c>
      <c r="J9" s="19"/>
      <c r="K9" s="18">
        <v>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6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6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6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6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6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6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6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6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6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</row>
    <row r="10" spans="1:374" s="7" customFormat="1" outlineLevel="1" x14ac:dyDescent="0.15">
      <c r="B10" s="8" t="s">
        <v>135</v>
      </c>
      <c r="C10" s="7" t="s">
        <v>126</v>
      </c>
      <c r="G10" s="11"/>
      <c r="H10" s="19">
        <v>43321</v>
      </c>
      <c r="I10" s="19">
        <v>43329</v>
      </c>
      <c r="J10" s="19"/>
      <c r="K10" s="18">
        <v>1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6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6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6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6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6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6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6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6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6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</row>
    <row r="11" spans="1:374" s="7" customFormat="1" outlineLevel="1" x14ac:dyDescent="0.15">
      <c r="B11" s="8" t="s">
        <v>134</v>
      </c>
      <c r="C11" s="7" t="s">
        <v>127</v>
      </c>
      <c r="G11" s="11"/>
      <c r="H11" s="19">
        <v>43321</v>
      </c>
      <c r="I11" s="19"/>
      <c r="J11" s="19"/>
      <c r="K11" s="18">
        <v>0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6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6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6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6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6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6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6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6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6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6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</row>
    <row r="12" spans="1:374" s="7" customFormat="1" outlineLevel="1" x14ac:dyDescent="0.15">
      <c r="B12" s="8" t="s">
        <v>143</v>
      </c>
      <c r="C12" s="7" t="s">
        <v>128</v>
      </c>
      <c r="G12" s="11"/>
      <c r="H12" s="19">
        <v>43321</v>
      </c>
      <c r="I12" s="19"/>
      <c r="J12" s="19"/>
      <c r="K12" s="18">
        <v>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6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6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6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6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6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6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6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6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6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6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</row>
    <row r="13" spans="1:374" s="7" customFormat="1" x14ac:dyDescent="0.15">
      <c r="A13" s="7">
        <v>2</v>
      </c>
      <c r="B13" s="20" t="s">
        <v>121</v>
      </c>
      <c r="G13" s="11">
        <f>NETWORKDAYS(H13,I13,Holidays!$C$3:$C$53)</f>
        <v>15</v>
      </c>
      <c r="H13" s="19">
        <f>MIN(H14:H17)</f>
        <v>43332</v>
      </c>
      <c r="I13" s="19">
        <f>MAX(I15:I17)</f>
        <v>43350</v>
      </c>
      <c r="J13" s="19" t="s">
        <v>223</v>
      </c>
      <c r="K13" s="18">
        <v>0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6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6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6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6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6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6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6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6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6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</row>
    <row r="14" spans="1:374" s="7" customFormat="1" outlineLevel="1" x14ac:dyDescent="0.15">
      <c r="B14" s="8" t="s">
        <v>144</v>
      </c>
      <c r="C14" s="7" t="s">
        <v>136</v>
      </c>
      <c r="G14" s="11"/>
      <c r="H14" s="19">
        <v>43332</v>
      </c>
      <c r="I14" s="19">
        <v>43334</v>
      </c>
      <c r="J14" s="19"/>
      <c r="K14" s="18">
        <v>1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6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6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6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6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6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6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6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6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6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6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</row>
    <row r="15" spans="1:374" s="7" customFormat="1" outlineLevel="1" x14ac:dyDescent="0.15">
      <c r="B15" s="8" t="s">
        <v>145</v>
      </c>
      <c r="C15" s="7" t="s">
        <v>129</v>
      </c>
      <c r="G15" s="11"/>
      <c r="H15" s="19">
        <v>43334</v>
      </c>
      <c r="I15" s="19">
        <v>43336</v>
      </c>
      <c r="J15" s="19"/>
      <c r="K15" s="18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6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6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6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6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6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6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6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6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6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  <c r="KY15" s="22"/>
      <c r="KZ15" s="22"/>
      <c r="LA15" s="22"/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</row>
    <row r="16" spans="1:374" s="7" customFormat="1" outlineLevel="1" x14ac:dyDescent="0.15">
      <c r="B16" s="8" t="s">
        <v>146</v>
      </c>
      <c r="C16" s="7" t="s">
        <v>131</v>
      </c>
      <c r="G16" s="11"/>
      <c r="H16" s="19">
        <v>43339</v>
      </c>
      <c r="I16" s="19">
        <v>43342</v>
      </c>
      <c r="J16" s="19"/>
      <c r="K16" s="18">
        <v>1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6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6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6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6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6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6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6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6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6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6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  <c r="KY16" s="22"/>
      <c r="KZ16" s="22"/>
      <c r="LA16" s="22"/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</row>
    <row r="17" spans="1:374" s="7" customFormat="1" outlineLevel="1" x14ac:dyDescent="0.15">
      <c r="B17" s="8" t="s">
        <v>147</v>
      </c>
      <c r="C17" s="7" t="s">
        <v>130</v>
      </c>
      <c r="G17" s="11"/>
      <c r="H17" s="19">
        <v>43343</v>
      </c>
      <c r="I17" s="19">
        <v>43350</v>
      </c>
      <c r="J17" s="19"/>
      <c r="K17" s="18">
        <v>1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6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6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6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6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6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6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6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6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6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</row>
    <row r="18" spans="1:374" s="7" customFormat="1" x14ac:dyDescent="0.15">
      <c r="A18" s="7">
        <v>3</v>
      </c>
      <c r="B18" s="20" t="s">
        <v>122</v>
      </c>
      <c r="G18" s="11">
        <f>NETWORKDAYS(H18,I18,Holidays!$C$3:$C$53)</f>
        <v>15</v>
      </c>
      <c r="H18" s="19">
        <f>MIN(H19:H66)</f>
        <v>43353</v>
      </c>
      <c r="I18" s="19">
        <f>MAX(I19:I66)</f>
        <v>43371</v>
      </c>
      <c r="J18" s="19"/>
      <c r="K18" s="18">
        <v>0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6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6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6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6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6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6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6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6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6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</row>
    <row r="19" spans="1:374" s="7" customFormat="1" outlineLevel="1" x14ac:dyDescent="0.15">
      <c r="B19" s="9" t="s">
        <v>148</v>
      </c>
      <c r="C19" s="7" t="s">
        <v>137</v>
      </c>
      <c r="G19" s="11">
        <f>NETWORKDAYS(H19,I19,Holidays!$C$3:$C$53)</f>
        <v>5</v>
      </c>
      <c r="H19" s="19">
        <f>MIN(H20:H28)</f>
        <v>43353</v>
      </c>
      <c r="I19" s="19">
        <f>MAX(I20:I28)</f>
        <v>43357</v>
      </c>
      <c r="J19" s="19" t="s">
        <v>223</v>
      </c>
      <c r="K19" s="18">
        <v>0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6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6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6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6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6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6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6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6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6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6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</row>
    <row r="20" spans="1:374" s="7" customFormat="1" outlineLevel="1" x14ac:dyDescent="0.15">
      <c r="B20" s="9"/>
      <c r="C20" s="7" t="s">
        <v>154</v>
      </c>
      <c r="D20" s="7" t="s">
        <v>165</v>
      </c>
      <c r="G20" s="11"/>
      <c r="H20" s="19">
        <v>43353</v>
      </c>
      <c r="I20" s="19">
        <v>43353</v>
      </c>
      <c r="J20" s="19"/>
      <c r="K20" s="18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6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6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6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6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6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6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6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6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6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</row>
    <row r="21" spans="1:374" s="7" customFormat="1" outlineLevel="1" x14ac:dyDescent="0.15">
      <c r="B21" s="9"/>
      <c r="C21" s="7" t="s">
        <v>155</v>
      </c>
      <c r="D21" s="7" t="s">
        <v>166</v>
      </c>
      <c r="G21" s="11"/>
      <c r="H21" s="19">
        <v>43353</v>
      </c>
      <c r="I21" s="19">
        <v>43353</v>
      </c>
      <c r="J21" s="19"/>
      <c r="K21" s="18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6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6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6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6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6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6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6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6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6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6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</row>
    <row r="22" spans="1:374" s="7" customFormat="1" outlineLevel="1" x14ac:dyDescent="0.15">
      <c r="B22" s="9"/>
      <c r="C22" s="7" t="s">
        <v>156</v>
      </c>
      <c r="D22" s="7" t="s">
        <v>167</v>
      </c>
      <c r="G22" s="11"/>
      <c r="H22" s="19">
        <v>43354</v>
      </c>
      <c r="I22" s="19">
        <v>43354</v>
      </c>
      <c r="J22" s="19"/>
      <c r="K22" s="18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6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6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6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6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6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6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6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6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6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</row>
    <row r="23" spans="1:374" s="7" customFormat="1" outlineLevel="1" x14ac:dyDescent="0.15">
      <c r="B23" s="9"/>
      <c r="C23" s="7" t="s">
        <v>157</v>
      </c>
      <c r="D23" s="7" t="s">
        <v>168</v>
      </c>
      <c r="G23" s="11"/>
      <c r="H23" s="19">
        <v>43354</v>
      </c>
      <c r="I23" s="19">
        <v>43354</v>
      </c>
      <c r="J23" s="19"/>
      <c r="K23" s="18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6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6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6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6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6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6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6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6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6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6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</row>
    <row r="24" spans="1:374" s="7" customFormat="1" outlineLevel="1" x14ac:dyDescent="0.15">
      <c r="B24" s="9"/>
      <c r="C24" s="7" t="s">
        <v>158</v>
      </c>
      <c r="D24" s="7" t="s">
        <v>169</v>
      </c>
      <c r="G24" s="11"/>
      <c r="H24" s="19">
        <v>43355</v>
      </c>
      <c r="I24" s="19">
        <v>43355</v>
      </c>
      <c r="J24" s="19"/>
      <c r="K24" s="18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6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6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6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6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6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6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6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6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6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6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</row>
    <row r="25" spans="1:374" s="7" customFormat="1" outlineLevel="1" x14ac:dyDescent="0.15">
      <c r="B25" s="9"/>
      <c r="C25" s="7" t="s">
        <v>171</v>
      </c>
      <c r="D25" s="7" t="s">
        <v>170</v>
      </c>
      <c r="G25" s="11"/>
      <c r="H25" s="19">
        <v>43355</v>
      </c>
      <c r="I25" s="19">
        <v>43355</v>
      </c>
      <c r="J25" s="19"/>
      <c r="K25" s="18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6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6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6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6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6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6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6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6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6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6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6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</row>
    <row r="26" spans="1:374" s="7" customFormat="1" outlineLevel="1" x14ac:dyDescent="0.15">
      <c r="B26" s="9"/>
      <c r="C26" s="7" t="s">
        <v>192</v>
      </c>
      <c r="D26" s="7" t="s">
        <v>191</v>
      </c>
      <c r="G26" s="11"/>
      <c r="H26" s="19">
        <v>43356</v>
      </c>
      <c r="I26" s="19">
        <v>43356</v>
      </c>
      <c r="J26" s="19"/>
      <c r="K26" s="18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6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6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6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6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6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6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6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6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6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6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6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6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</row>
    <row r="27" spans="1:374" s="7" customFormat="1" outlineLevel="1" x14ac:dyDescent="0.15">
      <c r="B27" s="9"/>
      <c r="C27" s="7" t="s">
        <v>221</v>
      </c>
      <c r="D27" s="7" t="s">
        <v>217</v>
      </c>
      <c r="G27" s="11"/>
      <c r="H27" s="19">
        <v>43356</v>
      </c>
      <c r="I27" s="19">
        <v>43356</v>
      </c>
      <c r="J27" s="19"/>
      <c r="K27" s="18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6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6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6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6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6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6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6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6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6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6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6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</row>
    <row r="28" spans="1:374" s="7" customFormat="1" outlineLevel="1" x14ac:dyDescent="0.15">
      <c r="B28" s="9"/>
      <c r="C28" s="7" t="s">
        <v>222</v>
      </c>
      <c r="D28" s="7" t="s">
        <v>220</v>
      </c>
      <c r="G28" s="11"/>
      <c r="H28" s="19">
        <v>43357</v>
      </c>
      <c r="I28" s="19">
        <v>43357</v>
      </c>
      <c r="J28" s="19"/>
      <c r="K28" s="18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6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6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6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6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6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6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6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6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6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6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6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6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</row>
    <row r="29" spans="1:374" s="7" customFormat="1" outlineLevel="1" x14ac:dyDescent="0.15">
      <c r="B29" s="9" t="s">
        <v>149</v>
      </c>
      <c r="C29" s="7" t="s">
        <v>138</v>
      </c>
      <c r="G29" s="11">
        <f>NETWORKDAYS(H29,I29,Holidays!$C$3:$C$53)</f>
        <v>4</v>
      </c>
      <c r="H29" s="19">
        <f>MIN(H30:H39)</f>
        <v>43368</v>
      </c>
      <c r="I29" s="19">
        <f>MAX(I30:I39)</f>
        <v>43371</v>
      </c>
      <c r="J29" s="19"/>
      <c r="K29" s="18">
        <v>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6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6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6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6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6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6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6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6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6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6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6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</row>
    <row r="30" spans="1:374" s="7" customFormat="1" outlineLevel="1" x14ac:dyDescent="0.15">
      <c r="B30" s="9"/>
      <c r="C30" s="7" t="s">
        <v>172</v>
      </c>
      <c r="D30" s="7" t="s">
        <v>173</v>
      </c>
      <c r="G30" s="11"/>
      <c r="H30" s="19">
        <v>43368</v>
      </c>
      <c r="I30" s="19">
        <v>43371</v>
      </c>
      <c r="J30" s="19"/>
      <c r="K30" s="18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6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6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6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6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6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6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6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6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6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6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</row>
    <row r="31" spans="1:374" s="7" customFormat="1" outlineLevel="1" x14ac:dyDescent="0.15">
      <c r="B31" s="9"/>
      <c r="C31" s="7" t="s">
        <v>0</v>
      </c>
      <c r="D31" s="7" t="s">
        <v>176</v>
      </c>
      <c r="G31" s="11"/>
      <c r="H31" s="19"/>
      <c r="I31" s="19"/>
      <c r="J31" s="19"/>
      <c r="K31" s="18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6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6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6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6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6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6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6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6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6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6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</row>
    <row r="32" spans="1:374" s="7" customFormat="1" outlineLevel="1" x14ac:dyDescent="0.15">
      <c r="B32" s="9"/>
      <c r="C32" s="7" t="s">
        <v>182</v>
      </c>
      <c r="D32" s="7" t="s">
        <v>174</v>
      </c>
      <c r="G32" s="11"/>
      <c r="H32" s="19"/>
      <c r="I32" s="19"/>
      <c r="J32" s="19"/>
      <c r="K32" s="18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6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6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6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6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6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6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6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6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6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6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</row>
    <row r="33" spans="2:374" s="7" customFormat="1" outlineLevel="1" x14ac:dyDescent="0.15">
      <c r="B33" s="9"/>
      <c r="C33" s="7" t="s">
        <v>183</v>
      </c>
      <c r="D33" s="7" t="s">
        <v>175</v>
      </c>
      <c r="G33" s="11"/>
      <c r="H33" s="19"/>
      <c r="I33" s="19"/>
      <c r="J33" s="19"/>
      <c r="K33" s="18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6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6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6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6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6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6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6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6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6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6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</row>
    <row r="34" spans="2:374" s="7" customFormat="1" outlineLevel="1" x14ac:dyDescent="0.15">
      <c r="B34" s="9"/>
      <c r="C34" s="7" t="s">
        <v>184</v>
      </c>
      <c r="D34" s="7" t="s">
        <v>177</v>
      </c>
      <c r="G34" s="11"/>
      <c r="H34" s="19"/>
      <c r="I34" s="19"/>
      <c r="J34" s="19"/>
      <c r="K34" s="18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6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6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6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6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6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6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6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6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6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6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</row>
    <row r="35" spans="2:374" s="7" customFormat="1" outlineLevel="1" x14ac:dyDescent="0.15">
      <c r="B35" s="9"/>
      <c r="C35" s="7" t="s">
        <v>185</v>
      </c>
      <c r="D35" s="7" t="s">
        <v>178</v>
      </c>
      <c r="G35" s="11"/>
      <c r="H35" s="19"/>
      <c r="I35" s="19"/>
      <c r="J35" s="19"/>
      <c r="K35" s="18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6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6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6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6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6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6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6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6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6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6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6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</row>
    <row r="36" spans="2:374" s="7" customFormat="1" outlineLevel="1" x14ac:dyDescent="0.15">
      <c r="B36" s="9"/>
      <c r="C36" s="7" t="s">
        <v>186</v>
      </c>
      <c r="D36" s="7" t="s">
        <v>179</v>
      </c>
      <c r="G36" s="11"/>
      <c r="H36" s="19"/>
      <c r="I36" s="19"/>
      <c r="J36" s="19"/>
      <c r="K36" s="18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6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6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6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6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6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6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6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6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6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6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</row>
    <row r="37" spans="2:374" s="7" customFormat="1" outlineLevel="1" x14ac:dyDescent="0.15">
      <c r="B37" s="9"/>
      <c r="C37" s="7" t="s">
        <v>187</v>
      </c>
      <c r="D37" s="7" t="s">
        <v>180</v>
      </c>
      <c r="G37" s="11"/>
      <c r="H37" s="19"/>
      <c r="I37" s="19"/>
      <c r="J37" s="19"/>
      <c r="K37" s="18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6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6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6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6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6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6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6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6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6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6"/>
      <c r="JD37" s="22"/>
      <c r="JE37" s="22"/>
      <c r="JF37" s="22"/>
      <c r="JG37" s="22"/>
      <c r="JH37" s="22"/>
      <c r="JI37" s="22"/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  <c r="KY37" s="22"/>
      <c r="KZ37" s="22"/>
      <c r="LA37" s="22"/>
      <c r="LB37" s="22"/>
      <c r="LC37" s="22"/>
      <c r="LD37" s="22"/>
      <c r="LE37" s="22"/>
      <c r="LF37" s="22"/>
      <c r="LG37" s="22"/>
      <c r="LH37" s="22"/>
      <c r="LI37" s="22"/>
      <c r="LJ37" s="22"/>
      <c r="LK37" s="22"/>
      <c r="LL37" s="22"/>
      <c r="LM37" s="22"/>
      <c r="LN37" s="22"/>
      <c r="LO37" s="22"/>
      <c r="LP37" s="22"/>
      <c r="LQ37" s="22"/>
      <c r="LR37" s="22"/>
      <c r="LS37" s="22"/>
      <c r="LT37" s="22"/>
      <c r="LU37" s="22"/>
      <c r="LV37" s="22"/>
      <c r="LW37" s="22"/>
      <c r="LX37" s="22"/>
      <c r="LY37" s="22"/>
      <c r="LZ37" s="22"/>
      <c r="MA37" s="22"/>
      <c r="MB37" s="22"/>
      <c r="MC37" s="22"/>
      <c r="MD37" s="22"/>
      <c r="ME37" s="22"/>
      <c r="MF37" s="22"/>
      <c r="MG37" s="22"/>
      <c r="MH37" s="22"/>
      <c r="MI37" s="22"/>
      <c r="MJ37" s="22"/>
      <c r="MK37" s="22"/>
      <c r="ML37" s="22"/>
      <c r="MM37" s="22"/>
      <c r="MN37" s="22"/>
      <c r="MO37" s="22"/>
      <c r="MP37" s="22"/>
      <c r="MQ37" s="22"/>
      <c r="MR37" s="22"/>
      <c r="MS37" s="22"/>
      <c r="MT37" s="22"/>
      <c r="MU37" s="22"/>
      <c r="MV37" s="22"/>
      <c r="MW37" s="22"/>
      <c r="MX37" s="22"/>
      <c r="MY37" s="22"/>
      <c r="MZ37" s="22"/>
      <c r="NA37" s="22"/>
      <c r="NB37" s="22"/>
      <c r="NC37" s="22"/>
      <c r="ND37" s="22"/>
      <c r="NE37" s="22"/>
      <c r="NF37" s="22"/>
      <c r="NG37" s="22"/>
      <c r="NH37" s="22"/>
      <c r="NI37" s="22"/>
      <c r="NJ37" s="22"/>
    </row>
    <row r="38" spans="2:374" s="7" customFormat="1" outlineLevel="1" x14ac:dyDescent="0.15">
      <c r="B38" s="9"/>
      <c r="C38" s="7" t="s">
        <v>188</v>
      </c>
      <c r="D38" s="7" t="s">
        <v>181</v>
      </c>
      <c r="G38" s="11"/>
      <c r="H38" s="19"/>
      <c r="I38" s="19"/>
      <c r="J38" s="19"/>
      <c r="K38" s="18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6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6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6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6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6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6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6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6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6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6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  <c r="KY38" s="22"/>
      <c r="KZ38" s="22"/>
      <c r="LA38" s="22"/>
      <c r="LB38" s="22"/>
      <c r="LC38" s="22"/>
      <c r="LD38" s="22"/>
      <c r="LE38" s="22"/>
      <c r="LF38" s="22"/>
      <c r="LG38" s="22"/>
      <c r="LH38" s="22"/>
      <c r="LI38" s="22"/>
      <c r="LJ38" s="22"/>
      <c r="LK38" s="22"/>
      <c r="LL38" s="22"/>
      <c r="LM38" s="22"/>
      <c r="LN38" s="22"/>
      <c r="LO38" s="22"/>
      <c r="LP38" s="22"/>
      <c r="LQ38" s="22"/>
      <c r="LR38" s="22"/>
      <c r="LS38" s="22"/>
      <c r="LT38" s="22"/>
      <c r="LU38" s="22"/>
      <c r="LV38" s="22"/>
      <c r="LW38" s="22"/>
      <c r="LX38" s="22"/>
      <c r="LY38" s="22"/>
      <c r="LZ38" s="22"/>
      <c r="MA38" s="22"/>
      <c r="MB38" s="22"/>
      <c r="MC38" s="22"/>
      <c r="MD38" s="22"/>
      <c r="ME38" s="22"/>
      <c r="MF38" s="22"/>
      <c r="MG38" s="22"/>
      <c r="MH38" s="22"/>
      <c r="MI38" s="22"/>
      <c r="MJ38" s="22"/>
      <c r="MK38" s="22"/>
      <c r="ML38" s="22"/>
      <c r="MM38" s="22"/>
      <c r="MN38" s="22"/>
      <c r="MO38" s="22"/>
      <c r="MP38" s="22"/>
      <c r="MQ38" s="22"/>
      <c r="MR38" s="22"/>
      <c r="MS38" s="22"/>
      <c r="MT38" s="22"/>
      <c r="MU38" s="22"/>
      <c r="MV38" s="22"/>
      <c r="MW38" s="22"/>
      <c r="MX38" s="22"/>
      <c r="MY38" s="22"/>
      <c r="MZ38" s="22"/>
      <c r="NA38" s="22"/>
      <c r="NB38" s="22"/>
      <c r="NC38" s="22"/>
      <c r="ND38" s="22"/>
      <c r="NE38" s="22"/>
      <c r="NF38" s="22"/>
      <c r="NG38" s="22"/>
      <c r="NH38" s="22"/>
      <c r="NI38" s="22"/>
      <c r="NJ38" s="22"/>
    </row>
    <row r="39" spans="2:374" s="7" customFormat="1" outlineLevel="1" x14ac:dyDescent="0.15">
      <c r="B39" s="9"/>
      <c r="C39" s="7" t="s">
        <v>219</v>
      </c>
      <c r="D39" s="7" t="s">
        <v>218</v>
      </c>
      <c r="G39" s="11"/>
      <c r="H39" s="19"/>
      <c r="I39" s="19"/>
      <c r="J39" s="19"/>
      <c r="K39" s="18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6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6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6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6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6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6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6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6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6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6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  <c r="KY39" s="22"/>
      <c r="KZ39" s="22"/>
      <c r="LA39" s="22"/>
      <c r="LB39" s="22"/>
      <c r="LC39" s="22"/>
      <c r="LD39" s="22"/>
      <c r="LE39" s="22"/>
      <c r="LF39" s="22"/>
      <c r="LG39" s="22"/>
      <c r="LH39" s="22"/>
      <c r="LI39" s="22"/>
      <c r="LJ39" s="22"/>
      <c r="LK39" s="22"/>
      <c r="LL39" s="22"/>
      <c r="LM39" s="22"/>
      <c r="LN39" s="22"/>
      <c r="LO39" s="22"/>
      <c r="LP39" s="22"/>
      <c r="LQ39" s="22"/>
      <c r="LR39" s="22"/>
      <c r="LS39" s="22"/>
      <c r="LT39" s="22"/>
      <c r="LU39" s="22"/>
      <c r="LV39" s="22"/>
      <c r="LW39" s="22"/>
      <c r="LX39" s="22"/>
      <c r="LY39" s="22"/>
      <c r="LZ39" s="22"/>
      <c r="MA39" s="22"/>
      <c r="MB39" s="22"/>
      <c r="MC39" s="22"/>
      <c r="MD39" s="22"/>
      <c r="ME39" s="22"/>
      <c r="MF39" s="22"/>
      <c r="MG39" s="22"/>
      <c r="MH39" s="22"/>
      <c r="MI39" s="22"/>
      <c r="MJ39" s="22"/>
      <c r="MK39" s="22"/>
      <c r="ML39" s="22"/>
      <c r="MM39" s="22"/>
      <c r="MN39" s="22"/>
      <c r="MO39" s="22"/>
      <c r="MP39" s="22"/>
      <c r="MQ39" s="22"/>
      <c r="MR39" s="22"/>
      <c r="MS39" s="22"/>
      <c r="MT39" s="22"/>
      <c r="MU39" s="22"/>
      <c r="MV39" s="22"/>
      <c r="MW39" s="22"/>
      <c r="MX39" s="22"/>
      <c r="MY39" s="22"/>
      <c r="MZ39" s="22"/>
      <c r="NA39" s="22"/>
      <c r="NB39" s="22"/>
      <c r="NC39" s="22"/>
      <c r="ND39" s="22"/>
      <c r="NE39" s="22"/>
      <c r="NF39" s="22"/>
      <c r="NG39" s="22"/>
      <c r="NH39" s="22"/>
      <c r="NI39" s="22"/>
      <c r="NJ39" s="22"/>
    </row>
    <row r="40" spans="2:374" s="7" customFormat="1" outlineLevel="1" x14ac:dyDescent="0.15">
      <c r="B40" s="9" t="s">
        <v>150</v>
      </c>
      <c r="C40" s="7" t="s">
        <v>139</v>
      </c>
      <c r="G40" s="11">
        <f>NETWORKDAYS(H40,I40,Holidays!$C$3:$C$53)</f>
        <v>10</v>
      </c>
      <c r="H40" s="19">
        <f>MIN(H41:H48)</f>
        <v>43353</v>
      </c>
      <c r="I40" s="19">
        <f>MAX(I41:I48)</f>
        <v>43364</v>
      </c>
      <c r="J40" s="19" t="s">
        <v>228</v>
      </c>
      <c r="K40" s="18">
        <v>0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6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6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6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6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6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6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6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6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6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6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</row>
    <row r="41" spans="2:374" s="7" customFormat="1" outlineLevel="1" x14ac:dyDescent="0.15">
      <c r="B41" s="9"/>
      <c r="C41" s="7" t="s">
        <v>189</v>
      </c>
      <c r="D41" s="7" t="s">
        <v>190</v>
      </c>
      <c r="G41" s="11"/>
      <c r="H41" s="19">
        <v>43353</v>
      </c>
      <c r="I41" s="19">
        <v>43353</v>
      </c>
      <c r="J41" s="19"/>
      <c r="K41" s="18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6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6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6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6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6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6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6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6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6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6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</row>
    <row r="42" spans="2:374" s="7" customFormat="1" outlineLevel="1" x14ac:dyDescent="0.15">
      <c r="B42" s="9"/>
      <c r="C42" s="7" t="s">
        <v>198</v>
      </c>
      <c r="D42" s="7" t="s">
        <v>193</v>
      </c>
      <c r="E42" s="7" t="s">
        <v>197</v>
      </c>
      <c r="G42" s="11"/>
      <c r="H42" s="19">
        <v>43354</v>
      </c>
      <c r="I42" s="19">
        <v>43354</v>
      </c>
      <c r="J42" s="19"/>
      <c r="K42" s="18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6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6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6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6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6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6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6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6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6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6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  <c r="KY42" s="22"/>
      <c r="KZ42" s="22"/>
      <c r="LA42" s="22"/>
      <c r="LB42" s="22"/>
      <c r="LC42" s="22"/>
      <c r="LD42" s="22"/>
      <c r="LE42" s="22"/>
      <c r="LF42" s="22"/>
      <c r="LG42" s="22"/>
      <c r="LH42" s="22"/>
      <c r="LI42" s="22"/>
      <c r="LJ42" s="22"/>
      <c r="LK42" s="22"/>
      <c r="LL42" s="22"/>
      <c r="LM42" s="22"/>
      <c r="LN42" s="22"/>
      <c r="LO42" s="22"/>
      <c r="LP42" s="22"/>
      <c r="LQ42" s="22"/>
      <c r="LR42" s="22"/>
      <c r="LS42" s="22"/>
      <c r="LT42" s="22"/>
      <c r="LU42" s="22"/>
      <c r="LV42" s="22"/>
      <c r="LW42" s="22"/>
      <c r="LX42" s="22"/>
      <c r="LY42" s="22"/>
      <c r="LZ42" s="22"/>
      <c r="MA42" s="22"/>
      <c r="MB42" s="22"/>
      <c r="MC42" s="22"/>
      <c r="MD42" s="22"/>
      <c r="ME42" s="22"/>
      <c r="MF42" s="22"/>
      <c r="MG42" s="22"/>
      <c r="MH42" s="22"/>
      <c r="MI42" s="22"/>
      <c r="MJ42" s="22"/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2"/>
      <c r="NC42" s="22"/>
      <c r="ND42" s="22"/>
      <c r="NE42" s="22"/>
      <c r="NF42" s="22"/>
      <c r="NG42" s="22"/>
      <c r="NH42" s="22"/>
      <c r="NI42" s="22"/>
      <c r="NJ42" s="22"/>
    </row>
    <row r="43" spans="2:374" s="7" customFormat="1" outlineLevel="1" x14ac:dyDescent="0.15">
      <c r="B43" s="9"/>
      <c r="C43" s="7" t="s">
        <v>199</v>
      </c>
      <c r="D43" s="7" t="s">
        <v>194</v>
      </c>
      <c r="G43" s="11"/>
      <c r="H43" s="19">
        <v>43355</v>
      </c>
      <c r="I43" s="19">
        <v>43355</v>
      </c>
      <c r="J43" s="19"/>
      <c r="K43" s="18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6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6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6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6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6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6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6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6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6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6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</row>
    <row r="44" spans="2:374" s="7" customFormat="1" outlineLevel="1" x14ac:dyDescent="0.15">
      <c r="B44" s="9"/>
      <c r="C44" s="7" t="s">
        <v>200</v>
      </c>
      <c r="D44" s="7" t="s">
        <v>195</v>
      </c>
      <c r="G44" s="11"/>
      <c r="H44" s="19">
        <v>43356</v>
      </c>
      <c r="I44" s="19">
        <v>43360</v>
      </c>
      <c r="J44" s="19"/>
      <c r="K44" s="18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6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6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6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6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6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6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6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6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6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6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2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</row>
    <row r="45" spans="2:374" s="7" customFormat="1" outlineLevel="1" x14ac:dyDescent="0.15">
      <c r="B45" s="9"/>
      <c r="C45" s="7" t="s">
        <v>201</v>
      </c>
      <c r="D45" s="7" t="s">
        <v>224</v>
      </c>
      <c r="G45" s="11"/>
      <c r="H45" s="19">
        <v>43361</v>
      </c>
      <c r="I45" s="19">
        <v>43361</v>
      </c>
      <c r="J45" s="19"/>
      <c r="K45" s="18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6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6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6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6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6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6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6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6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6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6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</row>
    <row r="46" spans="2:374" s="7" customFormat="1" outlineLevel="1" x14ac:dyDescent="0.15">
      <c r="B46" s="9"/>
      <c r="C46" s="7" t="s">
        <v>203</v>
      </c>
      <c r="D46" s="7" t="s">
        <v>196</v>
      </c>
      <c r="G46" s="11"/>
      <c r="H46" s="19">
        <v>43362</v>
      </c>
      <c r="I46" s="19">
        <v>43362</v>
      </c>
      <c r="J46" s="19"/>
      <c r="K46" s="18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6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6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6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6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6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6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6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6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6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6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</row>
    <row r="47" spans="2:374" s="7" customFormat="1" outlineLevel="1" x14ac:dyDescent="0.15">
      <c r="B47" s="9"/>
      <c r="C47" s="7" t="s">
        <v>226</v>
      </c>
      <c r="D47" s="7" t="s">
        <v>202</v>
      </c>
      <c r="G47" s="11"/>
      <c r="H47" s="19">
        <v>43363</v>
      </c>
      <c r="I47" s="19">
        <v>43363</v>
      </c>
      <c r="J47" s="19"/>
      <c r="K47" s="18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6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6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6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6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6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6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6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6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6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6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  <c r="LZ47" s="22"/>
      <c r="MA47" s="22"/>
      <c r="MB47" s="22"/>
      <c r="MC47" s="22"/>
      <c r="MD47" s="22"/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2"/>
      <c r="MU47" s="22"/>
      <c r="MV47" s="22"/>
      <c r="MW47" s="22"/>
      <c r="MX47" s="22"/>
      <c r="MY47" s="22"/>
      <c r="MZ47" s="22"/>
      <c r="NA47" s="22"/>
      <c r="NB47" s="22"/>
      <c r="NC47" s="22"/>
      <c r="ND47" s="22"/>
      <c r="NE47" s="22"/>
      <c r="NF47" s="22"/>
      <c r="NG47" s="22"/>
      <c r="NH47" s="22"/>
      <c r="NI47" s="22"/>
      <c r="NJ47" s="22"/>
    </row>
    <row r="48" spans="2:374" s="7" customFormat="1" outlineLevel="1" x14ac:dyDescent="0.15">
      <c r="B48" s="9"/>
      <c r="C48" s="7" t="s">
        <v>227</v>
      </c>
      <c r="D48" s="7" t="s">
        <v>225</v>
      </c>
      <c r="G48" s="11"/>
      <c r="H48" s="19">
        <v>43364</v>
      </c>
      <c r="I48" s="19">
        <v>43364</v>
      </c>
      <c r="J48" s="19"/>
      <c r="K48" s="18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6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6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6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6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6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6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6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6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6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6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2"/>
      <c r="LE48" s="22"/>
      <c r="LF48" s="22"/>
      <c r="LG48" s="22"/>
      <c r="LH48" s="22"/>
      <c r="LI48" s="22"/>
      <c r="LJ48" s="22"/>
      <c r="LK48" s="22"/>
      <c r="LL48" s="22"/>
      <c r="LM48" s="22"/>
      <c r="LN48" s="22"/>
      <c r="LO48" s="22"/>
      <c r="LP48" s="22"/>
      <c r="LQ48" s="22"/>
      <c r="LR48" s="22"/>
      <c r="LS48" s="22"/>
      <c r="LT48" s="22"/>
      <c r="LU48" s="22"/>
      <c r="LV48" s="22"/>
      <c r="LW48" s="22"/>
      <c r="LX48" s="22"/>
      <c r="LY48" s="22"/>
      <c r="LZ48" s="22"/>
      <c r="MA48" s="22"/>
      <c r="MB48" s="22"/>
      <c r="MC48" s="22"/>
      <c r="MD48" s="22"/>
      <c r="ME48" s="22"/>
      <c r="MF48" s="22"/>
      <c r="MG48" s="22"/>
      <c r="MH48" s="22"/>
      <c r="MI48" s="22"/>
      <c r="MJ48" s="22"/>
      <c r="MK48" s="22"/>
      <c r="ML48" s="22"/>
      <c r="MM48" s="22"/>
      <c r="MN48" s="22"/>
      <c r="MO48" s="22"/>
      <c r="MP48" s="22"/>
      <c r="MQ48" s="22"/>
      <c r="MR48" s="22"/>
      <c r="MS48" s="22"/>
      <c r="MT48" s="22"/>
      <c r="MU48" s="22"/>
      <c r="MV48" s="22"/>
      <c r="MW48" s="22"/>
      <c r="MX48" s="22"/>
      <c r="MY48" s="22"/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</row>
    <row r="49" spans="2:374" s="7" customFormat="1" outlineLevel="1" x14ac:dyDescent="0.15">
      <c r="B49" s="9" t="s">
        <v>151</v>
      </c>
      <c r="C49" s="7" t="s">
        <v>140</v>
      </c>
      <c r="G49" s="11">
        <f>NETWORKDAYS(H50,I50,Holidays!$C$3:$C$53)</f>
        <v>4</v>
      </c>
      <c r="H49" s="19">
        <f>MIN(H50,H51)</f>
        <v>43368</v>
      </c>
      <c r="I49" s="19">
        <f>MAX(I50,I51)</f>
        <v>43371</v>
      </c>
      <c r="J49" s="19"/>
      <c r="K49" s="18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6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6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6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6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6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6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6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6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6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6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6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  <c r="LZ49" s="22"/>
      <c r="MA49" s="22"/>
      <c r="MB49" s="22"/>
      <c r="MC49" s="22"/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2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22"/>
      <c r="NI49" s="22"/>
      <c r="NJ49" s="22"/>
    </row>
    <row r="50" spans="2:374" s="7" customFormat="1" outlineLevel="1" x14ac:dyDescent="0.15">
      <c r="B50" s="9"/>
      <c r="H50" s="19">
        <v>43368</v>
      </c>
      <c r="I50" s="19">
        <v>43371</v>
      </c>
      <c r="J50" s="19"/>
      <c r="K50" s="18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6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6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6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6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6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6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6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6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6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6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</row>
    <row r="51" spans="2:374" s="7" customFormat="1" outlineLevel="1" x14ac:dyDescent="0.15">
      <c r="B51" s="9"/>
      <c r="G51" s="11"/>
      <c r="H51" s="19"/>
      <c r="I51" s="19"/>
      <c r="J51" s="19"/>
      <c r="K51" s="18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6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6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6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6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6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6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6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6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6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6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  <c r="KY51" s="22"/>
      <c r="KZ51" s="22"/>
      <c r="LA51" s="22"/>
      <c r="LB51" s="22"/>
      <c r="LC51" s="22"/>
      <c r="LD51" s="22"/>
      <c r="LE51" s="22"/>
      <c r="LF51" s="22"/>
      <c r="LG51" s="22"/>
      <c r="LH51" s="22"/>
      <c r="LI51" s="22"/>
      <c r="LJ51" s="22"/>
      <c r="LK51" s="22"/>
      <c r="LL51" s="22"/>
      <c r="LM51" s="22"/>
      <c r="LN51" s="22"/>
      <c r="LO51" s="22"/>
      <c r="LP51" s="22"/>
      <c r="LQ51" s="22"/>
      <c r="LR51" s="22"/>
      <c r="LS51" s="22"/>
      <c r="LT51" s="22"/>
      <c r="LU51" s="22"/>
      <c r="LV51" s="22"/>
      <c r="LW51" s="22"/>
      <c r="LX51" s="22"/>
      <c r="LY51" s="22"/>
      <c r="LZ51" s="22"/>
      <c r="MA51" s="22"/>
      <c r="MB51" s="22"/>
      <c r="MC51" s="22"/>
      <c r="MD51" s="22"/>
      <c r="ME51" s="22"/>
      <c r="MF51" s="22"/>
      <c r="MG51" s="22"/>
      <c r="MH51" s="22"/>
      <c r="MI51" s="22"/>
      <c r="MJ51" s="22"/>
      <c r="MK51" s="22"/>
      <c r="ML51" s="22"/>
      <c r="MM51" s="22"/>
      <c r="MN51" s="22"/>
      <c r="MO51" s="22"/>
      <c r="MP51" s="22"/>
      <c r="MQ51" s="22"/>
      <c r="MR51" s="22"/>
      <c r="MS51" s="22"/>
      <c r="MT51" s="22"/>
      <c r="MU51" s="22"/>
      <c r="MV51" s="22"/>
      <c r="MW51" s="22"/>
      <c r="MX51" s="22"/>
      <c r="MY51" s="22"/>
      <c r="MZ51" s="22"/>
      <c r="NA51" s="22"/>
      <c r="NB51" s="22"/>
      <c r="NC51" s="22"/>
      <c r="ND51" s="22"/>
      <c r="NE51" s="22"/>
      <c r="NF51" s="22"/>
      <c r="NG51" s="22"/>
      <c r="NH51" s="22"/>
      <c r="NI51" s="22"/>
      <c r="NJ51" s="22"/>
    </row>
    <row r="52" spans="2:374" s="7" customFormat="1" outlineLevel="1" x14ac:dyDescent="0.15">
      <c r="B52" s="9" t="s">
        <v>152</v>
      </c>
      <c r="C52" s="7" t="s">
        <v>141</v>
      </c>
      <c r="G52" s="11">
        <f>NETWORKDAYS(H52,I52,Holidays!$C$3:$C$53)</f>
        <v>4</v>
      </c>
      <c r="H52" s="19">
        <f>MIN(H53:H54)</f>
        <v>43368</v>
      </c>
      <c r="I52" s="19">
        <f>MAX(I53:I54)</f>
        <v>43371</v>
      </c>
      <c r="J52" s="19"/>
      <c r="K52" s="18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6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6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6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6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6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6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6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6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6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6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  <c r="KY52" s="22"/>
      <c r="KZ52" s="22"/>
      <c r="LA52" s="22"/>
      <c r="LB52" s="22"/>
      <c r="LC52" s="22"/>
      <c r="LD52" s="22"/>
      <c r="LE52" s="22"/>
      <c r="LF52" s="22"/>
      <c r="LG52" s="22"/>
      <c r="LH52" s="22"/>
      <c r="LI52" s="22"/>
      <c r="LJ52" s="22"/>
      <c r="LK52" s="22"/>
      <c r="LL52" s="22"/>
      <c r="LM52" s="22"/>
      <c r="LN52" s="22"/>
      <c r="LO52" s="22"/>
      <c r="LP52" s="22"/>
      <c r="LQ52" s="22"/>
      <c r="LR52" s="22"/>
      <c r="LS52" s="22"/>
      <c r="LT52" s="22"/>
      <c r="LU52" s="22"/>
      <c r="LV52" s="22"/>
      <c r="LW52" s="22"/>
      <c r="LX52" s="22"/>
      <c r="LY52" s="22"/>
      <c r="LZ52" s="22"/>
      <c r="MA52" s="22"/>
      <c r="MB52" s="22"/>
      <c r="MC52" s="22"/>
      <c r="MD52" s="22"/>
      <c r="ME52" s="22"/>
      <c r="MF52" s="22"/>
      <c r="MG52" s="22"/>
      <c r="MH52" s="22"/>
      <c r="MI52" s="22"/>
      <c r="MJ52" s="22"/>
      <c r="MK52" s="22"/>
      <c r="ML52" s="22"/>
      <c r="MM52" s="22"/>
      <c r="MN52" s="22"/>
      <c r="MO52" s="22"/>
      <c r="MP52" s="22"/>
      <c r="MQ52" s="22"/>
      <c r="MR52" s="22"/>
      <c r="MS52" s="22"/>
      <c r="MT52" s="22"/>
      <c r="MU52" s="22"/>
      <c r="MV52" s="22"/>
      <c r="MW52" s="22"/>
      <c r="MX52" s="22"/>
      <c r="MY52" s="22"/>
      <c r="MZ52" s="22"/>
      <c r="NA52" s="22"/>
      <c r="NB52" s="22"/>
      <c r="NC52" s="22"/>
      <c r="ND52" s="22"/>
      <c r="NE52" s="22"/>
      <c r="NF52" s="22"/>
      <c r="NG52" s="22"/>
      <c r="NH52" s="22"/>
      <c r="NI52" s="22"/>
      <c r="NJ52" s="22"/>
    </row>
    <row r="53" spans="2:374" s="7" customFormat="1" outlineLevel="1" x14ac:dyDescent="0.15">
      <c r="B53" s="9"/>
      <c r="C53" s="7" t="s">
        <v>204</v>
      </c>
      <c r="D53" s="7" t="s">
        <v>206</v>
      </c>
      <c r="G53" s="11"/>
      <c r="H53" s="19">
        <v>43368</v>
      </c>
      <c r="I53" s="19">
        <v>43371</v>
      </c>
      <c r="J53" s="19"/>
      <c r="K53" s="18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6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6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6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6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6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6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6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6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6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W53" s="12"/>
      <c r="IX53" s="12"/>
      <c r="IY53" s="12"/>
      <c r="IZ53" s="12"/>
      <c r="JA53" s="12"/>
      <c r="JB53" s="12"/>
      <c r="JC53" s="16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  <c r="KY53" s="22"/>
      <c r="KZ53" s="22"/>
      <c r="LA53" s="22"/>
      <c r="LB53" s="22"/>
      <c r="LC53" s="22"/>
      <c r="LD53" s="22"/>
      <c r="LE53" s="22"/>
      <c r="LF53" s="22"/>
      <c r="LG53" s="22"/>
      <c r="LH53" s="22"/>
      <c r="LI53" s="22"/>
      <c r="LJ53" s="22"/>
      <c r="LK53" s="22"/>
      <c r="LL53" s="22"/>
      <c r="LM53" s="22"/>
      <c r="LN53" s="22"/>
      <c r="LO53" s="22"/>
      <c r="LP53" s="22"/>
      <c r="LQ53" s="22"/>
      <c r="LR53" s="22"/>
      <c r="LS53" s="22"/>
      <c r="LT53" s="22"/>
      <c r="LU53" s="22"/>
      <c r="LV53" s="22"/>
      <c r="LW53" s="22"/>
      <c r="LX53" s="22"/>
      <c r="LY53" s="22"/>
      <c r="LZ53" s="22"/>
      <c r="MA53" s="22"/>
      <c r="MB53" s="22"/>
      <c r="MC53" s="22"/>
      <c r="MD53" s="22"/>
      <c r="ME53" s="22"/>
      <c r="MF53" s="22"/>
      <c r="MG53" s="22"/>
      <c r="MH53" s="22"/>
      <c r="MI53" s="22"/>
      <c r="MJ53" s="22"/>
      <c r="MK53" s="22"/>
      <c r="ML53" s="22"/>
      <c r="MM53" s="22"/>
      <c r="MN53" s="22"/>
      <c r="MO53" s="22"/>
      <c r="MP53" s="22"/>
      <c r="MQ53" s="22"/>
      <c r="MR53" s="22"/>
      <c r="MS53" s="22"/>
      <c r="MT53" s="22"/>
      <c r="MU53" s="22"/>
      <c r="MV53" s="22"/>
      <c r="MW53" s="22"/>
      <c r="MX53" s="22"/>
      <c r="MY53" s="22"/>
      <c r="MZ53" s="22"/>
      <c r="NA53" s="22"/>
      <c r="NB53" s="22"/>
      <c r="NC53" s="22"/>
      <c r="ND53" s="22"/>
      <c r="NE53" s="22"/>
      <c r="NF53" s="22"/>
      <c r="NG53" s="22"/>
      <c r="NH53" s="22"/>
      <c r="NI53" s="22"/>
      <c r="NJ53" s="22"/>
    </row>
    <row r="54" spans="2:374" s="7" customFormat="1" outlineLevel="1" x14ac:dyDescent="0.15">
      <c r="B54" s="9"/>
      <c r="C54" s="7" t="s">
        <v>207</v>
      </c>
      <c r="D54" s="7" t="s">
        <v>205</v>
      </c>
      <c r="G54" s="11"/>
      <c r="H54" s="19"/>
      <c r="I54" s="19"/>
      <c r="J54" s="19"/>
      <c r="K54" s="18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6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6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6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6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6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6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6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6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6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6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  <c r="KY54" s="22"/>
      <c r="KZ54" s="22"/>
      <c r="LA54" s="22"/>
      <c r="LB54" s="22"/>
      <c r="LC54" s="22"/>
      <c r="LD54" s="22"/>
      <c r="LE54" s="22"/>
      <c r="LF54" s="22"/>
      <c r="LG54" s="22"/>
      <c r="LH54" s="22"/>
      <c r="LI54" s="22"/>
      <c r="LJ54" s="22"/>
      <c r="LK54" s="22"/>
      <c r="LL54" s="22"/>
      <c r="LM54" s="22"/>
      <c r="LN54" s="22"/>
      <c r="LO54" s="22"/>
      <c r="LP54" s="22"/>
      <c r="LQ54" s="22"/>
      <c r="LR54" s="22"/>
      <c r="LS54" s="22"/>
      <c r="LT54" s="22"/>
      <c r="LU54" s="22"/>
      <c r="LV54" s="22"/>
      <c r="LW54" s="22"/>
      <c r="LX54" s="22"/>
      <c r="LY54" s="22"/>
      <c r="LZ54" s="22"/>
      <c r="MA54" s="22"/>
      <c r="MB54" s="22"/>
      <c r="MC54" s="22"/>
      <c r="MD54" s="22"/>
      <c r="ME54" s="22"/>
      <c r="MF54" s="22"/>
      <c r="MG54" s="22"/>
      <c r="MH54" s="22"/>
      <c r="MI54" s="22"/>
      <c r="MJ54" s="22"/>
      <c r="MK54" s="22"/>
      <c r="ML54" s="22"/>
      <c r="MM54" s="22"/>
      <c r="MN54" s="22"/>
      <c r="MO54" s="22"/>
      <c r="MP54" s="22"/>
      <c r="MQ54" s="22"/>
      <c r="MR54" s="22"/>
      <c r="MS54" s="22"/>
      <c r="MT54" s="22"/>
      <c r="MU54" s="22"/>
      <c r="MV54" s="22"/>
      <c r="MW54" s="22"/>
      <c r="MX54" s="22"/>
      <c r="MY54" s="22"/>
      <c r="MZ54" s="22"/>
      <c r="NA54" s="22"/>
      <c r="NB54" s="22"/>
      <c r="NC54" s="22"/>
      <c r="ND54" s="22"/>
      <c r="NE54" s="22"/>
      <c r="NF54" s="22"/>
      <c r="NG54" s="22"/>
      <c r="NH54" s="22"/>
      <c r="NI54" s="22"/>
      <c r="NJ54" s="22"/>
    </row>
    <row r="55" spans="2:374" s="7" customFormat="1" outlineLevel="1" x14ac:dyDescent="0.15">
      <c r="B55" s="9" t="s">
        <v>153</v>
      </c>
      <c r="C55" s="7" t="s">
        <v>142</v>
      </c>
      <c r="G55" s="11">
        <f>NETWORKDAYS(H55,I55,Holidays!$C$3:$C$53)</f>
        <v>4</v>
      </c>
      <c r="H55" s="19">
        <f>MIN(H56:H59)</f>
        <v>43368</v>
      </c>
      <c r="I55" s="19">
        <f>MAX(I56:I59)</f>
        <v>43371</v>
      </c>
      <c r="J55" s="19"/>
      <c r="K55" s="18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6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6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6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6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6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6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6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6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6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  <c r="JA55" s="12"/>
      <c r="JB55" s="12"/>
      <c r="JC55" s="16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  <c r="KY55" s="22"/>
      <c r="KZ55" s="22"/>
      <c r="LA55" s="22"/>
      <c r="LB55" s="22"/>
      <c r="LC55" s="22"/>
      <c r="LD55" s="22"/>
      <c r="LE55" s="22"/>
      <c r="LF55" s="22"/>
      <c r="LG55" s="22"/>
      <c r="LH55" s="22"/>
      <c r="LI55" s="22"/>
      <c r="LJ55" s="22"/>
      <c r="LK55" s="22"/>
      <c r="LL55" s="22"/>
      <c r="LM55" s="22"/>
      <c r="LN55" s="22"/>
      <c r="LO55" s="22"/>
      <c r="LP55" s="22"/>
      <c r="LQ55" s="22"/>
      <c r="LR55" s="22"/>
      <c r="LS55" s="22"/>
      <c r="LT55" s="22"/>
      <c r="LU55" s="22"/>
      <c r="LV55" s="22"/>
      <c r="LW55" s="22"/>
      <c r="LX55" s="22"/>
      <c r="LY55" s="22"/>
      <c r="LZ55" s="22"/>
      <c r="MA55" s="22"/>
      <c r="MB55" s="22"/>
      <c r="MC55" s="22"/>
      <c r="MD55" s="22"/>
      <c r="ME55" s="22"/>
      <c r="MF55" s="22"/>
      <c r="MG55" s="22"/>
      <c r="MH55" s="22"/>
      <c r="MI55" s="22"/>
      <c r="MJ55" s="22"/>
      <c r="MK55" s="22"/>
      <c r="ML55" s="22"/>
      <c r="MM55" s="22"/>
      <c r="MN55" s="22"/>
      <c r="MO55" s="22"/>
      <c r="MP55" s="22"/>
      <c r="MQ55" s="22"/>
      <c r="MR55" s="22"/>
      <c r="MS55" s="22"/>
      <c r="MT55" s="22"/>
      <c r="MU55" s="22"/>
      <c r="MV55" s="22"/>
      <c r="MW55" s="22"/>
      <c r="MX55" s="22"/>
      <c r="MY55" s="22"/>
      <c r="MZ55" s="22"/>
      <c r="NA55" s="22"/>
      <c r="NB55" s="22"/>
      <c r="NC55" s="22"/>
      <c r="ND55" s="22"/>
      <c r="NE55" s="22"/>
      <c r="NF55" s="22"/>
      <c r="NG55" s="22"/>
      <c r="NH55" s="22"/>
      <c r="NI55" s="22"/>
      <c r="NJ55" s="22"/>
    </row>
    <row r="56" spans="2:374" s="7" customFormat="1" outlineLevel="1" x14ac:dyDescent="0.15">
      <c r="B56" s="9"/>
      <c r="C56" s="7" t="s">
        <v>208</v>
      </c>
      <c r="D56" s="7" t="s">
        <v>209</v>
      </c>
      <c r="G56" s="11"/>
      <c r="H56" s="19">
        <v>43368</v>
      </c>
      <c r="I56" s="19">
        <v>43371</v>
      </c>
      <c r="J56" s="19"/>
      <c r="K56" s="18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6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6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6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6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6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6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6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6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6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6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2"/>
      <c r="LK56" s="22"/>
      <c r="LL56" s="22"/>
      <c r="LM56" s="22"/>
      <c r="LN56" s="22"/>
      <c r="LO56" s="22"/>
      <c r="LP56" s="22"/>
      <c r="LQ56" s="22"/>
      <c r="LR56" s="22"/>
      <c r="LS56" s="22"/>
      <c r="LT56" s="22"/>
      <c r="LU56" s="22"/>
      <c r="LV56" s="22"/>
      <c r="LW56" s="22"/>
      <c r="LX56" s="22"/>
      <c r="LY56" s="22"/>
      <c r="LZ56" s="22"/>
      <c r="MA56" s="22"/>
      <c r="MB56" s="22"/>
      <c r="MC56" s="22"/>
      <c r="MD56" s="22"/>
      <c r="ME56" s="22"/>
      <c r="MF56" s="22"/>
      <c r="MG56" s="22"/>
      <c r="MH56" s="22"/>
      <c r="MI56" s="22"/>
      <c r="MJ56" s="22"/>
      <c r="MK56" s="22"/>
      <c r="ML56" s="22"/>
      <c r="MM56" s="22"/>
      <c r="MN56" s="22"/>
      <c r="MO56" s="22"/>
      <c r="MP56" s="22"/>
      <c r="MQ56" s="22"/>
      <c r="MR56" s="22"/>
      <c r="MS56" s="22"/>
      <c r="MT56" s="22"/>
      <c r="MU56" s="22"/>
      <c r="MV56" s="22"/>
      <c r="MW56" s="22"/>
      <c r="MX56" s="22"/>
      <c r="MY56" s="22"/>
      <c r="MZ56" s="22"/>
      <c r="NA56" s="22"/>
      <c r="NB56" s="22"/>
      <c r="NC56" s="22"/>
      <c r="ND56" s="22"/>
      <c r="NE56" s="22"/>
      <c r="NF56" s="22"/>
      <c r="NG56" s="22"/>
      <c r="NH56" s="22"/>
      <c r="NI56" s="22"/>
      <c r="NJ56" s="22"/>
    </row>
    <row r="57" spans="2:374" s="7" customFormat="1" outlineLevel="1" x14ac:dyDescent="0.15">
      <c r="B57" s="9"/>
      <c r="C57" s="7" t="s">
        <v>214</v>
      </c>
      <c r="D57" s="7" t="s">
        <v>212</v>
      </c>
      <c r="G57" s="11"/>
      <c r="H57" s="19"/>
      <c r="I57" s="19"/>
      <c r="J57" s="19"/>
      <c r="K57" s="18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6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6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6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6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6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6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6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6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6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6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  <c r="KY57" s="22"/>
      <c r="KZ57" s="22"/>
      <c r="LA57" s="22"/>
      <c r="LB57" s="22"/>
      <c r="LC57" s="22"/>
      <c r="LD57" s="22"/>
      <c r="LE57" s="22"/>
      <c r="LF57" s="22"/>
      <c r="LG57" s="22"/>
      <c r="LH57" s="22"/>
      <c r="LI57" s="22"/>
      <c r="LJ57" s="22"/>
      <c r="LK57" s="22"/>
      <c r="LL57" s="22"/>
      <c r="LM57" s="22"/>
      <c r="LN57" s="22"/>
      <c r="LO57" s="22"/>
      <c r="LP57" s="22"/>
      <c r="LQ57" s="22"/>
      <c r="LR57" s="22"/>
      <c r="LS57" s="22"/>
      <c r="LT57" s="22"/>
      <c r="LU57" s="22"/>
      <c r="LV57" s="22"/>
      <c r="LW57" s="22"/>
      <c r="LX57" s="22"/>
      <c r="LY57" s="22"/>
      <c r="LZ57" s="22"/>
      <c r="MA57" s="22"/>
      <c r="MB57" s="22"/>
      <c r="MC57" s="22"/>
      <c r="MD57" s="22"/>
      <c r="ME57" s="22"/>
      <c r="MF57" s="22"/>
      <c r="MG57" s="22"/>
      <c r="MH57" s="22"/>
      <c r="MI57" s="22"/>
      <c r="MJ57" s="22"/>
      <c r="MK57" s="22"/>
      <c r="ML57" s="22"/>
      <c r="MM57" s="22"/>
      <c r="MN57" s="22"/>
      <c r="MO57" s="22"/>
      <c r="MP57" s="22"/>
      <c r="MQ57" s="22"/>
      <c r="MR57" s="22"/>
      <c r="MS57" s="22"/>
      <c r="MT57" s="22"/>
      <c r="MU57" s="22"/>
      <c r="MV57" s="22"/>
      <c r="MW57" s="22"/>
      <c r="MX57" s="22"/>
      <c r="MY57" s="22"/>
      <c r="MZ57" s="22"/>
      <c r="NA57" s="22"/>
      <c r="NB57" s="22"/>
      <c r="NC57" s="22"/>
      <c r="ND57" s="22"/>
      <c r="NE57" s="22"/>
      <c r="NF57" s="22"/>
      <c r="NG57" s="22"/>
      <c r="NH57" s="22"/>
      <c r="NI57" s="22"/>
      <c r="NJ57" s="22"/>
    </row>
    <row r="58" spans="2:374" s="7" customFormat="1" outlineLevel="1" x14ac:dyDescent="0.15">
      <c r="B58" s="9"/>
      <c r="C58" s="7" t="s">
        <v>215</v>
      </c>
      <c r="D58" s="7" t="s">
        <v>213</v>
      </c>
      <c r="G58" s="11"/>
      <c r="H58" s="19"/>
      <c r="I58" s="19"/>
      <c r="J58" s="19"/>
      <c r="K58" s="18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6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6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6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6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6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6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6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6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6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6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2"/>
      <c r="LE58" s="22"/>
      <c r="LF58" s="22"/>
      <c r="LG58" s="22"/>
      <c r="LH58" s="22"/>
      <c r="LI58" s="22"/>
      <c r="LJ58" s="22"/>
      <c r="LK58" s="22"/>
      <c r="LL58" s="22"/>
      <c r="LM58" s="22"/>
      <c r="LN58" s="22"/>
      <c r="LO58" s="22"/>
      <c r="LP58" s="22"/>
      <c r="LQ58" s="22"/>
      <c r="LR58" s="22"/>
      <c r="LS58" s="22"/>
      <c r="LT58" s="22"/>
      <c r="LU58" s="22"/>
      <c r="LV58" s="22"/>
      <c r="LW58" s="22"/>
      <c r="LX58" s="22"/>
      <c r="LY58" s="22"/>
      <c r="LZ58" s="22"/>
      <c r="MA58" s="22"/>
      <c r="MB58" s="22"/>
      <c r="MC58" s="22"/>
      <c r="MD58" s="22"/>
      <c r="ME58" s="22"/>
      <c r="MF58" s="22"/>
      <c r="MG58" s="22"/>
      <c r="MH58" s="22"/>
      <c r="MI58" s="22"/>
      <c r="MJ58" s="22"/>
      <c r="MK58" s="22"/>
      <c r="ML58" s="22"/>
      <c r="MM58" s="22"/>
      <c r="MN58" s="22"/>
      <c r="MO58" s="22"/>
      <c r="MP58" s="22"/>
      <c r="MQ58" s="22"/>
      <c r="MR58" s="22"/>
      <c r="MS58" s="22"/>
      <c r="MT58" s="22"/>
      <c r="MU58" s="22"/>
      <c r="MV58" s="22"/>
      <c r="MW58" s="22"/>
      <c r="MX58" s="22"/>
      <c r="MY58" s="22"/>
      <c r="MZ58" s="22"/>
      <c r="NA58" s="22"/>
      <c r="NB58" s="22"/>
      <c r="NC58" s="22"/>
      <c r="ND58" s="22"/>
      <c r="NE58" s="22"/>
      <c r="NF58" s="22"/>
      <c r="NG58" s="22"/>
      <c r="NH58" s="22"/>
      <c r="NI58" s="22"/>
      <c r="NJ58" s="22"/>
    </row>
    <row r="59" spans="2:374" s="7" customFormat="1" outlineLevel="1" x14ac:dyDescent="0.15">
      <c r="B59" s="9"/>
      <c r="C59" s="7" t="s">
        <v>216</v>
      </c>
      <c r="D59" s="7" t="s">
        <v>176</v>
      </c>
      <c r="G59" s="11"/>
      <c r="H59" s="19"/>
      <c r="I59" s="19"/>
      <c r="J59" s="19"/>
      <c r="K59" s="18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6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6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6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6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6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6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6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6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6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W59" s="12"/>
      <c r="IX59" s="12"/>
      <c r="IY59" s="12"/>
      <c r="IZ59" s="12"/>
      <c r="JA59" s="12"/>
      <c r="JB59" s="12"/>
      <c r="JC59" s="16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</row>
    <row r="60" spans="2:374" s="7" customFormat="1" outlineLevel="1" x14ac:dyDescent="0.15">
      <c r="B60" s="9" t="s">
        <v>162</v>
      </c>
      <c r="C60" s="7" t="s">
        <v>159</v>
      </c>
      <c r="G60" s="11">
        <f>NETWORKDAYS(H60,I60,Holidays!$C$3:$C$53)</f>
        <v>4</v>
      </c>
      <c r="H60" s="19">
        <f>MIN(H61:H61)</f>
        <v>43368</v>
      </c>
      <c r="I60" s="19">
        <f>MAX(I61:I61)</f>
        <v>43371</v>
      </c>
      <c r="J60" s="19"/>
      <c r="K60" s="18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6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6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6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6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6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6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6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6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6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6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  <c r="KY60" s="22"/>
      <c r="KZ60" s="22"/>
      <c r="LA60" s="22"/>
      <c r="LB60" s="22"/>
      <c r="LC60" s="22"/>
      <c r="LD60" s="22"/>
      <c r="LE60" s="22"/>
      <c r="LF60" s="22"/>
      <c r="LG60" s="22"/>
      <c r="LH60" s="22"/>
      <c r="LI60" s="22"/>
      <c r="LJ60" s="22"/>
      <c r="LK60" s="22"/>
      <c r="LL60" s="22"/>
      <c r="LM60" s="22"/>
      <c r="LN60" s="22"/>
      <c r="LO60" s="22"/>
      <c r="LP60" s="22"/>
      <c r="LQ60" s="22"/>
      <c r="LR60" s="22"/>
      <c r="LS60" s="22"/>
      <c r="LT60" s="22"/>
      <c r="LU60" s="22"/>
      <c r="LV60" s="22"/>
      <c r="LW60" s="22"/>
      <c r="LX60" s="22"/>
      <c r="LY60" s="22"/>
      <c r="LZ60" s="22"/>
      <c r="MA60" s="22"/>
      <c r="MB60" s="22"/>
      <c r="MC60" s="22"/>
      <c r="MD60" s="22"/>
      <c r="ME60" s="22"/>
      <c r="MF60" s="22"/>
      <c r="MG60" s="22"/>
      <c r="MH60" s="22"/>
      <c r="MI60" s="22"/>
      <c r="MJ60" s="22"/>
      <c r="MK60" s="22"/>
      <c r="ML60" s="22"/>
      <c r="MM60" s="22"/>
      <c r="MN60" s="22"/>
      <c r="MO60" s="22"/>
      <c r="MP60" s="22"/>
      <c r="MQ60" s="22"/>
      <c r="MR60" s="22"/>
      <c r="MS60" s="22"/>
      <c r="MT60" s="22"/>
      <c r="MU60" s="22"/>
      <c r="MV60" s="22"/>
      <c r="MW60" s="22"/>
      <c r="MX60" s="22"/>
      <c r="MY60" s="22"/>
      <c r="MZ60" s="22"/>
      <c r="NA60" s="22"/>
      <c r="NB60" s="22"/>
      <c r="NC60" s="22"/>
      <c r="ND60" s="22"/>
      <c r="NE60" s="22"/>
      <c r="NF60" s="22"/>
      <c r="NG60" s="22"/>
      <c r="NH60" s="22"/>
      <c r="NI60" s="22"/>
      <c r="NJ60" s="22"/>
    </row>
    <row r="61" spans="2:374" s="7" customFormat="1" outlineLevel="1" x14ac:dyDescent="0.15">
      <c r="B61" s="9"/>
      <c r="G61" s="11"/>
      <c r="H61" s="19">
        <v>43368</v>
      </c>
      <c r="I61" s="19">
        <v>43371</v>
      </c>
      <c r="J61" s="19"/>
      <c r="K61" s="18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6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6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6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6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6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6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6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6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6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  <c r="JA61" s="12"/>
      <c r="JB61" s="12"/>
      <c r="JC61" s="16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  <c r="KY61" s="22"/>
      <c r="KZ61" s="22"/>
      <c r="LA61" s="22"/>
      <c r="LB61" s="22"/>
      <c r="LC61" s="22"/>
      <c r="LD61" s="22"/>
      <c r="LE61" s="22"/>
      <c r="LF61" s="22"/>
      <c r="LG61" s="22"/>
      <c r="LH61" s="22"/>
      <c r="LI61" s="22"/>
      <c r="LJ61" s="22"/>
      <c r="LK61" s="22"/>
      <c r="LL61" s="22"/>
      <c r="LM61" s="22"/>
      <c r="LN61" s="22"/>
      <c r="LO61" s="22"/>
      <c r="LP61" s="22"/>
      <c r="LQ61" s="22"/>
      <c r="LR61" s="22"/>
      <c r="LS61" s="22"/>
      <c r="LT61" s="22"/>
      <c r="LU61" s="22"/>
      <c r="LV61" s="22"/>
      <c r="LW61" s="22"/>
      <c r="LX61" s="22"/>
      <c r="LY61" s="22"/>
      <c r="LZ61" s="22"/>
      <c r="MA61" s="22"/>
      <c r="MB61" s="22"/>
      <c r="MC61" s="22"/>
      <c r="MD61" s="22"/>
      <c r="ME61" s="22"/>
      <c r="MF61" s="22"/>
      <c r="MG61" s="22"/>
      <c r="MH61" s="22"/>
      <c r="MI61" s="22"/>
      <c r="MJ61" s="22"/>
      <c r="MK61" s="22"/>
      <c r="ML61" s="22"/>
      <c r="MM61" s="22"/>
      <c r="MN61" s="22"/>
      <c r="MO61" s="22"/>
      <c r="MP61" s="22"/>
      <c r="MQ61" s="22"/>
      <c r="MR61" s="22"/>
      <c r="MS61" s="22"/>
      <c r="MT61" s="22"/>
      <c r="MU61" s="22"/>
      <c r="MV61" s="22"/>
      <c r="MW61" s="22"/>
      <c r="MX61" s="22"/>
      <c r="MY61" s="22"/>
      <c r="MZ61" s="22"/>
      <c r="NA61" s="22"/>
      <c r="NB61" s="22"/>
      <c r="NC61" s="22"/>
      <c r="ND61" s="22"/>
      <c r="NE61" s="22"/>
      <c r="NF61" s="22"/>
      <c r="NG61" s="22"/>
      <c r="NH61" s="22"/>
      <c r="NI61" s="22"/>
      <c r="NJ61" s="22"/>
    </row>
    <row r="62" spans="2:374" s="7" customFormat="1" outlineLevel="1" x14ac:dyDescent="0.15">
      <c r="B62" s="9" t="s">
        <v>163</v>
      </c>
      <c r="C62" s="7" t="s">
        <v>160</v>
      </c>
      <c r="G62" s="11">
        <f>NETWORKDAYS(H62,I62,Holidays!$C$3:$C$53)</f>
        <v>4</v>
      </c>
      <c r="H62" s="19">
        <f>MIN(H63:H63)</f>
        <v>43368</v>
      </c>
      <c r="I62" s="19">
        <f>MAX(I63:I63)</f>
        <v>43371</v>
      </c>
      <c r="J62" s="19"/>
      <c r="K62" s="18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6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6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6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6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6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6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6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6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6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W62" s="12"/>
      <c r="IX62" s="12"/>
      <c r="IY62" s="12"/>
      <c r="IZ62" s="12"/>
      <c r="JA62" s="12"/>
      <c r="JB62" s="12"/>
      <c r="JC62" s="16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LU62" s="22"/>
      <c r="LV62" s="22"/>
      <c r="LW62" s="22"/>
      <c r="LX62" s="22"/>
      <c r="LY62" s="22"/>
      <c r="LZ62" s="22"/>
      <c r="MA62" s="22"/>
      <c r="MB62" s="22"/>
      <c r="MC62" s="22"/>
      <c r="MD62" s="22"/>
      <c r="ME62" s="22"/>
      <c r="MF62" s="22"/>
      <c r="MG62" s="22"/>
      <c r="MH62" s="22"/>
      <c r="MI62" s="22"/>
      <c r="MJ62" s="22"/>
      <c r="MK62" s="22"/>
      <c r="ML62" s="22"/>
      <c r="MM62" s="22"/>
      <c r="MN62" s="22"/>
      <c r="MO62" s="22"/>
      <c r="MP62" s="22"/>
      <c r="MQ62" s="22"/>
      <c r="MR62" s="22"/>
      <c r="MS62" s="22"/>
      <c r="MT62" s="22"/>
      <c r="MU62" s="22"/>
      <c r="MV62" s="22"/>
      <c r="MW62" s="22"/>
      <c r="MX62" s="22"/>
      <c r="MY62" s="22"/>
      <c r="MZ62" s="22"/>
      <c r="NA62" s="22"/>
      <c r="NB62" s="22"/>
      <c r="NC62" s="22"/>
      <c r="ND62" s="22"/>
      <c r="NE62" s="22"/>
      <c r="NF62" s="22"/>
      <c r="NG62" s="22"/>
      <c r="NH62" s="22"/>
      <c r="NI62" s="22"/>
      <c r="NJ62" s="22"/>
    </row>
    <row r="63" spans="2:374" s="7" customFormat="1" outlineLevel="1" x14ac:dyDescent="0.15">
      <c r="B63" s="9"/>
      <c r="G63" s="11"/>
      <c r="H63" s="19">
        <v>43368</v>
      </c>
      <c r="I63" s="19">
        <v>43371</v>
      </c>
      <c r="J63" s="19"/>
      <c r="K63" s="18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6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6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6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6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6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6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6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6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6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W63" s="12"/>
      <c r="IX63" s="12"/>
      <c r="IY63" s="12"/>
      <c r="IZ63" s="12"/>
      <c r="JA63" s="12"/>
      <c r="JB63" s="12"/>
      <c r="JC63" s="16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22"/>
      <c r="MT63" s="22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</row>
    <row r="64" spans="2:374" s="7" customFormat="1" outlineLevel="1" x14ac:dyDescent="0.15">
      <c r="B64" s="9" t="s">
        <v>164</v>
      </c>
      <c r="C64" s="7" t="s">
        <v>161</v>
      </c>
      <c r="G64" s="11">
        <f>NETWORKDAYS(H64,I64,Holidays!$C$3:$C$53)</f>
        <v>4</v>
      </c>
      <c r="H64" s="19">
        <f>MIN(H65:H65)</f>
        <v>43368</v>
      </c>
      <c r="I64" s="19">
        <f>MAX(I65:I65)</f>
        <v>43371</v>
      </c>
      <c r="J64" s="19"/>
      <c r="K64" s="18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6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6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6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6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6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6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6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6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6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2"/>
      <c r="IW64" s="12"/>
      <c r="IX64" s="12"/>
      <c r="IY64" s="12"/>
      <c r="IZ64" s="12"/>
      <c r="JA64" s="12"/>
      <c r="JB64" s="12"/>
      <c r="JC64" s="16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2"/>
      <c r="ML64" s="22"/>
      <c r="MM64" s="22"/>
      <c r="MN64" s="22"/>
      <c r="MO64" s="22"/>
      <c r="MP64" s="22"/>
      <c r="MQ64" s="22"/>
      <c r="MR64" s="22"/>
      <c r="MS64" s="22"/>
      <c r="MT64" s="22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</row>
    <row r="65" spans="1:374" s="7" customFormat="1" outlineLevel="1" x14ac:dyDescent="0.15">
      <c r="B65" s="9"/>
      <c r="G65" s="11"/>
      <c r="H65" s="19">
        <v>43368</v>
      </c>
      <c r="I65" s="19">
        <v>43371</v>
      </c>
      <c r="J65" s="19"/>
      <c r="K65" s="18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6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6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6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6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6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6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6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6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6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6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  <c r="IW65" s="12"/>
      <c r="IX65" s="12"/>
      <c r="IY65" s="12"/>
      <c r="IZ65" s="12"/>
      <c r="JA65" s="12"/>
      <c r="JB65" s="12"/>
      <c r="JC65" s="16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</row>
    <row r="66" spans="1:374" s="7" customFormat="1" outlineLevel="1" x14ac:dyDescent="0.15">
      <c r="B66" s="9" t="s">
        <v>210</v>
      </c>
      <c r="C66" s="7" t="s">
        <v>211</v>
      </c>
      <c r="G66" s="11">
        <f>NETWORKDAYS(H66,I66,Holidays!$C$3:$C$53)</f>
        <v>4</v>
      </c>
      <c r="H66" s="19">
        <f>MIN(H67:H67)</f>
        <v>43368</v>
      </c>
      <c r="I66" s="19">
        <f>MAX(I67:I67)</f>
        <v>43371</v>
      </c>
      <c r="J66" s="19"/>
      <c r="K66" s="18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6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6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6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6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6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6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6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6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6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  <c r="JA66" s="12"/>
      <c r="JB66" s="12"/>
      <c r="JC66" s="16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  <c r="KY66" s="22"/>
      <c r="KZ66" s="22"/>
      <c r="LA66" s="22"/>
      <c r="LB66" s="22"/>
      <c r="LC66" s="22"/>
      <c r="LD66" s="22"/>
      <c r="LE66" s="22"/>
      <c r="LF66" s="22"/>
      <c r="LG66" s="22"/>
      <c r="LH66" s="22"/>
      <c r="LI66" s="22"/>
      <c r="LJ66" s="22"/>
      <c r="LK66" s="22"/>
      <c r="LL66" s="22"/>
      <c r="LM66" s="22"/>
      <c r="LN66" s="22"/>
      <c r="LO66" s="22"/>
      <c r="LP66" s="22"/>
      <c r="LQ66" s="22"/>
      <c r="LR66" s="22"/>
      <c r="LS66" s="22"/>
      <c r="LT66" s="22"/>
      <c r="LU66" s="22"/>
      <c r="LV66" s="22"/>
      <c r="LW66" s="22"/>
      <c r="LX66" s="22"/>
      <c r="LY66" s="22"/>
      <c r="LZ66" s="22"/>
      <c r="MA66" s="22"/>
      <c r="MB66" s="22"/>
      <c r="MC66" s="22"/>
      <c r="MD66" s="22"/>
      <c r="ME66" s="22"/>
      <c r="MF66" s="22"/>
      <c r="MG66" s="22"/>
      <c r="MH66" s="22"/>
      <c r="MI66" s="22"/>
      <c r="MJ66" s="22"/>
      <c r="MK66" s="22"/>
      <c r="ML66" s="22"/>
      <c r="MM66" s="22"/>
      <c r="MN66" s="22"/>
      <c r="MO66" s="22"/>
      <c r="MP66" s="22"/>
      <c r="MQ66" s="22"/>
      <c r="MR66" s="22"/>
      <c r="MS66" s="22"/>
      <c r="MT66" s="22"/>
      <c r="MU66" s="22"/>
      <c r="MV66" s="22"/>
      <c r="MW66" s="22"/>
      <c r="MX66" s="22"/>
      <c r="MY66" s="22"/>
      <c r="MZ66" s="22"/>
      <c r="NA66" s="22"/>
      <c r="NB66" s="22"/>
      <c r="NC66" s="22"/>
      <c r="ND66" s="22"/>
      <c r="NE66" s="22"/>
      <c r="NF66" s="22"/>
      <c r="NG66" s="22"/>
      <c r="NH66" s="22"/>
      <c r="NI66" s="22"/>
      <c r="NJ66" s="22"/>
    </row>
    <row r="67" spans="1:374" s="7" customFormat="1" outlineLevel="1" x14ac:dyDescent="0.15">
      <c r="B67" s="9"/>
      <c r="G67" s="11"/>
      <c r="H67" s="19">
        <v>43368</v>
      </c>
      <c r="I67" s="19">
        <v>43371</v>
      </c>
      <c r="J67" s="19"/>
      <c r="K67" s="18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6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6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6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6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6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6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6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6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6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W67" s="12"/>
      <c r="IX67" s="12"/>
      <c r="IY67" s="12"/>
      <c r="IZ67" s="12"/>
      <c r="JA67" s="12"/>
      <c r="JB67" s="12"/>
      <c r="JC67" s="16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  <c r="KY67" s="22"/>
      <c r="KZ67" s="22"/>
      <c r="LA67" s="22"/>
      <c r="LB67" s="22"/>
      <c r="LC67" s="22"/>
      <c r="LD67" s="22"/>
      <c r="LE67" s="22"/>
      <c r="LF67" s="22"/>
      <c r="LG67" s="22"/>
      <c r="LH67" s="22"/>
      <c r="LI67" s="22"/>
      <c r="LJ67" s="22"/>
      <c r="LK67" s="22"/>
      <c r="LL67" s="22"/>
      <c r="LM67" s="22"/>
      <c r="LN67" s="22"/>
      <c r="LO67" s="22"/>
      <c r="LP67" s="22"/>
      <c r="LQ67" s="22"/>
      <c r="LR67" s="22"/>
      <c r="LS67" s="22"/>
      <c r="LT67" s="22"/>
      <c r="LU67" s="22"/>
      <c r="LV67" s="22"/>
      <c r="LW67" s="22"/>
      <c r="LX67" s="22"/>
      <c r="LY67" s="22"/>
      <c r="LZ67" s="22"/>
      <c r="MA67" s="22"/>
      <c r="MB67" s="22"/>
      <c r="MC67" s="22"/>
      <c r="MD67" s="22"/>
      <c r="ME67" s="22"/>
      <c r="MF67" s="22"/>
      <c r="MG67" s="22"/>
      <c r="MH67" s="22"/>
      <c r="MI67" s="22"/>
      <c r="MJ67" s="22"/>
      <c r="MK67" s="22"/>
      <c r="ML67" s="22"/>
      <c r="MM67" s="22"/>
      <c r="MN67" s="22"/>
      <c r="MO67" s="22"/>
      <c r="MP67" s="22"/>
      <c r="MQ67" s="22"/>
      <c r="MR67" s="22"/>
      <c r="MS67" s="22"/>
      <c r="MT67" s="22"/>
      <c r="MU67" s="22"/>
      <c r="MV67" s="22"/>
      <c r="MW67" s="22"/>
      <c r="MX67" s="22"/>
      <c r="MY67" s="22"/>
      <c r="MZ67" s="22"/>
      <c r="NA67" s="22"/>
      <c r="NB67" s="22"/>
      <c r="NC67" s="22"/>
      <c r="ND67" s="22"/>
      <c r="NE67" s="22"/>
      <c r="NF67" s="22"/>
      <c r="NG67" s="22"/>
      <c r="NH67" s="22"/>
      <c r="NI67" s="22"/>
      <c r="NJ67" s="22"/>
    </row>
    <row r="68" spans="1:374" s="7" customFormat="1" x14ac:dyDescent="0.15">
      <c r="A68" s="7">
        <v>3</v>
      </c>
      <c r="B68" s="20" t="s">
        <v>123</v>
      </c>
      <c r="G68" s="11"/>
      <c r="H68" s="19"/>
      <c r="I68" s="19"/>
      <c r="J68" s="19"/>
      <c r="K68" s="18">
        <v>0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6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6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6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6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6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6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6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6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6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W68" s="12"/>
      <c r="IX68" s="12"/>
      <c r="IY68" s="12"/>
      <c r="IZ68" s="12"/>
      <c r="JA68" s="12"/>
      <c r="JB68" s="12"/>
      <c r="JC68" s="16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  <c r="KY68" s="22"/>
      <c r="KZ68" s="22"/>
      <c r="LA68" s="22"/>
      <c r="LB68" s="22"/>
      <c r="LC68" s="22"/>
      <c r="LD68" s="22"/>
      <c r="LE68" s="22"/>
      <c r="LF68" s="22"/>
      <c r="LG68" s="22"/>
      <c r="LH68" s="22"/>
      <c r="LI68" s="22"/>
      <c r="LJ68" s="22"/>
      <c r="LK68" s="22"/>
      <c r="LL68" s="22"/>
      <c r="LM68" s="22"/>
      <c r="LN68" s="22"/>
      <c r="LO68" s="22"/>
      <c r="LP68" s="22"/>
      <c r="LQ68" s="22"/>
      <c r="LR68" s="22"/>
      <c r="LS68" s="22"/>
      <c r="LT68" s="22"/>
      <c r="LU68" s="22"/>
      <c r="LV68" s="22"/>
      <c r="LW68" s="22"/>
      <c r="LX68" s="22"/>
      <c r="LY68" s="22"/>
      <c r="LZ68" s="22"/>
      <c r="MA68" s="22"/>
      <c r="MB68" s="22"/>
      <c r="MC68" s="22"/>
      <c r="MD68" s="22"/>
      <c r="ME68" s="22"/>
      <c r="MF68" s="22"/>
      <c r="MG68" s="22"/>
      <c r="MH68" s="22"/>
      <c r="MI68" s="22"/>
      <c r="MJ68" s="22"/>
      <c r="MK68" s="22"/>
      <c r="ML68" s="22"/>
      <c r="MM68" s="22"/>
      <c r="MN68" s="22"/>
      <c r="MO68" s="22"/>
      <c r="MP68" s="22"/>
      <c r="MQ68" s="22"/>
      <c r="MR68" s="22"/>
      <c r="MS68" s="22"/>
      <c r="MT68" s="22"/>
      <c r="MU68" s="22"/>
      <c r="MV68" s="22"/>
      <c r="MW68" s="22"/>
      <c r="MX68" s="22"/>
      <c r="MY68" s="22"/>
      <c r="MZ68" s="22"/>
      <c r="NA68" s="22"/>
      <c r="NB68" s="22"/>
      <c r="NC68" s="22"/>
      <c r="ND68" s="22"/>
      <c r="NE68" s="22"/>
      <c r="NF68" s="22"/>
      <c r="NG68" s="22"/>
      <c r="NH68" s="22"/>
      <c r="NI68" s="22"/>
      <c r="NJ68" s="22"/>
    </row>
    <row r="69" spans="1:374" x14ac:dyDescent="0.15">
      <c r="JD69" s="22"/>
      <c r="JE69" s="22"/>
      <c r="JF69" s="22"/>
      <c r="JG69" s="22"/>
      <c r="JH69" s="22"/>
      <c r="JI69" s="22"/>
    </row>
  </sheetData>
  <mergeCells count="70">
    <mergeCell ref="F4:G4"/>
    <mergeCell ref="B6:F6"/>
    <mergeCell ref="ID5:IH5"/>
    <mergeCell ref="II5:IM5"/>
    <mergeCell ref="IN5:IR5"/>
    <mergeCell ref="FG5:FK5"/>
    <mergeCell ref="FL5:FP5"/>
    <mergeCell ref="FQ5:FU5"/>
    <mergeCell ref="FV5:FZ5"/>
    <mergeCell ref="GA5:GE5"/>
    <mergeCell ref="EH5:EL5"/>
    <mergeCell ref="DD5:DH5"/>
    <mergeCell ref="EM5:EQ5"/>
    <mergeCell ref="ER5:EV5"/>
    <mergeCell ref="EW5:FA5"/>
    <mergeCell ref="FB5:FF5"/>
    <mergeCell ref="GF5:GJ5"/>
    <mergeCell ref="GK5:GO5"/>
    <mergeCell ref="GP5:GT5"/>
    <mergeCell ref="GU5:GY5"/>
    <mergeCell ref="GZ5:HD5"/>
    <mergeCell ref="IX5:JB5"/>
    <mergeCell ref="HE5:HI5"/>
    <mergeCell ref="HJ5:HN5"/>
    <mergeCell ref="HO5:HS5"/>
    <mergeCell ref="HT5:HX5"/>
    <mergeCell ref="HY5:IC5"/>
    <mergeCell ref="IS5:IW5"/>
    <mergeCell ref="DI5:DM5"/>
    <mergeCell ref="DN5:DR5"/>
    <mergeCell ref="DS5:DW5"/>
    <mergeCell ref="DX5:EB5"/>
    <mergeCell ref="EC5:EG5"/>
    <mergeCell ref="CE5:CI5"/>
    <mergeCell ref="CJ5:CN5"/>
    <mergeCell ref="CO5:CS5"/>
    <mergeCell ref="CT5:CX5"/>
    <mergeCell ref="CY5:DC5"/>
    <mergeCell ref="BP4:CJ4"/>
    <mergeCell ref="CK4:DG4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H5:K5"/>
    <mergeCell ref="A1:K2"/>
    <mergeCell ref="HM4:IH4"/>
    <mergeCell ref="II4:JC4"/>
    <mergeCell ref="A3:B3"/>
    <mergeCell ref="C3:D3"/>
    <mergeCell ref="A4:B4"/>
    <mergeCell ref="C4:D4"/>
    <mergeCell ref="DH4:EB4"/>
    <mergeCell ref="EC4:EX4"/>
    <mergeCell ref="EY4:FU4"/>
    <mergeCell ref="FV4:GO4"/>
    <mergeCell ref="GP4:HL4"/>
    <mergeCell ref="L4:X4"/>
    <mergeCell ref="Y4:AS4"/>
    <mergeCell ref="AT4:BO4"/>
  </mergeCells>
  <phoneticPr fontId="7" type="noConversion"/>
  <conditionalFormatting sqref="L7:JC68">
    <cfRule type="expression" dxfId="6" priority="9">
      <formula>(L$6=$C$3)</formula>
    </cfRule>
    <cfRule type="expression" dxfId="5" priority="11">
      <formula>AND(L$6&lt;=$I7,L$6&gt;=$H7,$A7&gt;0)</formula>
    </cfRule>
    <cfRule type="expression" dxfId="4" priority="13">
      <formula>AND(L$6&lt;=$I7,L$6&gt;=$H7)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11</xdr:col>
                    <xdr:colOff>28575</xdr:colOff>
                    <xdr:row>1</xdr:row>
                    <xdr:rowOff>114300</xdr:rowOff>
                  </from>
                  <to>
                    <xdr:col>45</xdr:col>
                    <xdr:colOff>28575</xdr:colOff>
                    <xdr:row>2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3D124EF1-2C4A-47AC-A8AB-6CD0F60E4E90}">
            <xm:f>AND((L$6&lt;=(WORKDAY($H7,INT($G7*$K7),Holidays!$C$3:$C$53)-1)), (L$6&gt;=$H7))</xm:f>
            <x14:dxf>
              <fill>
                <patternFill>
                  <bgColor theme="0" tint="-0.34998626667073579"/>
                </patternFill>
              </fill>
            </x14:dxf>
          </x14:cfRule>
          <xm:sqref>L7:JC48 L51:JC68</xm:sqref>
        </x14:conditionalFormatting>
        <x14:conditionalFormatting xmlns:xm="http://schemas.microsoft.com/office/excel/2006/main">
          <x14:cfRule type="expression" priority="18" id="{3D124EF1-2C4A-47AC-A8AB-6CD0F60E4E90}">
            <xm:f>AND((L$6&lt;=(WORKDAY($H50,INT($G49*$K50),Holidays!$C$3:$C$53)-1)), (L$6&gt;=$H50))</xm:f>
            <x14:dxf>
              <fill>
                <patternFill>
                  <bgColor theme="0" tint="-0.34998626667073579"/>
                </patternFill>
              </fill>
            </x14:dxf>
          </x14:cfRule>
          <xm:sqref>L50:JC50</xm:sqref>
        </x14:conditionalFormatting>
        <x14:conditionalFormatting xmlns:xm="http://schemas.microsoft.com/office/excel/2006/main">
          <x14:cfRule type="expression" priority="19" id="{3D124EF1-2C4A-47AC-A8AB-6CD0F60E4E90}">
            <xm:f>AND((L$6&lt;=(WORKDAY($H49,INT(#REF!*$K49),Holidays!$C$3:$C$53)-1)), (L$6&gt;=$H49))</xm:f>
            <x14:dxf>
              <fill>
                <patternFill>
                  <bgColor theme="0" tint="-0.34998626667073579"/>
                </patternFill>
              </fill>
            </x14:dxf>
          </x14:cfRule>
          <xm:sqref>L49:JC49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2"/>
  <sheetViews>
    <sheetView workbookViewId="0">
      <selection activeCell="E37" sqref="E37"/>
    </sheetView>
  </sheetViews>
  <sheetFormatPr defaultRowHeight="13.5" x14ac:dyDescent="0.15"/>
  <cols>
    <col min="2" max="2" width="10.5" bestFit="1" customWidth="1"/>
    <col min="3" max="5" width="15" customWidth="1"/>
    <col min="7" max="7" width="35.875" customWidth="1"/>
  </cols>
  <sheetData>
    <row r="1" spans="1:7" x14ac:dyDescent="0.15">
      <c r="A1" s="67" t="s">
        <v>74</v>
      </c>
      <c r="B1" s="67" t="s">
        <v>75</v>
      </c>
      <c r="C1" s="67" t="s">
        <v>79</v>
      </c>
      <c r="D1" s="67" t="s">
        <v>99</v>
      </c>
      <c r="E1" s="67" t="s">
        <v>78</v>
      </c>
      <c r="F1" s="67" t="s">
        <v>71</v>
      </c>
      <c r="G1" s="67" t="s">
        <v>73</v>
      </c>
    </row>
    <row r="2" spans="1:7" x14ac:dyDescent="0.15">
      <c r="A2" s="69" t="s">
        <v>77</v>
      </c>
      <c r="B2" s="69" t="s">
        <v>69</v>
      </c>
      <c r="C2" s="70">
        <v>42961</v>
      </c>
      <c r="D2" s="70"/>
      <c r="E2" s="70"/>
      <c r="F2" s="69" t="s">
        <v>80</v>
      </c>
      <c r="G2" s="69" t="s">
        <v>86</v>
      </c>
    </row>
    <row r="3" spans="1:7" ht="27" x14ac:dyDescent="0.15">
      <c r="A3" s="65" t="s">
        <v>70</v>
      </c>
      <c r="B3" s="65" t="s">
        <v>76</v>
      </c>
      <c r="C3" s="68">
        <v>42968</v>
      </c>
      <c r="D3" s="68"/>
      <c r="E3" s="68"/>
      <c r="F3" s="65" t="s">
        <v>72</v>
      </c>
      <c r="G3" s="81" t="s">
        <v>116</v>
      </c>
    </row>
    <row r="4" spans="1:7" x14ac:dyDescent="0.15">
      <c r="A4" s="65" t="s">
        <v>81</v>
      </c>
      <c r="B4" s="65" t="s">
        <v>69</v>
      </c>
      <c r="C4" s="65"/>
      <c r="D4" s="77"/>
      <c r="E4" s="65"/>
      <c r="F4" s="65"/>
    </row>
    <row r="5" spans="1:7" x14ac:dyDescent="0.15">
      <c r="A5" s="65" t="s">
        <v>82</v>
      </c>
      <c r="B5" s="65" t="s">
        <v>83</v>
      </c>
      <c r="C5" s="65"/>
      <c r="D5" s="77"/>
      <c r="E5" s="65"/>
      <c r="F5" s="65" t="s">
        <v>84</v>
      </c>
      <c r="G5" s="65" t="s">
        <v>85</v>
      </c>
    </row>
    <row r="6" spans="1:7" x14ac:dyDescent="0.15">
      <c r="A6" s="65" t="s">
        <v>87</v>
      </c>
      <c r="B6" s="65" t="s">
        <v>83</v>
      </c>
      <c r="C6" s="65" t="s">
        <v>88</v>
      </c>
      <c r="D6" s="77"/>
      <c r="E6" s="65"/>
      <c r="F6" s="65"/>
      <c r="G6" s="65" t="s">
        <v>89</v>
      </c>
    </row>
    <row r="7" spans="1:7" x14ac:dyDescent="0.15">
      <c r="A7" s="78" t="s">
        <v>90</v>
      </c>
      <c r="B7" s="69" t="s">
        <v>69</v>
      </c>
      <c r="C7" s="69" t="s">
        <v>93</v>
      </c>
      <c r="D7" s="69"/>
      <c r="E7" s="69"/>
      <c r="F7" s="69"/>
      <c r="G7" s="79" t="s">
        <v>94</v>
      </c>
    </row>
    <row r="8" spans="1:7" x14ac:dyDescent="0.15">
      <c r="A8" s="65" t="s">
        <v>91</v>
      </c>
      <c r="B8" s="65" t="s">
        <v>69</v>
      </c>
      <c r="C8" s="68">
        <v>43329</v>
      </c>
      <c r="D8" s="68" t="s">
        <v>103</v>
      </c>
      <c r="E8" s="65"/>
      <c r="F8" s="65" t="s">
        <v>72</v>
      </c>
      <c r="G8" s="66" t="s">
        <v>92</v>
      </c>
    </row>
    <row r="9" spans="1:7" x14ac:dyDescent="0.15">
      <c r="A9" s="78" t="s">
        <v>95</v>
      </c>
      <c r="B9" s="69" t="s">
        <v>69</v>
      </c>
      <c r="C9" s="69"/>
      <c r="D9" s="69"/>
      <c r="E9" s="69"/>
      <c r="F9" s="69"/>
      <c r="G9" s="69" t="s">
        <v>96</v>
      </c>
    </row>
    <row r="10" spans="1:7" x14ac:dyDescent="0.15">
      <c r="A10" s="65" t="s">
        <v>97</v>
      </c>
      <c r="B10" s="65" t="s">
        <v>69</v>
      </c>
      <c r="C10" s="68">
        <v>43328</v>
      </c>
      <c r="D10" s="68" t="s">
        <v>100</v>
      </c>
      <c r="E10" s="65"/>
      <c r="F10" s="65" t="s">
        <v>72</v>
      </c>
      <c r="G10" s="77" t="s">
        <v>98</v>
      </c>
    </row>
    <row r="11" spans="1:7" x14ac:dyDescent="0.15">
      <c r="A11" s="65" t="s">
        <v>101</v>
      </c>
      <c r="B11" s="65" t="s">
        <v>69</v>
      </c>
      <c r="C11" s="68">
        <v>43329</v>
      </c>
      <c r="D11" s="77" t="s">
        <v>104</v>
      </c>
      <c r="E11" s="65"/>
      <c r="F11" s="65"/>
      <c r="G11" s="77" t="s">
        <v>102</v>
      </c>
    </row>
    <row r="12" spans="1:7" x14ac:dyDescent="0.15">
      <c r="A12" s="65" t="s">
        <v>105</v>
      </c>
      <c r="B12" s="65" t="s">
        <v>69</v>
      </c>
      <c r="C12" s="65"/>
      <c r="D12" s="77"/>
      <c r="E12" s="65"/>
      <c r="F12" s="65"/>
      <c r="G12" s="77" t="s">
        <v>106</v>
      </c>
    </row>
    <row r="13" spans="1:7" x14ac:dyDescent="0.15">
      <c r="A13" s="65" t="s">
        <v>115</v>
      </c>
      <c r="B13" s="65" t="s">
        <v>69</v>
      </c>
      <c r="C13" s="68">
        <v>43333</v>
      </c>
      <c r="D13" s="77"/>
      <c r="E13" s="65"/>
      <c r="F13" s="65"/>
    </row>
    <row r="14" spans="1:7" x14ac:dyDescent="0.15">
      <c r="A14" s="65" t="s">
        <v>117</v>
      </c>
      <c r="B14" s="68" t="s">
        <v>69</v>
      </c>
      <c r="C14" s="68">
        <v>43333</v>
      </c>
      <c r="D14" s="77"/>
      <c r="E14" s="65"/>
      <c r="F14" s="65"/>
    </row>
    <row r="15" spans="1:7" x14ac:dyDescent="0.15">
      <c r="A15" s="65"/>
      <c r="B15" s="65"/>
      <c r="C15" s="65"/>
      <c r="D15" s="77"/>
      <c r="E15" s="65"/>
      <c r="F15" s="65"/>
    </row>
    <row r="16" spans="1:7" x14ac:dyDescent="0.15">
      <c r="A16" s="65"/>
      <c r="B16" s="65"/>
      <c r="C16" s="65"/>
      <c r="D16" s="77"/>
      <c r="E16" s="65"/>
      <c r="F16" s="65"/>
    </row>
    <row r="17" spans="1:6" x14ac:dyDescent="0.15">
      <c r="A17" s="65"/>
      <c r="B17" s="65"/>
      <c r="C17" s="65"/>
      <c r="D17" s="77"/>
      <c r="E17" s="65"/>
      <c r="F17" s="65"/>
    </row>
    <row r="18" spans="1:6" x14ac:dyDescent="0.15">
      <c r="A18" s="65"/>
      <c r="B18" s="65"/>
      <c r="C18" s="65"/>
      <c r="D18" s="77"/>
      <c r="E18" s="65"/>
      <c r="F18" s="65"/>
    </row>
    <row r="19" spans="1:6" x14ac:dyDescent="0.15">
      <c r="A19" s="65"/>
      <c r="B19" s="65"/>
      <c r="C19" s="65"/>
      <c r="D19" s="77"/>
      <c r="E19" s="65"/>
      <c r="F19" s="65"/>
    </row>
    <row r="20" spans="1:6" x14ac:dyDescent="0.15">
      <c r="A20" s="65"/>
      <c r="B20" s="65"/>
      <c r="C20" s="65"/>
      <c r="D20" s="77"/>
      <c r="E20" s="65"/>
      <c r="F20" s="65"/>
    </row>
    <row r="21" spans="1:6" x14ac:dyDescent="0.15">
      <c r="A21" s="65"/>
      <c r="B21" s="65"/>
      <c r="C21" s="65"/>
      <c r="D21" s="77"/>
      <c r="E21" s="65"/>
      <c r="F21" s="65"/>
    </row>
    <row r="22" spans="1:6" x14ac:dyDescent="0.15">
      <c r="A22" s="65"/>
      <c r="B22" s="65"/>
      <c r="C22" s="65"/>
      <c r="D22" s="77"/>
      <c r="E22" s="65"/>
      <c r="F22" s="65"/>
    </row>
    <row r="23" spans="1:6" x14ac:dyDescent="0.15">
      <c r="A23" s="65"/>
      <c r="B23" s="65"/>
      <c r="C23" s="65"/>
      <c r="D23" s="77"/>
      <c r="E23" s="65"/>
      <c r="F23" s="65"/>
    </row>
    <row r="24" spans="1:6" x14ac:dyDescent="0.15">
      <c r="A24" s="65"/>
      <c r="B24" s="65"/>
      <c r="C24" s="65"/>
      <c r="D24" s="77"/>
      <c r="E24" s="65"/>
      <c r="F24" s="65"/>
    </row>
    <row r="25" spans="1:6" x14ac:dyDescent="0.15">
      <c r="A25" s="65"/>
      <c r="B25" s="65"/>
      <c r="C25" s="65"/>
      <c r="D25" s="77"/>
      <c r="E25" s="65"/>
      <c r="F25" s="65"/>
    </row>
    <row r="26" spans="1:6" x14ac:dyDescent="0.15">
      <c r="A26" s="65"/>
      <c r="B26" s="65"/>
      <c r="C26" s="65"/>
      <c r="D26" s="77"/>
      <c r="E26" s="65"/>
      <c r="F26" s="65"/>
    </row>
    <row r="27" spans="1:6" x14ac:dyDescent="0.15">
      <c r="A27" s="65"/>
      <c r="B27" s="65"/>
      <c r="C27" s="65"/>
      <c r="D27" s="77"/>
      <c r="E27" s="65"/>
      <c r="F27" s="65"/>
    </row>
    <row r="28" spans="1:6" x14ac:dyDescent="0.15">
      <c r="A28" s="65"/>
      <c r="B28" s="65"/>
      <c r="C28" s="65"/>
      <c r="D28" s="77"/>
      <c r="E28" s="65"/>
      <c r="F28" s="65"/>
    </row>
    <row r="29" spans="1:6" x14ac:dyDescent="0.15">
      <c r="A29" s="65"/>
      <c r="B29" s="65"/>
      <c r="C29" s="65"/>
      <c r="D29" s="77"/>
      <c r="E29" s="65"/>
      <c r="F29" s="65"/>
    </row>
    <row r="30" spans="1:6" x14ac:dyDescent="0.15">
      <c r="A30" s="65"/>
      <c r="B30" s="65"/>
      <c r="C30" s="65"/>
      <c r="D30" s="77"/>
      <c r="E30" s="65"/>
      <c r="F30" s="65"/>
    </row>
    <row r="31" spans="1:6" x14ac:dyDescent="0.15">
      <c r="A31" s="65"/>
      <c r="B31" s="65"/>
      <c r="C31" s="65"/>
      <c r="D31" s="77"/>
      <c r="E31" s="65"/>
      <c r="F31" s="65"/>
    </row>
    <row r="32" spans="1:6" x14ac:dyDescent="0.15">
      <c r="A32" s="65"/>
      <c r="B32" s="65"/>
      <c r="C32" s="65"/>
      <c r="D32" s="77"/>
      <c r="E32" s="65"/>
      <c r="F32" s="65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139" t="s">
        <v>15</v>
      </c>
      <c r="D2" s="139"/>
      <c r="E2" s="139"/>
      <c r="F2" s="139"/>
      <c r="G2" s="139"/>
      <c r="H2" s="139"/>
      <c r="I2" s="139"/>
      <c r="J2" s="139"/>
      <c r="K2" s="139"/>
    </row>
    <row r="4" spans="2:13" ht="13.5" customHeight="1" x14ac:dyDescent="0.15">
      <c r="B4" s="30"/>
      <c r="C4" s="31"/>
      <c r="D4" s="31"/>
      <c r="E4" s="31"/>
      <c r="F4" s="31"/>
      <c r="G4" s="31"/>
      <c r="H4" s="31"/>
      <c r="I4" s="31"/>
      <c r="J4" s="31"/>
      <c r="K4" s="31"/>
      <c r="L4" s="32"/>
    </row>
    <row r="5" spans="2:13" ht="13.5" customHeight="1" x14ac:dyDescent="0.15">
      <c r="B5" s="36">
        <v>1</v>
      </c>
      <c r="C5" s="137" t="s">
        <v>20</v>
      </c>
      <c r="D5" s="137"/>
      <c r="E5" s="137"/>
      <c r="F5" s="137"/>
      <c r="G5" s="137"/>
      <c r="H5" s="137"/>
      <c r="I5" s="137"/>
      <c r="J5" s="137"/>
      <c r="K5" s="137"/>
      <c r="L5" s="37"/>
    </row>
    <row r="6" spans="2:13" ht="13.5" customHeight="1" x14ac:dyDescent="0.15">
      <c r="B6" s="36"/>
      <c r="C6" s="138"/>
      <c r="D6" s="138"/>
      <c r="E6" s="138"/>
      <c r="F6" s="138"/>
      <c r="G6" s="138"/>
      <c r="H6" s="138"/>
      <c r="I6" s="138"/>
      <c r="J6" s="138"/>
      <c r="K6" s="138"/>
      <c r="L6" s="37"/>
    </row>
    <row r="7" spans="2:13" ht="13.5" customHeight="1" x14ac:dyDescent="0.15">
      <c r="B7" s="36">
        <v>2</v>
      </c>
      <c r="C7" s="137" t="s">
        <v>16</v>
      </c>
      <c r="D7" s="137"/>
      <c r="E7" s="137"/>
      <c r="F7" s="137"/>
      <c r="G7" s="137"/>
      <c r="H7" s="137"/>
      <c r="I7" s="137"/>
      <c r="J7" s="137"/>
      <c r="K7" s="137"/>
      <c r="L7" s="37"/>
    </row>
    <row r="8" spans="2:13" ht="13.5" customHeight="1" x14ac:dyDescent="0.15">
      <c r="B8" s="36"/>
      <c r="C8" s="138"/>
      <c r="D8" s="138"/>
      <c r="E8" s="138"/>
      <c r="F8" s="138"/>
      <c r="G8" s="138"/>
      <c r="H8" s="138"/>
      <c r="I8" s="138"/>
      <c r="J8" s="138"/>
      <c r="K8" s="138"/>
      <c r="L8" s="37"/>
    </row>
    <row r="9" spans="2:13" ht="13.5" customHeight="1" x14ac:dyDescent="0.15">
      <c r="B9" s="36">
        <v>3</v>
      </c>
      <c r="C9" s="137" t="s">
        <v>21</v>
      </c>
      <c r="D9" s="137"/>
      <c r="E9" s="137"/>
      <c r="F9" s="137"/>
      <c r="G9" s="137"/>
      <c r="H9" s="137"/>
      <c r="I9" s="137"/>
      <c r="J9" s="137"/>
      <c r="K9" s="137"/>
      <c r="L9" s="37"/>
    </row>
    <row r="10" spans="2:13" ht="13.5" customHeight="1" x14ac:dyDescent="0.15">
      <c r="B10" s="36"/>
      <c r="C10" s="138"/>
      <c r="D10" s="138"/>
      <c r="E10" s="138"/>
      <c r="F10" s="138"/>
      <c r="G10" s="138"/>
      <c r="H10" s="138"/>
      <c r="I10" s="138"/>
      <c r="J10" s="138"/>
      <c r="K10" s="138"/>
      <c r="L10" s="37"/>
    </row>
    <row r="11" spans="2:13" ht="13.5" customHeight="1" x14ac:dyDescent="0.15">
      <c r="B11" s="36">
        <v>4</v>
      </c>
      <c r="C11" s="137" t="s">
        <v>22</v>
      </c>
      <c r="D11" s="137"/>
      <c r="E11" s="137"/>
      <c r="F11" s="137"/>
      <c r="G11" s="137"/>
      <c r="H11" s="137"/>
      <c r="I11" s="137"/>
      <c r="J11" s="137"/>
      <c r="K11" s="137"/>
      <c r="L11" s="38"/>
      <c r="M11" s="23"/>
    </row>
    <row r="12" spans="2:13" ht="13.5" customHeight="1" x14ac:dyDescent="0.15">
      <c r="B12" s="36"/>
      <c r="C12" s="138"/>
      <c r="D12" s="138"/>
      <c r="E12" s="138"/>
      <c r="F12" s="138"/>
      <c r="G12" s="138"/>
      <c r="H12" s="138"/>
      <c r="I12" s="138"/>
      <c r="J12" s="138"/>
      <c r="K12" s="138"/>
      <c r="L12" s="37"/>
      <c r="M12" s="23"/>
    </row>
    <row r="13" spans="2:13" ht="13.5" customHeight="1" x14ac:dyDescent="0.15">
      <c r="B13" s="36">
        <v>5</v>
      </c>
      <c r="C13" s="137" t="s">
        <v>23</v>
      </c>
      <c r="D13" s="137"/>
      <c r="E13" s="137"/>
      <c r="F13" s="137"/>
      <c r="G13" s="137"/>
      <c r="H13" s="137"/>
      <c r="I13" s="137"/>
      <c r="J13" s="137"/>
      <c r="K13" s="137"/>
      <c r="L13" s="37"/>
      <c r="M13" s="23"/>
    </row>
    <row r="14" spans="2:13" ht="13.5" customHeight="1" x14ac:dyDescent="0.15">
      <c r="B14" s="36"/>
      <c r="C14" s="138"/>
      <c r="D14" s="138"/>
      <c r="E14" s="138"/>
      <c r="F14" s="138"/>
      <c r="G14" s="138"/>
      <c r="H14" s="138"/>
      <c r="I14" s="138"/>
      <c r="J14" s="138"/>
      <c r="K14" s="138"/>
      <c r="L14" s="37"/>
    </row>
    <row r="15" spans="2:13" ht="13.5" customHeight="1" x14ac:dyDescent="0.15">
      <c r="B15" s="36">
        <v>6</v>
      </c>
      <c r="C15" s="137" t="s">
        <v>24</v>
      </c>
      <c r="D15" s="137"/>
      <c r="E15" s="137"/>
      <c r="F15" s="137"/>
      <c r="G15" s="137"/>
      <c r="H15" s="137"/>
      <c r="I15" s="137"/>
      <c r="J15" s="137"/>
      <c r="K15" s="137"/>
      <c r="L15" s="37"/>
    </row>
    <row r="16" spans="2:13" ht="13.5" customHeight="1" x14ac:dyDescent="0.15">
      <c r="B16" s="36"/>
      <c r="C16" s="138"/>
      <c r="D16" s="138"/>
      <c r="E16" s="138"/>
      <c r="F16" s="138"/>
      <c r="G16" s="138"/>
      <c r="H16" s="138"/>
      <c r="I16" s="138"/>
      <c r="J16" s="138"/>
      <c r="K16" s="138"/>
      <c r="L16" s="37"/>
    </row>
    <row r="17" spans="2:12" ht="13.5" customHeight="1" x14ac:dyDescent="0.15">
      <c r="B17" s="36">
        <v>7</v>
      </c>
      <c r="C17" s="137" t="s">
        <v>26</v>
      </c>
      <c r="D17" s="137"/>
      <c r="E17" s="137"/>
      <c r="F17" s="137"/>
      <c r="G17" s="137"/>
      <c r="H17" s="137"/>
      <c r="I17" s="137"/>
      <c r="J17" s="137"/>
      <c r="K17" s="137"/>
      <c r="L17" s="37"/>
    </row>
    <row r="18" spans="2:12" ht="13.5" customHeight="1" x14ac:dyDescent="0.15">
      <c r="B18" s="36"/>
      <c r="C18" s="138"/>
      <c r="D18" s="138"/>
      <c r="E18" s="138"/>
      <c r="F18" s="138"/>
      <c r="G18" s="138"/>
      <c r="H18" s="138"/>
      <c r="I18" s="138"/>
      <c r="J18" s="138"/>
      <c r="K18" s="138"/>
      <c r="L18" s="37"/>
    </row>
    <row r="19" spans="2:12" ht="30.75" customHeight="1" x14ac:dyDescent="0.15">
      <c r="B19" s="36">
        <v>8</v>
      </c>
      <c r="C19" s="137" t="s">
        <v>25</v>
      </c>
      <c r="D19" s="137"/>
      <c r="E19" s="137"/>
      <c r="F19" s="137"/>
      <c r="G19" s="137"/>
      <c r="H19" s="137"/>
      <c r="I19" s="137"/>
      <c r="J19" s="137"/>
      <c r="K19" s="137"/>
      <c r="L19" s="37"/>
    </row>
    <row r="20" spans="2:12" ht="14.1" x14ac:dyDescent="0.15">
      <c r="B20" s="36"/>
      <c r="C20" s="35"/>
      <c r="D20" s="35"/>
      <c r="E20" s="35"/>
      <c r="F20" s="35"/>
      <c r="G20" s="35"/>
      <c r="H20" s="35"/>
      <c r="I20" s="35"/>
      <c r="J20" s="35"/>
      <c r="K20" s="35"/>
      <c r="L20" s="37"/>
    </row>
    <row r="21" spans="2:12" ht="30.75" customHeight="1" x14ac:dyDescent="0.15">
      <c r="B21" s="47">
        <v>9</v>
      </c>
      <c r="C21" s="137" t="s">
        <v>27</v>
      </c>
      <c r="D21" s="137"/>
      <c r="E21" s="137"/>
      <c r="F21" s="137"/>
      <c r="G21" s="137"/>
      <c r="H21" s="137"/>
      <c r="I21" s="137"/>
      <c r="J21" s="137"/>
      <c r="K21" s="137"/>
      <c r="L21" s="37"/>
    </row>
    <row r="22" spans="2:12" ht="15" customHeight="1" x14ac:dyDescent="0.15">
      <c r="B22" s="36"/>
      <c r="C22" s="45"/>
      <c r="D22" s="45"/>
      <c r="E22" s="45"/>
      <c r="F22" s="45"/>
      <c r="G22" s="45"/>
      <c r="H22" s="45"/>
      <c r="I22" s="45"/>
      <c r="J22" s="45"/>
      <c r="K22" s="45"/>
      <c r="L22" s="37"/>
    </row>
    <row r="23" spans="2:12" ht="30.75" customHeight="1" x14ac:dyDescent="0.15">
      <c r="B23" s="36">
        <v>10</v>
      </c>
      <c r="C23" s="137" t="s">
        <v>29</v>
      </c>
      <c r="D23" s="137"/>
      <c r="E23" s="137"/>
      <c r="F23" s="137"/>
      <c r="G23" s="137"/>
      <c r="H23" s="137"/>
      <c r="I23" s="137"/>
      <c r="J23" s="137"/>
      <c r="K23" s="137"/>
      <c r="L23" s="37"/>
    </row>
    <row r="24" spans="2:12" ht="13.5" customHeight="1" x14ac:dyDescent="0.15">
      <c r="B24" s="33"/>
      <c r="C24" s="6"/>
      <c r="D24" s="6"/>
      <c r="E24" s="6"/>
      <c r="F24" s="6"/>
      <c r="G24" s="6"/>
      <c r="H24" s="6"/>
      <c r="I24" s="6"/>
      <c r="J24" s="6"/>
      <c r="K24" s="6"/>
      <c r="L24" s="34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24"/>
    <col min="3" max="3" width="14.625" style="24" bestFit="1" customWidth="1"/>
  </cols>
  <sheetData>
    <row r="1" spans="2:9" ht="14.25" thickBot="1" x14ac:dyDescent="0.2">
      <c r="B1" s="140" t="s">
        <v>9</v>
      </c>
      <c r="C1" s="140"/>
    </row>
    <row r="2" spans="2:9" ht="14.25" thickBot="1" x14ac:dyDescent="0.2">
      <c r="B2" s="25" t="s">
        <v>7</v>
      </c>
      <c r="C2" s="25" t="s">
        <v>8</v>
      </c>
      <c r="F2" s="142" t="s">
        <v>17</v>
      </c>
      <c r="G2" s="142"/>
      <c r="H2" s="142"/>
      <c r="I2" s="142"/>
    </row>
    <row r="3" spans="2:9" x14ac:dyDescent="0.15">
      <c r="B3" s="26" t="s">
        <v>10</v>
      </c>
      <c r="C3" s="28">
        <v>40909</v>
      </c>
      <c r="F3" s="141" t="s">
        <v>18</v>
      </c>
      <c r="G3" s="141"/>
      <c r="H3" s="141"/>
      <c r="I3" s="141"/>
    </row>
    <row r="4" spans="2:9" x14ac:dyDescent="0.15">
      <c r="B4" s="27" t="s">
        <v>10</v>
      </c>
      <c r="C4" s="29">
        <v>40931</v>
      </c>
      <c r="F4" s="141"/>
      <c r="G4" s="141"/>
      <c r="H4" s="141"/>
      <c r="I4" s="141"/>
    </row>
    <row r="5" spans="2:9" x14ac:dyDescent="0.15">
      <c r="B5" s="27" t="s">
        <v>10</v>
      </c>
      <c r="C5" s="29">
        <v>40932</v>
      </c>
      <c r="F5" s="141"/>
      <c r="G5" s="141"/>
      <c r="H5" s="141"/>
      <c r="I5" s="141"/>
    </row>
    <row r="6" spans="2:9" x14ac:dyDescent="0.15">
      <c r="B6" s="27" t="s">
        <v>10</v>
      </c>
      <c r="C6" s="29">
        <v>40933</v>
      </c>
      <c r="F6" s="141"/>
      <c r="G6" s="141"/>
      <c r="H6" s="141"/>
      <c r="I6" s="141"/>
    </row>
    <row r="7" spans="2:9" x14ac:dyDescent="0.15">
      <c r="B7" s="27" t="s">
        <v>11</v>
      </c>
      <c r="C7" s="29">
        <v>41003</v>
      </c>
      <c r="F7" s="141"/>
      <c r="G7" s="141"/>
      <c r="H7" s="141"/>
      <c r="I7" s="141"/>
    </row>
    <row r="8" spans="2:9" x14ac:dyDescent="0.15">
      <c r="B8" s="27" t="s">
        <v>12</v>
      </c>
      <c r="C8" s="29">
        <v>41030</v>
      </c>
      <c r="F8" s="141"/>
      <c r="G8" s="141"/>
      <c r="H8" s="141"/>
      <c r="I8" s="141"/>
    </row>
    <row r="9" spans="2:9" x14ac:dyDescent="0.15">
      <c r="B9" s="27" t="s">
        <v>13</v>
      </c>
      <c r="C9" s="29">
        <v>41082</v>
      </c>
      <c r="F9" s="141"/>
      <c r="G9" s="141"/>
      <c r="H9" s="141"/>
      <c r="I9" s="141"/>
    </row>
    <row r="10" spans="2:9" x14ac:dyDescent="0.15">
      <c r="B10" s="27" t="s">
        <v>14</v>
      </c>
      <c r="C10" s="29">
        <v>41183</v>
      </c>
      <c r="F10" s="141"/>
      <c r="G10" s="141"/>
      <c r="H10" s="141"/>
      <c r="I10" s="141"/>
    </row>
    <row r="11" spans="2:9" x14ac:dyDescent="0.15">
      <c r="B11" s="27" t="s">
        <v>14</v>
      </c>
      <c r="C11" s="29">
        <v>41184</v>
      </c>
      <c r="F11" s="141"/>
      <c r="G11" s="141"/>
      <c r="H11" s="141"/>
      <c r="I11" s="141"/>
    </row>
    <row r="12" spans="2:9" x14ac:dyDescent="0.15">
      <c r="B12" s="27" t="s">
        <v>14</v>
      </c>
      <c r="C12" s="29">
        <v>41185</v>
      </c>
      <c r="F12" s="141"/>
      <c r="G12" s="141"/>
      <c r="H12" s="141"/>
      <c r="I12" s="141"/>
    </row>
    <row r="13" spans="2:9" x14ac:dyDescent="0.15">
      <c r="B13" s="27" t="s">
        <v>14</v>
      </c>
      <c r="C13" s="29">
        <v>41186</v>
      </c>
    </row>
    <row r="14" spans="2:9" ht="14.1" x14ac:dyDescent="0.15">
      <c r="B14" s="27"/>
      <c r="C14" s="27"/>
    </row>
    <row r="15" spans="2:9" ht="14.1" x14ac:dyDescent="0.15">
      <c r="B15" s="27"/>
      <c r="C15" s="27"/>
    </row>
    <row r="16" spans="2:9" ht="14.1" x14ac:dyDescent="0.15">
      <c r="B16" s="27"/>
      <c r="C16" s="27"/>
    </row>
    <row r="17" spans="2:3" ht="14.1" x14ac:dyDescent="0.15">
      <c r="B17" s="27"/>
      <c r="C17" s="27"/>
    </row>
    <row r="18" spans="2:3" ht="14.1" x14ac:dyDescent="0.15">
      <c r="B18" s="27"/>
      <c r="C18" s="27"/>
    </row>
    <row r="19" spans="2:3" ht="14.1" x14ac:dyDescent="0.15">
      <c r="B19" s="27"/>
      <c r="C19" s="27"/>
    </row>
    <row r="20" spans="2:3" ht="14.1" x14ac:dyDescent="0.15">
      <c r="B20" s="27"/>
      <c r="C20" s="27"/>
    </row>
    <row r="21" spans="2:3" ht="14.1" x14ac:dyDescent="0.15">
      <c r="B21" s="27"/>
      <c r="C21" s="27"/>
    </row>
    <row r="22" spans="2:3" ht="14.1" x14ac:dyDescent="0.15">
      <c r="B22" s="27"/>
      <c r="C22" s="27"/>
    </row>
    <row r="23" spans="2:3" ht="14.1" x14ac:dyDescent="0.15">
      <c r="B23" s="27"/>
      <c r="C23" s="27"/>
    </row>
    <row r="24" spans="2:3" ht="14.1" x14ac:dyDescent="0.15">
      <c r="B24" s="27"/>
      <c r="C24" s="27"/>
    </row>
    <row r="25" spans="2:3" ht="14.1" x14ac:dyDescent="0.15">
      <c r="B25" s="27"/>
      <c r="C25" s="27"/>
    </row>
    <row r="26" spans="2:3" ht="14.1" x14ac:dyDescent="0.15">
      <c r="B26" s="27"/>
      <c r="C26" s="27"/>
    </row>
    <row r="27" spans="2:3" ht="14.1" x14ac:dyDescent="0.15">
      <c r="B27" s="27"/>
      <c r="C27" s="27"/>
    </row>
    <row r="28" spans="2:3" x14ac:dyDescent="0.15">
      <c r="B28" s="27"/>
      <c r="C28" s="27"/>
    </row>
    <row r="29" spans="2:3" x14ac:dyDescent="0.15">
      <c r="B29" s="27"/>
      <c r="C29" s="27"/>
    </row>
    <row r="30" spans="2:3" x14ac:dyDescent="0.15">
      <c r="B30" s="27"/>
      <c r="C30" s="27"/>
    </row>
    <row r="31" spans="2:3" x14ac:dyDescent="0.15">
      <c r="B31" s="27"/>
      <c r="C31" s="27"/>
    </row>
    <row r="32" spans="2:3" x14ac:dyDescent="0.15">
      <c r="B32" s="27"/>
      <c r="C32" s="27"/>
    </row>
    <row r="33" spans="2:3" x14ac:dyDescent="0.15">
      <c r="B33" s="27"/>
      <c r="C33" s="27"/>
    </row>
    <row r="34" spans="2:3" x14ac:dyDescent="0.15">
      <c r="B34" s="27"/>
      <c r="C34" s="27"/>
    </row>
    <row r="35" spans="2:3" x14ac:dyDescent="0.15">
      <c r="B35" s="27"/>
      <c r="C35" s="27"/>
    </row>
    <row r="36" spans="2:3" x14ac:dyDescent="0.15">
      <c r="B36" s="27"/>
      <c r="C36" s="27"/>
    </row>
    <row r="37" spans="2:3" x14ac:dyDescent="0.15">
      <c r="B37" s="27"/>
      <c r="C37" s="27"/>
    </row>
    <row r="38" spans="2:3" x14ac:dyDescent="0.15">
      <c r="B38" s="27"/>
      <c r="C38" s="27"/>
    </row>
    <row r="39" spans="2:3" x14ac:dyDescent="0.15">
      <c r="B39" s="27"/>
      <c r="C39" s="27"/>
    </row>
    <row r="40" spans="2:3" x14ac:dyDescent="0.15">
      <c r="B40" s="27"/>
      <c r="C40" s="27"/>
    </row>
    <row r="41" spans="2:3" x14ac:dyDescent="0.15">
      <c r="B41" s="27"/>
      <c r="C41" s="27"/>
    </row>
    <row r="42" spans="2:3" x14ac:dyDescent="0.15">
      <c r="B42" s="27"/>
      <c r="C42" s="27"/>
    </row>
    <row r="43" spans="2:3" x14ac:dyDescent="0.15">
      <c r="B43" s="27"/>
      <c r="C43" s="27"/>
    </row>
    <row r="44" spans="2:3" x14ac:dyDescent="0.15">
      <c r="B44" s="27"/>
      <c r="C44" s="27"/>
    </row>
    <row r="45" spans="2:3" x14ac:dyDescent="0.15">
      <c r="B45" s="27"/>
      <c r="C45" s="27"/>
    </row>
    <row r="46" spans="2:3" x14ac:dyDescent="0.15">
      <c r="B46" s="27"/>
      <c r="C46" s="27"/>
    </row>
    <row r="47" spans="2:3" x14ac:dyDescent="0.15">
      <c r="B47" s="27"/>
      <c r="C47" s="27"/>
    </row>
    <row r="48" spans="2:3" x14ac:dyDescent="0.15">
      <c r="B48" s="27"/>
      <c r="C48" s="27"/>
    </row>
    <row r="49" spans="2:3" x14ac:dyDescent="0.15">
      <c r="B49" s="27"/>
      <c r="C49" s="27"/>
    </row>
    <row r="50" spans="2:3" x14ac:dyDescent="0.15">
      <c r="B50" s="27"/>
      <c r="C50" s="27"/>
    </row>
    <row r="51" spans="2:3" x14ac:dyDescent="0.15">
      <c r="B51" s="27"/>
      <c r="C51" s="27"/>
    </row>
    <row r="52" spans="2:3" x14ac:dyDescent="0.15">
      <c r="B52" s="27"/>
      <c r="C52" s="27"/>
    </row>
    <row r="53" spans="2:3" x14ac:dyDescent="0.15">
      <c r="B53" s="27"/>
      <c r="C53" s="27"/>
    </row>
  </sheetData>
  <mergeCells count="3">
    <mergeCell ref="B1:C1"/>
    <mergeCell ref="F3:I12"/>
    <mergeCell ref="F2:I2"/>
  </mergeCells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28</v>
      </c>
    </row>
    <row r="3" spans="1:3" x14ac:dyDescent="0.15">
      <c r="C3" s="43"/>
    </row>
    <row r="4" spans="1:3" x14ac:dyDescent="0.15">
      <c r="A4">
        <v>2</v>
      </c>
    </row>
  </sheetData>
  <phoneticPr fontId="7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项目周报0817</vt:lpstr>
      <vt:lpstr>项目周报0810</vt:lpstr>
      <vt:lpstr>项目周报0803</vt:lpstr>
      <vt:lpstr>项目计划</vt:lpstr>
      <vt:lpstr>团队组建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2018-09-07T05:47:55Z</dcterms:modified>
</cp:coreProperties>
</file>