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월" sheetId="1" r:id="rId4"/>
    <sheet state="visible" name="02월" sheetId="2" r:id="rId5"/>
    <sheet state="visible" name="03월" sheetId="3" r:id="rId6"/>
    <sheet state="visible" name="04월" sheetId="4" r:id="rId7"/>
    <sheet state="visible" name="05월" sheetId="5" r:id="rId8"/>
    <sheet state="visible" name="06월" sheetId="6" r:id="rId9"/>
    <sheet state="visible" name="07월" sheetId="7" r:id="rId10"/>
    <sheet state="visible" name="08월" sheetId="8" r:id="rId11"/>
    <sheet state="visible" name="09월" sheetId="9" r:id="rId12"/>
    <sheet state="visible" name="10월" sheetId="10" r:id="rId13"/>
    <sheet state="visible" name="11월" sheetId="11" r:id="rId14"/>
    <sheet state="visible" name="12월" sheetId="12" r:id="rId15"/>
    <sheet state="visible" name="항목" sheetId="13" r:id="rId16"/>
  </sheets>
  <definedNames>
    <definedName name="용돈">'항목'!$K$4:$K$11</definedName>
    <definedName name="수입">'항목'!$B$4:$B$11</definedName>
    <definedName name="문화생활비">'항목'!$M$4:$M$11</definedName>
    <definedName name="의료비">'항목'!$I$4:$I$11</definedName>
    <definedName name="의류잡화">'항목'!$G$4:$G$11</definedName>
    <definedName name="주거비">'항목'!$C$4:$C$11</definedName>
    <definedName name="차량유지비교통비">'항목'!$E$4:$E$11</definedName>
    <definedName name="생활용품">'항목'!$H$4:$H$11</definedName>
    <definedName name="_xlcn.WorksheetConnection_가계부M4N201">'01월'!$M$4:$N$17</definedName>
    <definedName name="교육비">'항목'!$J$4:$J$11</definedName>
    <definedName name="지출구분">'항목'!$P$3:$P$5</definedName>
    <definedName name="수입구분">'항목'!$O$3:$O$5</definedName>
    <definedName name="경조교제비">'항목'!$L$4:$L$11</definedName>
    <definedName name="통신비">'항목'!$D$4:$D$11</definedName>
    <definedName name="예비비">'항목'!$N$4:$N$11</definedName>
    <definedName name="식비">'항목'!$F$4:$F$11</definedName>
  </definedNames>
  <calcPr/>
</workbook>
</file>

<file path=xl/sharedStrings.xml><?xml version="1.0" encoding="utf-8"?>
<sst xmlns="http://schemas.openxmlformats.org/spreadsheetml/2006/main" count="588" uniqueCount="105">
  <si>
    <t>사용내역서 2025년 01월</t>
  </si>
  <si>
    <t>지출합계</t>
  </si>
  <si>
    <t>수입합계</t>
  </si>
  <si>
    <t>현재금액</t>
  </si>
  <si>
    <t>날짜</t>
  </si>
  <si>
    <t>대분류</t>
  </si>
  <si>
    <t>소분류</t>
  </si>
  <si>
    <t>사용내역</t>
  </si>
  <si>
    <t>지출구분</t>
  </si>
  <si>
    <t>금액</t>
  </si>
  <si>
    <t>수입구분</t>
  </si>
  <si>
    <t>메모</t>
  </si>
  <si>
    <t>지출내역</t>
  </si>
  <si>
    <t>합계</t>
  </si>
  <si>
    <t>비율</t>
  </si>
  <si>
    <t>식비</t>
  </si>
  <si>
    <t>외식비</t>
  </si>
  <si>
    <t xml:space="preserve"> 회덮밥,초밥</t>
  </si>
  <si>
    <t>현금</t>
  </si>
  <si>
    <t xml:space="preserve"> </t>
  </si>
  <si>
    <t>생활용품</t>
  </si>
  <si>
    <t>주방</t>
  </si>
  <si>
    <t>전자레인지</t>
  </si>
  <si>
    <t>체크카드</t>
  </si>
  <si>
    <t>수입</t>
  </si>
  <si>
    <t>계 회비</t>
  </si>
  <si>
    <t>모임회비</t>
  </si>
  <si>
    <t>통장(온라인)</t>
  </si>
  <si>
    <t>의료비</t>
  </si>
  <si>
    <t>약국</t>
  </si>
  <si>
    <t>ㅎㅎ</t>
  </si>
  <si>
    <t>문화생활비</t>
  </si>
  <si>
    <t>여행</t>
  </si>
  <si>
    <t>ㄹㄹ</t>
  </si>
  <si>
    <t>수입내역</t>
  </si>
  <si>
    <t>찬조금</t>
  </si>
  <si>
    <t>가입비</t>
  </si>
  <si>
    <t>기타수입</t>
  </si>
  <si>
    <t>사용내역서 2025년 02월</t>
  </si>
  <si>
    <t>경조교제비</t>
  </si>
  <si>
    <t>축의금</t>
  </si>
  <si>
    <t>결혼식</t>
  </si>
  <si>
    <t xml:space="preserve"> ㅎㅎ</t>
  </si>
  <si>
    <t>통신비</t>
  </si>
  <si>
    <t>휴대폰</t>
  </si>
  <si>
    <t>aa</t>
  </si>
  <si>
    <t>가전</t>
  </si>
  <si>
    <t>사용내역서 2025년 03월</t>
  </si>
  <si>
    <t>사용내역서 2025년 04월</t>
  </si>
  <si>
    <t>사용내역서 2025년 05월</t>
  </si>
  <si>
    <t>사용내역서 2025년 06월</t>
  </si>
  <si>
    <t>사용내역서 2025년 07월</t>
  </si>
  <si>
    <t>사용내역서 2025년 08월</t>
  </si>
  <si>
    <t>사용내역서 2025년 09월</t>
  </si>
  <si>
    <t>사용내역서 2025년 10월</t>
  </si>
  <si>
    <t>사용내역서 2025년 11월</t>
  </si>
  <si>
    <t>사용내역서 2025년 12월</t>
  </si>
  <si>
    <t>지 출</t>
  </si>
  <si>
    <t>주거비</t>
  </si>
  <si>
    <t>차량유지비교통비</t>
  </si>
  <si>
    <t>의류잡화</t>
  </si>
  <si>
    <t>교육비</t>
  </si>
  <si>
    <t>용돈</t>
  </si>
  <si>
    <t>예비비</t>
  </si>
  <si>
    <t>대출원금</t>
  </si>
  <si>
    <t>전화요금</t>
  </si>
  <si>
    <t>자동차보험</t>
  </si>
  <si>
    <t>식료품비</t>
  </si>
  <si>
    <t>의류비</t>
  </si>
  <si>
    <t>병원비</t>
  </si>
  <si>
    <t>학원</t>
  </si>
  <si>
    <t>이름</t>
  </si>
  <si>
    <t>신용카드</t>
  </si>
  <si>
    <t>대출이자</t>
  </si>
  <si>
    <t>자동차세</t>
  </si>
  <si>
    <t>침구류</t>
  </si>
  <si>
    <t>가구</t>
  </si>
  <si>
    <t>학교</t>
  </si>
  <si>
    <t>조의금</t>
  </si>
  <si>
    <t>레저</t>
  </si>
  <si>
    <t>임대료</t>
  </si>
  <si>
    <t>TV</t>
  </si>
  <si>
    <t>주유비</t>
  </si>
  <si>
    <t>세탁비</t>
  </si>
  <si>
    <t>교재비</t>
  </si>
  <si>
    <t>회비</t>
  </si>
  <si>
    <t>영화</t>
  </si>
  <si>
    <t>이자</t>
  </si>
  <si>
    <t>관리비</t>
  </si>
  <si>
    <t>인터넷</t>
  </si>
  <si>
    <t>주차비</t>
  </si>
  <si>
    <t>잡화</t>
  </si>
  <si>
    <t>소모품</t>
  </si>
  <si>
    <t>학용품</t>
  </si>
  <si>
    <t>행사비</t>
  </si>
  <si>
    <t>관광</t>
  </si>
  <si>
    <t>도시가스</t>
  </si>
  <si>
    <t>대중교통비</t>
  </si>
  <si>
    <t>렌탈비</t>
  </si>
  <si>
    <t>기타교육비</t>
  </si>
  <si>
    <t>접대비</t>
  </si>
  <si>
    <t>기타</t>
  </si>
  <si>
    <t>전기요금</t>
  </si>
  <si>
    <t>수도요금</t>
  </si>
  <si>
    <t>주택수리비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</si>
</sst>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_ "/>
    <numFmt numFmtId="165" formatCode="#,##0_ ;[Red]\-#,##0\ "/>
    <numFmt numFmtId="166" formatCode="yyyy. M. d"/>
  </numFmts>
  <fonts count="10">
    <font>
      <sz val="11.0"/>
      <color rgb="FF000000"/>
      <name val="Calibri"/>
      <scheme val="minor"/>
    </font>
    <font>
      <b/>
      <sz val="18.0"/>
      <color rgb="FF000000"/>
      <name val="Malgun Gothic"/>
    </font>
    <font/>
    <font>
      <b/>
      <sz val="11.0"/>
      <color rgb="FF000000"/>
      <name val="Malgun Gothic"/>
    </font>
    <font>
      <b/>
      <sz val="11.0"/>
      <color rgb="FF0000FF"/>
      <name val="Malgun Gothic"/>
    </font>
    <font>
      <b/>
      <sz val="11.0"/>
      <color rgb="FFFF0000"/>
      <name val="Malgun Gothic"/>
    </font>
    <font>
      <sz val="11.0"/>
      <color rgb="FF000000"/>
      <name val="Malgun Gothic"/>
    </font>
    <font>
      <color theme="1"/>
      <name val="Calibri"/>
      <scheme val="minor"/>
    </font>
    <font>
      <sz val="11.0"/>
      <color rgb="FFFF0000"/>
      <name val="Malgun Gothic"/>
    </font>
    <font>
      <b/>
      <sz val="16.0"/>
      <color rgb="FFFFFFFF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99FF"/>
        <bgColor rgb="FFCC99FF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  <fill>
      <patternFill patternType="solid">
        <fgColor rgb="FF9900CC"/>
        <bgColor rgb="FF9900CC"/>
      </patternFill>
    </fill>
  </fills>
  <borders count="5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 style="thin">
        <color rgb="FF000000"/>
      </left>
      <top/>
      <bottom style="hair">
        <color rgb="FF000000"/>
      </bottom>
    </border>
    <border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3" fontId="3" numFmtId="164" xfId="0" applyAlignment="1" applyBorder="1" applyFont="1" applyNumberForma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3" fontId="3" numFmtId="164" xfId="0" applyAlignment="1" applyBorder="1" applyFont="1" applyNumberForma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5" numFmtId="165" xfId="0" applyAlignment="1" applyBorder="1" applyFont="1" applyNumberFormat="1">
      <alignment vertical="center"/>
    </xf>
    <xf borderId="8" fillId="4" fontId="1" numFmtId="0" xfId="0" applyAlignment="1" applyBorder="1" applyFill="1" applyFont="1">
      <alignment horizontal="center" vertical="center"/>
    </xf>
    <xf borderId="9" fillId="4" fontId="3" numFmtId="0" xfId="0" applyAlignment="1" applyBorder="1" applyFont="1">
      <alignment horizontal="center" vertical="center"/>
    </xf>
    <xf borderId="10" fillId="4" fontId="3" numFmtId="164" xfId="0" applyAlignment="1" applyBorder="1" applyFont="1" applyNumberFormat="1">
      <alignment horizontal="center" vertical="center"/>
    </xf>
    <xf borderId="8" fillId="4" fontId="3" numFmtId="0" xfId="0" applyAlignment="1" applyBorder="1" applyFont="1">
      <alignment horizontal="center" vertical="center"/>
    </xf>
    <xf borderId="8" fillId="4" fontId="3" numFmtId="165" xfId="0" applyAlignment="1" applyBorder="1" applyFont="1" applyNumberFormat="1">
      <alignment vertical="center"/>
    </xf>
    <xf borderId="11" fillId="5" fontId="6" numFmtId="0" xfId="0" applyAlignment="1" applyBorder="1" applyFill="1" applyFont="1">
      <alignment horizontal="center" vertical="center"/>
    </xf>
    <xf borderId="6" fillId="5" fontId="6" numFmtId="0" xfId="0" applyAlignment="1" applyBorder="1" applyFont="1">
      <alignment horizontal="center" vertical="center"/>
    </xf>
    <xf borderId="12" fillId="5" fontId="6" numFmtId="0" xfId="0" applyAlignment="1" applyBorder="1" applyFont="1">
      <alignment horizontal="center" vertical="center"/>
    </xf>
    <xf borderId="13" fillId="5" fontId="6" numFmtId="0" xfId="0" applyAlignment="1" applyBorder="1" applyFont="1">
      <alignment horizontal="center" vertical="center"/>
    </xf>
    <xf borderId="14" fillId="5" fontId="6" numFmtId="0" xfId="0" applyAlignment="1" applyBorder="1" applyFont="1">
      <alignment horizontal="center" vertical="center"/>
    </xf>
    <xf borderId="15" fillId="5" fontId="6" numFmtId="0" xfId="0" applyAlignment="1" applyBorder="1" applyFont="1">
      <alignment horizontal="center" vertical="center"/>
    </xf>
    <xf borderId="16" fillId="5" fontId="6" numFmtId="49" xfId="0" applyAlignment="1" applyBorder="1" applyFont="1" applyNumberFormat="1">
      <alignment horizontal="center" vertical="center"/>
    </xf>
    <xf borderId="16" fillId="5" fontId="6" numFmtId="0" xfId="0" applyAlignment="1" applyBorder="1" applyFont="1">
      <alignment horizontal="center" vertical="center"/>
    </xf>
    <xf borderId="17" fillId="6" fontId="6" numFmtId="166" xfId="0" applyAlignment="1" applyBorder="1" applyFill="1" applyFont="1" applyNumberFormat="1">
      <alignment vertical="center"/>
    </xf>
    <xf borderId="18" fillId="6" fontId="6" numFmtId="0" xfId="0" applyAlignment="1" applyBorder="1" applyFont="1">
      <alignment horizontal="center" vertical="center"/>
    </xf>
    <xf borderId="19" fillId="6" fontId="6" numFmtId="0" xfId="0" applyAlignment="1" applyBorder="1" applyFont="1">
      <alignment horizontal="center" vertical="center"/>
    </xf>
    <xf borderId="20" fillId="6" fontId="6" numFmtId="49" xfId="0" applyAlignment="1" applyBorder="1" applyFont="1" applyNumberFormat="1">
      <alignment horizontal="left" vertical="center"/>
    </xf>
    <xf borderId="21" fillId="3" fontId="6" numFmtId="0" xfId="0" applyAlignment="1" applyBorder="1" applyFont="1">
      <alignment horizontal="center" vertical="center"/>
    </xf>
    <xf borderId="20" fillId="3" fontId="6" numFmtId="164" xfId="0" applyAlignment="1" applyBorder="1" applyFont="1" applyNumberFormat="1">
      <alignment vertical="center"/>
    </xf>
    <xf borderId="21" fillId="6" fontId="6" numFmtId="0" xfId="0" applyAlignment="1" applyBorder="1" applyFont="1">
      <alignment horizontal="center" readingOrder="0" vertical="center"/>
    </xf>
    <xf borderId="20" fillId="6" fontId="6" numFmtId="164" xfId="0" applyAlignment="1" applyBorder="1" applyFont="1" applyNumberFormat="1">
      <alignment vertical="center"/>
    </xf>
    <xf borderId="22" fillId="7" fontId="6" numFmtId="49" xfId="0" applyAlignment="1" applyBorder="1" applyFill="1" applyFont="1" applyNumberFormat="1">
      <alignment horizontal="left" vertical="center"/>
    </xf>
    <xf borderId="23" fillId="0" fontId="2" numFmtId="0" xfId="0" applyAlignment="1" applyBorder="1" applyFont="1">
      <alignment vertical="center"/>
    </xf>
    <xf borderId="24" fillId="7" fontId="6" numFmtId="49" xfId="0" applyAlignment="1" applyBorder="1" applyFont="1" applyNumberFormat="1">
      <alignment horizontal="center" vertical="center"/>
    </xf>
    <xf borderId="24" fillId="7" fontId="6" numFmtId="165" xfId="0" applyAlignment="1" applyBorder="1" applyFont="1" applyNumberFormat="1">
      <alignment vertical="center"/>
    </xf>
    <xf borderId="24" fillId="7" fontId="6" numFmtId="9" xfId="0" applyAlignment="1" applyBorder="1" applyFont="1" applyNumberFormat="1">
      <alignment horizontal="right" vertical="center"/>
    </xf>
    <xf borderId="0" fillId="0" fontId="7" numFmtId="0" xfId="0" applyAlignment="1" applyFont="1">
      <alignment vertical="center"/>
    </xf>
    <xf borderId="24" fillId="6" fontId="6" numFmtId="166" xfId="0" applyAlignment="1" applyBorder="1" applyFont="1" applyNumberFormat="1">
      <alignment vertical="center"/>
    </xf>
    <xf borderId="25" fillId="6" fontId="6" numFmtId="0" xfId="0" applyAlignment="1" applyBorder="1" applyFont="1">
      <alignment horizontal="center" vertical="center"/>
    </xf>
    <xf borderId="26" fillId="6" fontId="6" numFmtId="0" xfId="0" applyAlignment="1" applyBorder="1" applyFont="1">
      <alignment horizontal="center" vertical="center"/>
    </xf>
    <xf borderId="27" fillId="6" fontId="6" numFmtId="49" xfId="0" applyAlignment="1" applyBorder="1" applyFont="1" applyNumberFormat="1">
      <alignment horizontal="left" vertical="center"/>
    </xf>
    <xf borderId="28" fillId="3" fontId="6" numFmtId="0" xfId="0" applyAlignment="1" applyBorder="1" applyFont="1">
      <alignment horizontal="center" vertical="center"/>
    </xf>
    <xf borderId="27" fillId="3" fontId="6" numFmtId="164" xfId="0" applyAlignment="1" applyBorder="1" applyFont="1" applyNumberFormat="1">
      <alignment vertical="center"/>
    </xf>
    <xf borderId="28" fillId="6" fontId="6" numFmtId="0" xfId="0" applyAlignment="1" applyBorder="1" applyFont="1">
      <alignment horizontal="center" vertical="center"/>
    </xf>
    <xf borderId="27" fillId="6" fontId="6" numFmtId="164" xfId="0" applyAlignment="1" applyBorder="1" applyFont="1" applyNumberFormat="1">
      <alignment vertical="center"/>
    </xf>
    <xf borderId="29" fillId="7" fontId="6" numFmtId="49" xfId="0" applyAlignment="1" applyBorder="1" applyFont="1" applyNumberFormat="1">
      <alignment horizontal="left" vertical="center"/>
    </xf>
    <xf borderId="30" fillId="0" fontId="2" numFmtId="0" xfId="0" applyAlignment="1" applyBorder="1" applyFont="1">
      <alignment vertical="center"/>
    </xf>
    <xf borderId="28" fillId="6" fontId="6" numFmtId="0" xfId="0" applyAlignment="1" applyBorder="1" applyFont="1">
      <alignment horizontal="center" readingOrder="0" vertical="center"/>
    </xf>
    <xf borderId="24" fillId="6" fontId="6" numFmtId="166" xfId="0" applyAlignment="1" applyBorder="1" applyFont="1" applyNumberFormat="1">
      <alignment readingOrder="0" vertical="center"/>
    </xf>
    <xf borderId="25" fillId="6" fontId="6" numFmtId="0" xfId="0" applyAlignment="1" applyBorder="1" applyFont="1">
      <alignment horizontal="center" readingOrder="0" vertical="center"/>
    </xf>
    <xf borderId="26" fillId="6" fontId="6" numFmtId="0" xfId="0" applyAlignment="1" applyBorder="1" applyFont="1">
      <alignment horizontal="center" readingOrder="0" vertical="center"/>
    </xf>
    <xf borderId="27" fillId="6" fontId="6" numFmtId="49" xfId="0" applyAlignment="1" applyBorder="1" applyFont="1" applyNumberFormat="1">
      <alignment horizontal="left" readingOrder="0" vertical="center"/>
    </xf>
    <xf borderId="28" fillId="3" fontId="6" numFmtId="0" xfId="0" applyAlignment="1" applyBorder="1" applyFont="1">
      <alignment horizontal="center" readingOrder="0" vertical="center"/>
    </xf>
    <xf borderId="27" fillId="3" fontId="6" numFmtId="164" xfId="0" applyAlignment="1" applyBorder="1" applyFont="1" applyNumberFormat="1">
      <alignment readingOrder="0" vertical="center"/>
    </xf>
    <xf borderId="31" fillId="7" fontId="6" numFmtId="49" xfId="0" applyAlignment="1" applyBorder="1" applyFont="1" applyNumberFormat="1">
      <alignment horizontal="center" vertical="center"/>
    </xf>
    <xf borderId="31" fillId="7" fontId="6" numFmtId="165" xfId="0" applyAlignment="1" applyBorder="1" applyFont="1" applyNumberFormat="1">
      <alignment vertical="center"/>
    </xf>
    <xf borderId="32" fillId="7" fontId="6" numFmtId="9" xfId="0" applyAlignment="1" applyBorder="1" applyFont="1" applyNumberFormat="1">
      <alignment horizontal="right" vertical="center"/>
    </xf>
    <xf borderId="16" fillId="2" fontId="6" numFmtId="49" xfId="0" applyAlignment="1" applyBorder="1" applyFont="1" applyNumberFormat="1">
      <alignment horizontal="center" vertical="center"/>
    </xf>
    <xf borderId="16" fillId="2" fontId="6" numFmtId="165" xfId="0" applyAlignment="1" applyBorder="1" applyFont="1" applyNumberFormat="1">
      <alignment vertical="center"/>
    </xf>
    <xf borderId="16" fillId="2" fontId="6" numFmtId="9" xfId="0" applyAlignment="1" applyBorder="1" applyFont="1" applyNumberFormat="1">
      <alignment horizontal="right" vertical="center"/>
    </xf>
    <xf borderId="33" fillId="5" fontId="6" numFmtId="49" xfId="0" applyAlignment="1" applyBorder="1" applyFont="1" applyNumberFormat="1">
      <alignment horizontal="center" vertical="center"/>
    </xf>
    <xf borderId="33" fillId="5" fontId="6" numFmtId="0" xfId="0" applyAlignment="1" applyBorder="1" applyFont="1">
      <alignment horizontal="center" vertical="center"/>
    </xf>
    <xf borderId="34" fillId="0" fontId="2" numFmtId="0" xfId="0" applyAlignment="1" applyBorder="1" applyFont="1">
      <alignment vertical="center"/>
    </xf>
    <xf borderId="17" fillId="7" fontId="6" numFmtId="49" xfId="0" applyAlignment="1" applyBorder="1" applyFont="1" applyNumberFormat="1">
      <alignment horizontal="center" vertical="center"/>
    </xf>
    <xf borderId="17" fillId="7" fontId="6" numFmtId="165" xfId="0" applyAlignment="1" applyBorder="1" applyFont="1" applyNumberFormat="1">
      <alignment vertical="center"/>
    </xf>
    <xf borderId="35" fillId="7" fontId="6" numFmtId="9" xfId="0" applyAlignment="1" applyBorder="1" applyFont="1" applyNumberFormat="1">
      <alignment horizontal="right" vertical="center"/>
    </xf>
    <xf borderId="31" fillId="7" fontId="6" numFmtId="9" xfId="0" applyAlignment="1" applyBorder="1" applyFont="1" applyNumberFormat="1">
      <alignment horizontal="right" vertical="center"/>
    </xf>
    <xf borderId="32" fillId="7" fontId="6" numFmtId="49" xfId="0" applyAlignment="1" applyBorder="1" applyFont="1" applyNumberFormat="1">
      <alignment horizontal="center" vertical="center"/>
    </xf>
    <xf borderId="32" fillId="7" fontId="6" numFmtId="165" xfId="0" applyAlignment="1" applyBorder="1" applyFont="1" applyNumberFormat="1">
      <alignment vertical="center"/>
    </xf>
    <xf borderId="36" fillId="7" fontId="6" numFmtId="49" xfId="0" applyAlignment="1" applyBorder="1" applyFont="1" applyNumberFormat="1">
      <alignment horizontal="left" vertical="center"/>
    </xf>
    <xf borderId="37" fillId="7" fontId="6" numFmtId="49" xfId="0" applyAlignment="1" applyBorder="1" applyFont="1" applyNumberFormat="1">
      <alignment horizontal="left" vertical="center"/>
    </xf>
    <xf borderId="32" fillId="6" fontId="6" numFmtId="166" xfId="0" applyAlignment="1" applyBorder="1" applyFont="1" applyNumberFormat="1">
      <alignment vertical="center"/>
    </xf>
    <xf borderId="38" fillId="6" fontId="6" numFmtId="0" xfId="0" applyAlignment="1" applyBorder="1" applyFont="1">
      <alignment horizontal="center" vertical="center"/>
    </xf>
    <xf borderId="39" fillId="6" fontId="6" numFmtId="0" xfId="0" applyAlignment="1" applyBorder="1" applyFont="1">
      <alignment horizontal="center" vertical="center"/>
    </xf>
    <xf borderId="40" fillId="6" fontId="6" numFmtId="49" xfId="0" applyAlignment="1" applyBorder="1" applyFont="1" applyNumberFormat="1">
      <alignment horizontal="left" vertical="center"/>
    </xf>
    <xf borderId="41" fillId="3" fontId="6" numFmtId="0" xfId="0" applyAlignment="1" applyBorder="1" applyFont="1">
      <alignment horizontal="center" vertical="center"/>
    </xf>
    <xf borderId="40" fillId="3" fontId="6" numFmtId="164" xfId="0" applyAlignment="1" applyBorder="1" applyFont="1" applyNumberFormat="1">
      <alignment vertical="center"/>
    </xf>
    <xf borderId="41" fillId="6" fontId="6" numFmtId="0" xfId="0" applyAlignment="1" applyBorder="1" applyFont="1">
      <alignment horizontal="center" vertical="center"/>
    </xf>
    <xf borderId="40" fillId="6" fontId="6" numFmtId="164" xfId="0" applyAlignment="1" applyBorder="1" applyFont="1" applyNumberFormat="1">
      <alignment vertical="center"/>
    </xf>
    <xf borderId="42" fillId="7" fontId="6" numFmtId="49" xfId="0" applyAlignment="1" applyBorder="1" applyFont="1" applyNumberFormat="1">
      <alignment horizontal="left" vertical="center"/>
    </xf>
    <xf borderId="43" fillId="0" fontId="2" numFmtId="0" xfId="0" applyAlignment="1" applyBorder="1" applyFont="1">
      <alignment vertical="center"/>
    </xf>
    <xf borderId="21" fillId="6" fontId="6" numFmtId="0" xfId="0" applyAlignment="1" applyBorder="1" applyFont="1">
      <alignment horizontal="center" vertical="center"/>
    </xf>
    <xf borderId="17" fillId="6" fontId="8" numFmtId="166" xfId="0" applyAlignment="1" applyBorder="1" applyFont="1" applyNumberFormat="1">
      <alignment vertical="center"/>
    </xf>
    <xf borderId="24" fillId="6" fontId="8" numFmtId="166" xfId="0" applyAlignment="1" applyBorder="1" applyFont="1" applyNumberFormat="1">
      <alignment vertical="center"/>
    </xf>
    <xf borderId="32" fillId="6" fontId="8" numFmtId="166" xfId="0" applyAlignment="1" applyBorder="1" applyFont="1" applyNumberFormat="1">
      <alignment vertical="center"/>
    </xf>
    <xf borderId="16" fillId="8" fontId="9" numFmtId="49" xfId="0" applyAlignment="1" applyBorder="1" applyFill="1" applyFont="1" applyNumberFormat="1">
      <alignment horizontal="center" shrinkToFit="1" vertical="center" wrapText="0"/>
    </xf>
    <xf borderId="44" fillId="8" fontId="9" numFmtId="49" xfId="0" applyAlignment="1" applyBorder="1" applyFont="1" applyNumberFormat="1">
      <alignment shrinkToFit="1" vertical="center" wrapText="0"/>
    </xf>
    <xf borderId="45" fillId="8" fontId="9" numFmtId="49" xfId="0" applyAlignment="1" applyBorder="1" applyFont="1" applyNumberFormat="1">
      <alignment shrinkToFit="1" vertical="center" wrapText="0"/>
    </xf>
    <xf borderId="46" fillId="2" fontId="6" numFmtId="49" xfId="0" applyAlignment="1" applyBorder="1" applyFont="1" applyNumberFormat="1">
      <alignment horizontal="center" shrinkToFit="1" vertical="center" wrapText="0"/>
    </xf>
    <xf borderId="47" fillId="2" fontId="6" numFmtId="49" xfId="0" applyAlignment="1" applyBorder="1" applyFont="1" applyNumberFormat="1">
      <alignment horizontal="center" shrinkToFit="1" vertical="center" wrapText="0"/>
    </xf>
    <xf borderId="16" fillId="2" fontId="6" numFmtId="49" xfId="0" applyAlignment="1" applyBorder="1" applyFont="1" applyNumberFormat="1">
      <alignment horizontal="center" shrinkToFit="1" vertical="center" wrapText="0"/>
    </xf>
    <xf borderId="48" fillId="2" fontId="6" numFmtId="49" xfId="0" applyAlignment="1" applyBorder="1" applyFont="1" applyNumberFormat="1">
      <alignment horizontal="center" shrinkToFit="1" vertical="center" wrapText="0"/>
    </xf>
    <xf borderId="49" fillId="7" fontId="6" numFmtId="49" xfId="0" applyAlignment="1" applyBorder="1" applyFont="1" applyNumberFormat="1">
      <alignment horizontal="center" shrinkToFit="1" vertical="center" wrapText="0"/>
    </xf>
    <xf borderId="50" fillId="7" fontId="6" numFmtId="49" xfId="0" applyAlignment="1" applyBorder="1" applyFont="1" applyNumberFormat="1">
      <alignment horizontal="center" shrinkToFit="1" vertical="center" wrapText="0"/>
    </xf>
    <xf borderId="35" fillId="7" fontId="6" numFmtId="49" xfId="0" applyAlignment="1" applyBorder="1" applyFont="1" applyNumberFormat="1">
      <alignment horizontal="center" shrinkToFit="1" vertical="center" wrapText="0"/>
    </xf>
    <xf borderId="51" fillId="7" fontId="6" numFmtId="49" xfId="0" applyAlignment="1" applyBorder="1" applyFont="1" applyNumberFormat="1">
      <alignment horizontal="center" shrinkToFit="1" vertical="center" wrapText="0"/>
    </xf>
    <xf borderId="21" fillId="7" fontId="6" numFmtId="49" xfId="0" applyAlignment="1" applyBorder="1" applyFont="1" applyNumberFormat="1">
      <alignment horizontal="center" shrinkToFit="1" vertical="center" wrapText="0"/>
    </xf>
    <xf borderId="20" fillId="7" fontId="6" numFmtId="49" xfId="0" applyAlignment="1" applyBorder="1" applyFont="1" applyNumberFormat="1">
      <alignment horizontal="center" shrinkToFit="1" vertical="center" wrapText="0"/>
    </xf>
    <xf borderId="24" fillId="7" fontId="6" numFmtId="49" xfId="0" applyAlignment="1" applyBorder="1" applyFont="1" applyNumberFormat="1">
      <alignment horizontal="center" shrinkToFit="1" vertical="center" wrapText="0"/>
    </xf>
    <xf borderId="26" fillId="7" fontId="6" numFmtId="49" xfId="0" applyAlignment="1" applyBorder="1" applyFont="1" applyNumberFormat="1">
      <alignment horizontal="center" shrinkToFit="1" vertical="center" wrapText="0"/>
    </xf>
    <xf borderId="27" fillId="7" fontId="6" numFmtId="49" xfId="0" applyAlignment="1" applyBorder="1" applyFont="1" applyNumberFormat="1">
      <alignment horizontal="center" shrinkToFit="1" vertical="center" wrapText="0"/>
    </xf>
    <xf borderId="41" fillId="7" fontId="6" numFmtId="49" xfId="0" applyAlignment="1" applyBorder="1" applyFont="1" applyNumberFormat="1">
      <alignment horizontal="center" shrinkToFit="1" vertical="center" wrapText="0"/>
    </xf>
    <xf borderId="40" fillId="7" fontId="6" numFmtId="49" xfId="0" applyAlignment="1" applyBorder="1" applyFont="1" applyNumberFormat="1">
      <alignment horizontal="center" shrinkToFit="1" vertical="center" wrapText="0"/>
    </xf>
    <xf borderId="32" fillId="7" fontId="6" numFmtId="49" xfId="0" applyAlignment="1" applyBorder="1" applyFont="1" applyNumberFormat="1">
      <alignment horizontal="center" shrinkToFit="1" vertical="center" wrapText="0"/>
    </xf>
    <xf borderId="39" fillId="7" fontId="6" numFmtId="49" xfId="0" applyAlignment="1" applyBorder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'01월'!$M$5:$M$17</c:f>
            </c:strRef>
          </c:cat>
          <c:val>
            <c:numRef>
              <c:f>'01월'!$N$5:$N$17</c:f>
              <c:numCache/>
            </c:numRef>
          </c:val>
        </c:ser>
        <c:axId val="1297728510"/>
        <c:axId val="1945609903"/>
      </c:barChart>
      <c:catAx>
        <c:axId val="12977285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945609903"/>
      </c:catAx>
      <c:valAx>
        <c:axId val="19456099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297728510"/>
        <c:crosses val="max"/>
      </c:valAx>
    </c:plotArea>
    <c:plotVisOnly val="0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'01월'!$M$21:$M$29</c:f>
            </c:strRef>
          </c:cat>
          <c:val>
            <c:numRef>
              <c:f>'01월'!$N$21:$N$29</c:f>
              <c:numCache/>
            </c:numRef>
          </c:val>
        </c:ser>
        <c:axId val="1841374786"/>
        <c:axId val="542793419"/>
      </c:barChart>
      <c:catAx>
        <c:axId val="184137478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542793419"/>
      </c:catAx>
      <c:valAx>
        <c:axId val="5427934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841374786"/>
        <c:crosses val="max"/>
      </c:valAx>
    </c:plotArea>
    <c:plotVisOnly val="0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'02월'!$M$5:$M$17</c:f>
            </c:strRef>
          </c:cat>
          <c:val>
            <c:numRef>
              <c:f>'02월'!$N$5:$N$17</c:f>
              <c:numCache/>
            </c:numRef>
          </c:val>
        </c:ser>
        <c:axId val="1456940175"/>
        <c:axId val="1615080898"/>
      </c:barChart>
      <c:catAx>
        <c:axId val="14569401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615080898"/>
      </c:catAx>
      <c:valAx>
        <c:axId val="16150808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456940175"/>
        <c:crosses val="max"/>
      </c:valAx>
    </c:plotArea>
    <c:plotVisOnly val="0"/>
  </c:chart>
  <c:spPr>
    <a:solidFill>
      <a:schemeClr val="l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'02월'!$M$21:$M$29</c:f>
            </c:strRef>
          </c:cat>
          <c:val>
            <c:numRef>
              <c:f>'02월'!$N$21:$N$29</c:f>
              <c:numCache/>
            </c:numRef>
          </c:val>
        </c:ser>
        <c:axId val="51273594"/>
        <c:axId val="1451903024"/>
      </c:barChart>
      <c:catAx>
        <c:axId val="5127359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451903024"/>
      </c:catAx>
      <c:valAx>
        <c:axId val="14519030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51273594"/>
        <c:crosses val="max"/>
      </c:valAx>
    </c:plotArea>
    <c:plotVisOnly val="0"/>
  </c:chart>
  <c:spPr>
    <a:solidFill>
      <a:schemeClr val="lt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'03월'!$M$5:$M$17</c:f>
            </c:strRef>
          </c:cat>
          <c:val>
            <c:numRef>
              <c:f>'03월'!$N$5:$N$17</c:f>
              <c:numCache/>
            </c:numRef>
          </c:val>
        </c:ser>
        <c:axId val="526474915"/>
        <c:axId val="1912923729"/>
      </c:barChart>
      <c:catAx>
        <c:axId val="52647491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912923729"/>
      </c:catAx>
      <c:valAx>
        <c:axId val="19129237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526474915"/>
        <c:crosses val="max"/>
      </c:valAx>
    </c:plotArea>
    <c:plotVisOnly val="0"/>
  </c:chart>
  <c:spPr>
    <a:solidFill>
      <a:schemeClr val="lt1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'03월'!$M$21:$M$29</c:f>
            </c:strRef>
          </c:cat>
          <c:val>
            <c:numRef>
              <c:f>'03월'!$N$21:$N$29</c:f>
              <c:numCache/>
            </c:numRef>
          </c:val>
        </c:ser>
        <c:axId val="1676398184"/>
        <c:axId val="921410761"/>
      </c:barChart>
      <c:catAx>
        <c:axId val="16763981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921410761"/>
      </c:catAx>
      <c:valAx>
        <c:axId val="9214107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676398184"/>
        <c:crosses val="max"/>
      </c:valAx>
    </c:plotArea>
    <c:plotVisOnly val="0"/>
  </c:chart>
  <c:spPr>
    <a:solidFill>
      <a:schemeClr val="lt1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'04월'!$M$5:$M$17</c:f>
            </c:strRef>
          </c:cat>
          <c:val>
            <c:numRef>
              <c:f>'04월'!$N$5:$N$17</c:f>
              <c:numCache/>
            </c:numRef>
          </c:val>
        </c:ser>
        <c:axId val="457953625"/>
        <c:axId val="2096724776"/>
      </c:barChart>
      <c:catAx>
        <c:axId val="4579536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096724776"/>
      </c:catAx>
      <c:valAx>
        <c:axId val="20967247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457953625"/>
        <c:crosses val="max"/>
      </c:valAx>
    </c:plotArea>
    <c:plotVisOnly val="0"/>
  </c:chart>
  <c:spPr>
    <a:solidFill>
      <a:schemeClr val="lt1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'04월'!$M$21:$M$29</c:f>
            </c:strRef>
          </c:cat>
          <c:val>
            <c:numRef>
              <c:f>'04월'!$N$21:$N$29</c:f>
              <c:numCache/>
            </c:numRef>
          </c:val>
        </c:ser>
        <c:axId val="832663913"/>
        <c:axId val="65259587"/>
      </c:barChart>
      <c:catAx>
        <c:axId val="8326639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65259587"/>
      </c:catAx>
      <c:valAx>
        <c:axId val="652595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832663913"/>
        <c:crosses val="max"/>
      </c:valAx>
    </c:plotArea>
    <c:plotVisOnly val="0"/>
  </c:chart>
  <c:spPr>
    <a:solidFill>
      <a:schemeClr val="lt1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'05월'!$M$5:$M$17</c:f>
            </c:strRef>
          </c:cat>
          <c:val>
            <c:numRef>
              <c:f>'05월'!$N$5:$N$17</c:f>
              <c:numCache/>
            </c:numRef>
          </c:val>
        </c:ser>
        <c:axId val="1244240096"/>
        <c:axId val="1982269029"/>
      </c:barChart>
      <c:catAx>
        <c:axId val="12442400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982269029"/>
      </c:catAx>
      <c:valAx>
        <c:axId val="19822690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244240096"/>
        <c:crosses val="max"/>
      </c:valAx>
    </c:plotArea>
    <c:plotVisOnly val="0"/>
  </c:chart>
  <c:spPr>
    <a:solidFill>
      <a:schemeClr val="lt1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'05월'!$M$21:$M$29</c:f>
            </c:strRef>
          </c:cat>
          <c:val>
            <c:numRef>
              <c:f>'05월'!$N$21:$N$29</c:f>
              <c:numCache/>
            </c:numRef>
          </c:val>
        </c:ser>
        <c:axId val="1477678529"/>
        <c:axId val="1301827605"/>
      </c:barChart>
      <c:catAx>
        <c:axId val="14776785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301827605"/>
      </c:catAx>
      <c:valAx>
        <c:axId val="13018276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477678529"/>
        <c:crosses val="max"/>
      </c:valAx>
    </c:plotArea>
    <c:plotVisOnly val="0"/>
  </c:chart>
  <c:spPr>
    <a:solidFill>
      <a:schemeClr val="lt1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'06월'!$M$5:$M$17</c:f>
            </c:strRef>
          </c:cat>
          <c:val>
            <c:numRef>
              <c:f>'06월'!$N$5:$N$17</c:f>
              <c:numCache/>
            </c:numRef>
          </c:val>
        </c:ser>
        <c:axId val="2079040502"/>
        <c:axId val="1342038877"/>
      </c:barChart>
      <c:catAx>
        <c:axId val="20790405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342038877"/>
      </c:catAx>
      <c:valAx>
        <c:axId val="13420388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079040502"/>
        <c:crosses val="max"/>
      </c:valAx>
    </c:plotArea>
    <c:plotVisOnly val="0"/>
  </c:chart>
  <c:spPr>
    <a:solidFill>
      <a:schemeClr val="lt1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'06월'!$M$21:$M$29</c:f>
            </c:strRef>
          </c:cat>
          <c:val>
            <c:numRef>
              <c:f>'06월'!$N$21:$N$29</c:f>
              <c:numCache/>
            </c:numRef>
          </c:val>
        </c:ser>
        <c:axId val="573155234"/>
        <c:axId val="521877335"/>
      </c:barChart>
      <c:catAx>
        <c:axId val="5731552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521877335"/>
      </c:catAx>
      <c:valAx>
        <c:axId val="5218773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573155234"/>
        <c:crosses val="max"/>
      </c:valAx>
    </c:plotArea>
    <c:plotVisOnly val="0"/>
  </c:chart>
  <c:spPr>
    <a:solidFill>
      <a:schemeClr val="lt1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'07월'!$M$5:$M$17</c:f>
            </c:strRef>
          </c:cat>
          <c:val>
            <c:numRef>
              <c:f>'07월'!$N$5:$N$17</c:f>
              <c:numCache/>
            </c:numRef>
          </c:val>
        </c:ser>
        <c:axId val="2070152866"/>
        <c:axId val="314218367"/>
      </c:barChart>
      <c:catAx>
        <c:axId val="207015286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314218367"/>
      </c:catAx>
      <c:valAx>
        <c:axId val="3142183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070152866"/>
        <c:crosses val="max"/>
      </c:valAx>
    </c:plotArea>
    <c:plotVisOnly val="0"/>
  </c:chart>
  <c:spPr>
    <a:solidFill>
      <a:schemeClr val="lt1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'07월'!$M$21:$M$29</c:f>
            </c:strRef>
          </c:cat>
          <c:val>
            <c:numRef>
              <c:f>'07월'!$N$21:$N$29</c:f>
              <c:numCache/>
            </c:numRef>
          </c:val>
        </c:ser>
        <c:axId val="2111228267"/>
        <c:axId val="252776326"/>
      </c:barChart>
      <c:catAx>
        <c:axId val="21112282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52776326"/>
      </c:catAx>
      <c:valAx>
        <c:axId val="2527763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111228267"/>
        <c:crosses val="max"/>
      </c:valAx>
    </c:plotArea>
    <c:plotVisOnly val="0"/>
  </c:chart>
  <c:spPr>
    <a:solidFill>
      <a:schemeClr val="lt1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'08월'!$M$5:$M$17</c:f>
            </c:strRef>
          </c:cat>
          <c:val>
            <c:numRef>
              <c:f>'08월'!$N$5:$N$17</c:f>
              <c:numCache/>
            </c:numRef>
          </c:val>
        </c:ser>
        <c:axId val="1020514958"/>
        <c:axId val="889749896"/>
      </c:barChart>
      <c:catAx>
        <c:axId val="102051495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889749896"/>
      </c:catAx>
      <c:valAx>
        <c:axId val="8897498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020514958"/>
        <c:crosses val="max"/>
      </c:valAx>
    </c:plotArea>
    <c:plotVisOnly val="0"/>
  </c:chart>
  <c:spPr>
    <a:solidFill>
      <a:schemeClr val="lt1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'08월'!$M$21:$M$29</c:f>
            </c:strRef>
          </c:cat>
          <c:val>
            <c:numRef>
              <c:f>'08월'!$N$21:$N$29</c:f>
              <c:numCache/>
            </c:numRef>
          </c:val>
        </c:ser>
        <c:axId val="469066059"/>
        <c:axId val="1122045805"/>
      </c:barChart>
      <c:catAx>
        <c:axId val="4690660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122045805"/>
      </c:catAx>
      <c:valAx>
        <c:axId val="11220458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469066059"/>
        <c:crosses val="max"/>
      </c:valAx>
    </c:plotArea>
    <c:plotVisOnly val="0"/>
  </c:chart>
  <c:spPr>
    <a:solidFill>
      <a:schemeClr val="lt1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'09월'!$M$5:$M$17</c:f>
            </c:strRef>
          </c:cat>
          <c:val>
            <c:numRef>
              <c:f>'09월'!$N$5:$N$17</c:f>
              <c:numCache/>
            </c:numRef>
          </c:val>
        </c:ser>
        <c:axId val="1198717044"/>
        <c:axId val="1629824432"/>
      </c:barChart>
      <c:catAx>
        <c:axId val="119871704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629824432"/>
      </c:catAx>
      <c:valAx>
        <c:axId val="16298244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198717044"/>
        <c:crosses val="max"/>
      </c:valAx>
    </c:plotArea>
    <c:plotVisOnly val="0"/>
  </c:chart>
  <c:spPr>
    <a:solidFill>
      <a:schemeClr val="lt1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'09월'!$M$21:$M$29</c:f>
            </c:strRef>
          </c:cat>
          <c:val>
            <c:numRef>
              <c:f>'09월'!$N$21:$N$29</c:f>
              <c:numCache/>
            </c:numRef>
          </c:val>
        </c:ser>
        <c:axId val="1819522641"/>
        <c:axId val="1192516200"/>
      </c:barChart>
      <c:catAx>
        <c:axId val="181952264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192516200"/>
      </c:catAx>
      <c:valAx>
        <c:axId val="11925162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819522641"/>
        <c:crosses val="max"/>
      </c:valAx>
    </c:plotArea>
    <c:plotVisOnly val="0"/>
  </c:chart>
  <c:spPr>
    <a:solidFill>
      <a:schemeClr val="lt1"/>
    </a:solidFill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'10월'!$M$5:$M$17</c:f>
            </c:strRef>
          </c:cat>
          <c:val>
            <c:numRef>
              <c:f>'10월'!$N$5:$N$17</c:f>
              <c:numCache/>
            </c:numRef>
          </c:val>
        </c:ser>
        <c:axId val="486889377"/>
        <c:axId val="41430637"/>
      </c:barChart>
      <c:catAx>
        <c:axId val="4868893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41430637"/>
      </c:catAx>
      <c:valAx>
        <c:axId val="414306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486889377"/>
        <c:crosses val="max"/>
      </c:valAx>
    </c:plotArea>
    <c:plotVisOnly val="0"/>
  </c:chart>
  <c:spPr>
    <a:solidFill>
      <a:schemeClr val="lt1"/>
    </a:solidFill>
  </c:spPr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'10월'!$M$21:$M$29</c:f>
            </c:strRef>
          </c:cat>
          <c:val>
            <c:numRef>
              <c:f>'10월'!$N$21:$N$29</c:f>
              <c:numCache/>
            </c:numRef>
          </c:val>
        </c:ser>
        <c:axId val="853448464"/>
        <c:axId val="35666364"/>
      </c:barChart>
      <c:catAx>
        <c:axId val="8534484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35666364"/>
      </c:catAx>
      <c:valAx>
        <c:axId val="356663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853448464"/>
        <c:crosses val="max"/>
      </c:valAx>
    </c:plotArea>
    <c:plotVisOnly val="0"/>
  </c:chart>
  <c:spPr>
    <a:solidFill>
      <a:schemeClr val="lt1"/>
    </a:solidFill>
  </c:spPr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'11월'!$M$5:$M$17</c:f>
            </c:strRef>
          </c:cat>
          <c:val>
            <c:numRef>
              <c:f>'11월'!$N$5:$N$17</c:f>
              <c:numCache/>
            </c:numRef>
          </c:val>
        </c:ser>
        <c:axId val="360842346"/>
        <c:axId val="1611702869"/>
      </c:barChart>
      <c:catAx>
        <c:axId val="36084234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611702869"/>
      </c:catAx>
      <c:valAx>
        <c:axId val="16117028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360842346"/>
        <c:crosses val="max"/>
      </c:valAx>
    </c:plotArea>
    <c:plotVisOnly val="0"/>
  </c:chart>
  <c:spPr>
    <a:solidFill>
      <a:schemeClr val="lt1"/>
    </a:solidFill>
  </c:spPr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'11월'!$M$21:$M$29</c:f>
            </c:strRef>
          </c:cat>
          <c:val>
            <c:numRef>
              <c:f>'11월'!$N$21:$N$29</c:f>
              <c:numCache/>
            </c:numRef>
          </c:val>
        </c:ser>
        <c:axId val="1088836464"/>
        <c:axId val="1493964702"/>
      </c:barChart>
      <c:catAx>
        <c:axId val="10888364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493964702"/>
      </c:catAx>
      <c:valAx>
        <c:axId val="14939647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088836464"/>
        <c:crosses val="max"/>
      </c:valAx>
    </c:plotArea>
    <c:plotVisOnly val="0"/>
  </c:chart>
  <c:spPr>
    <a:solidFill>
      <a:schemeClr val="lt1"/>
    </a:solidFill>
  </c:spPr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지출내역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'12월'!$M$5:$M$17</c:f>
            </c:strRef>
          </c:cat>
          <c:val>
            <c:numRef>
              <c:f>'12월'!$N$5:$N$17</c:f>
              <c:numCache/>
            </c:numRef>
          </c:val>
        </c:ser>
        <c:axId val="859378945"/>
        <c:axId val="988095668"/>
      </c:barChart>
      <c:catAx>
        <c:axId val="8593789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988095668"/>
      </c:catAx>
      <c:valAx>
        <c:axId val="9880956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859378945"/>
        <c:crosses val="max"/>
      </c:valAx>
    </c:plotArea>
    <c:plotVisOnly val="0"/>
  </c:chart>
  <c:spPr>
    <a:solidFill>
      <a:schemeClr val="lt1"/>
    </a:solidFill>
  </c:spPr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FF0000"/>
                </a:solidFill>
                <a:latin typeface="+mn-lt"/>
              </a:defRPr>
            </a:pPr>
            <a:r>
              <a:rPr b="1" i="0" sz="1800">
                <a:solidFill>
                  <a:srgbClr val="FF0000"/>
                </a:solidFill>
                <a:latin typeface="+mn-lt"/>
              </a:rPr>
              <a:t>수입내역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'12월'!$M$21:$M$29</c:f>
            </c:strRef>
          </c:cat>
          <c:val>
            <c:numRef>
              <c:f>'12월'!$N$21:$N$29</c:f>
              <c:numCache/>
            </c:numRef>
          </c:val>
        </c:ser>
        <c:axId val="223610582"/>
        <c:axId val="981229210"/>
      </c:barChart>
      <c:catAx>
        <c:axId val="22361058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981229210"/>
      </c:catAx>
      <c:valAx>
        <c:axId val="9812292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23610582"/>
        <c:crosses val="max"/>
      </c:valAx>
    </c:plotArea>
    <c:plotVisOnly val="0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2</xdr:row>
      <xdr:rowOff>47625</xdr:rowOff>
    </xdr:from>
    <xdr:ext cx="4029075" cy="4410075"/>
    <xdr:graphicFrame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20</xdr:row>
      <xdr:rowOff>228600</xdr:rowOff>
    </xdr:from>
    <xdr:ext cx="4029075" cy="2733675"/>
    <xdr:graphicFrame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17.14"/>
    <col customWidth="1" min="16" max="27" width="9.0"/>
  </cols>
  <sheetData>
    <row r="1" ht="9.0" customHeight="1"/>
    <row r="2" ht="43.5" customHeight="1">
      <c r="B2" s="1" t="s">
        <v>0</v>
      </c>
      <c r="C2" s="2"/>
      <c r="D2" s="2"/>
      <c r="E2" s="3"/>
      <c r="F2" s="4" t="s">
        <v>1</v>
      </c>
      <c r="G2" s="5">
        <f>SUM(G5:G100)</f>
        <v>529000</v>
      </c>
      <c r="H2" s="6" t="s">
        <v>2</v>
      </c>
      <c r="I2" s="7">
        <f>SUM(I5:I100)</f>
        <v>2070000</v>
      </c>
      <c r="J2" s="8" t="s">
        <v>3</v>
      </c>
      <c r="K2" s="9">
        <f>SUM(I2-G2)</f>
        <v>1541000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>
        <v>45662.0</v>
      </c>
      <c r="C5" s="24" t="s">
        <v>15</v>
      </c>
      <c r="D5" s="25" t="s">
        <v>16</v>
      </c>
      <c r="E5" s="26" t="s">
        <v>17</v>
      </c>
      <c r="F5" s="27" t="s">
        <v>18</v>
      </c>
      <c r="G5" s="28">
        <v>150000.0</v>
      </c>
      <c r="H5" s="29" t="s">
        <v>18</v>
      </c>
      <c r="I5" s="30">
        <v>2000000.0</v>
      </c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>
        <f t="shared" ref="O5:O17" si="2">SUM(N5/$N$17)</f>
        <v>0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>
        <v>45667.0</v>
      </c>
      <c r="C6" s="38" t="s">
        <v>20</v>
      </c>
      <c r="D6" s="39" t="s">
        <v>21</v>
      </c>
      <c r="E6" s="40" t="s">
        <v>22</v>
      </c>
      <c r="F6" s="41" t="s">
        <v>23</v>
      </c>
      <c r="G6" s="42">
        <v>300000.0</v>
      </c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>
        <f t="shared" si="2"/>
        <v>0</v>
      </c>
    </row>
    <row r="7" ht="19.5" customHeight="1">
      <c r="B7" s="37">
        <v>45672.0</v>
      </c>
      <c r="C7" s="38" t="s">
        <v>24</v>
      </c>
      <c r="D7" s="39" t="s">
        <v>25</v>
      </c>
      <c r="E7" s="40" t="s">
        <v>26</v>
      </c>
      <c r="F7" s="41"/>
      <c r="G7" s="42"/>
      <c r="H7" s="47" t="s">
        <v>27</v>
      </c>
      <c r="I7" s="44">
        <v>70000.0</v>
      </c>
      <c r="J7" s="45"/>
      <c r="K7" s="46"/>
      <c r="M7" s="33" t="str">
        <f>'항목'!E3</f>
        <v>차량유지비교통비</v>
      </c>
      <c r="N7" s="34">
        <f t="shared" si="1"/>
        <v>0</v>
      </c>
      <c r="O7" s="35">
        <f t="shared" si="2"/>
        <v>0</v>
      </c>
    </row>
    <row r="8" ht="19.5" customHeight="1">
      <c r="B8" s="37">
        <v>45673.0</v>
      </c>
      <c r="C8" s="38" t="s">
        <v>28</v>
      </c>
      <c r="D8" s="39" t="s">
        <v>29</v>
      </c>
      <c r="E8" s="40" t="s">
        <v>30</v>
      </c>
      <c r="F8" s="41" t="s">
        <v>23</v>
      </c>
      <c r="G8" s="42">
        <v>20000.0</v>
      </c>
      <c r="H8" s="43"/>
      <c r="I8" s="44"/>
      <c r="J8" s="45"/>
      <c r="K8" s="46"/>
      <c r="M8" s="33" t="str">
        <f>'항목'!F3</f>
        <v>식비</v>
      </c>
      <c r="N8" s="34">
        <f t="shared" si="1"/>
        <v>150000</v>
      </c>
      <c r="O8" s="35">
        <f t="shared" si="2"/>
        <v>0.2835538752</v>
      </c>
    </row>
    <row r="9" ht="19.5" customHeight="1">
      <c r="B9" s="48">
        <v>45673.0</v>
      </c>
      <c r="C9" s="49" t="s">
        <v>31</v>
      </c>
      <c r="D9" s="50" t="s">
        <v>32</v>
      </c>
      <c r="E9" s="51" t="s">
        <v>33</v>
      </c>
      <c r="F9" s="52" t="s">
        <v>18</v>
      </c>
      <c r="G9" s="53">
        <v>59000.0</v>
      </c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>
        <f t="shared" si="2"/>
        <v>0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300000</v>
      </c>
      <c r="O10" s="35">
        <f t="shared" si="2"/>
        <v>0.5671077505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20000</v>
      </c>
      <c r="O11" s="35">
        <f t="shared" si="2"/>
        <v>0.03780718336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>
        <f t="shared" si="2"/>
        <v>0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>
        <f t="shared" si="2"/>
        <v>0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>
        <f t="shared" si="2"/>
        <v>0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59000</v>
      </c>
      <c r="O15" s="35">
        <f t="shared" si="2"/>
        <v>0.1115311909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>
        <f t="shared" si="2"/>
        <v>0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529000</v>
      </c>
      <c r="O17" s="59">
        <f t="shared" si="2"/>
        <v>1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">
        <v>25</v>
      </c>
      <c r="N21" s="64">
        <f>SUMIF('01월'!$D$5:$D$100,M21,'01월'!$I$5:$I$100)</f>
        <v>70000</v>
      </c>
      <c r="O21" s="65">
        <f t="shared" ref="O21:O29" si="3">SUM(N21/$N$29)</f>
        <v>1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">
        <v>35</v>
      </c>
      <c r="N22" s="34">
        <f>SUMIF('01월'!$D$5:$D$100,M22,'01월'!$I$5:$I$100)</f>
        <v>0</v>
      </c>
      <c r="O22" s="35">
        <f t="shared" si="3"/>
        <v>0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">
        <v>36</v>
      </c>
      <c r="N23" s="34">
        <f>SUMIF('01월'!$D$5:$D$100,M23,'01월'!$I$5:$I$100)</f>
        <v>0</v>
      </c>
      <c r="O23" s="35">
        <f t="shared" si="3"/>
        <v>0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">
        <v>37</v>
      </c>
      <c r="N24" s="34">
        <f>SUMIF('01월'!$D$5:$D$100,M24,'01월'!$I$5:$I$100)</f>
        <v>0</v>
      </c>
      <c r="O24" s="35">
        <f t="shared" si="3"/>
        <v>0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SUMIF('01월'!$D$5:$D$100,M25,'01월'!$I$5:$I$100)</f>
        <v>0</v>
      </c>
      <c r="O25" s="35">
        <f t="shared" si="3"/>
        <v>0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SUMIF('01월'!$D$5:$D$100,M26,'01월'!$I$5:$I$100)</f>
        <v>0</v>
      </c>
      <c r="O26" s="35">
        <f t="shared" si="3"/>
        <v>0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SUMIF('01월'!$D$5:$D$100,M27,'01월'!$I$5:$I$100)</f>
        <v>0</v>
      </c>
      <c r="O27" s="66">
        <f t="shared" si="3"/>
        <v>0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SUMIF('01월'!$D$5:$D$100,M28,'01월'!$I$5:$I$100)</f>
        <v>0</v>
      </c>
      <c r="O28" s="56">
        <f t="shared" si="3"/>
        <v>0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70000</v>
      </c>
      <c r="O29" s="59">
        <f t="shared" si="3"/>
        <v>1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3131944537162781" right="0.2038888931274414" top="0.75"/>
  <pageSetup paperSize="9" scale="5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38</v>
      </c>
      <c r="C2" s="2"/>
      <c r="D2" s="2"/>
      <c r="E2" s="3"/>
      <c r="F2" s="4" t="s">
        <v>1</v>
      </c>
      <c r="G2" s="5">
        <f>SUM(G5:G100)</f>
        <v>153888</v>
      </c>
      <c r="H2" s="6" t="s">
        <v>2</v>
      </c>
      <c r="I2" s="7">
        <f>SUM(I5:I100)</f>
        <v>600000</v>
      </c>
      <c r="J2" s="8" t="s">
        <v>3</v>
      </c>
      <c r="K2" s="9">
        <f>'01월'!K2 + (I2 - G2)</f>
        <v>1987112</v>
      </c>
      <c r="N2" s="36">
        <v>1620000.0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>
        <v>45690.0</v>
      </c>
      <c r="C5" s="24" t="s">
        <v>39</v>
      </c>
      <c r="D5" s="25" t="s">
        <v>40</v>
      </c>
      <c r="E5" s="26" t="s">
        <v>41</v>
      </c>
      <c r="F5" s="27" t="s">
        <v>18</v>
      </c>
      <c r="G5" s="28">
        <v>100000.0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>
        <f t="shared" ref="O5:O17" si="2">SUM(N5/$N$17)</f>
        <v>0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>
        <v>45694.0</v>
      </c>
      <c r="C6" s="38" t="s">
        <v>24</v>
      </c>
      <c r="D6" s="39" t="s">
        <v>25</v>
      </c>
      <c r="E6" s="40" t="s">
        <v>42</v>
      </c>
      <c r="F6" s="41"/>
      <c r="G6" s="42"/>
      <c r="H6" s="43" t="s">
        <v>18</v>
      </c>
      <c r="I6" s="44">
        <v>600000.0</v>
      </c>
      <c r="J6" s="45"/>
      <c r="K6" s="46"/>
      <c r="M6" s="33" t="str">
        <f>'항목'!D3</f>
        <v>통신비</v>
      </c>
      <c r="N6" s="34">
        <f t="shared" si="1"/>
        <v>45000</v>
      </c>
      <c r="O6" s="35">
        <f t="shared" si="2"/>
        <v>0.2924204616</v>
      </c>
    </row>
    <row r="7" ht="19.5" customHeight="1">
      <c r="B7" s="37">
        <v>45693.0</v>
      </c>
      <c r="C7" s="38" t="s">
        <v>43</v>
      </c>
      <c r="D7" s="39" t="s">
        <v>44</v>
      </c>
      <c r="E7" s="40" t="s">
        <v>45</v>
      </c>
      <c r="F7" s="41" t="s">
        <v>18</v>
      </c>
      <c r="G7" s="42">
        <v>45000.0</v>
      </c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>
        <f t="shared" si="2"/>
        <v>0</v>
      </c>
    </row>
    <row r="8" ht="19.5" customHeight="1">
      <c r="B8" s="48">
        <v>45694.0</v>
      </c>
      <c r="C8" s="49" t="s">
        <v>20</v>
      </c>
      <c r="D8" s="50" t="s">
        <v>21</v>
      </c>
      <c r="E8" s="51" t="s">
        <v>46</v>
      </c>
      <c r="F8" s="52" t="s">
        <v>23</v>
      </c>
      <c r="G8" s="53">
        <v>8888.0</v>
      </c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>
        <f t="shared" si="2"/>
        <v>0</v>
      </c>
    </row>
    <row r="9" ht="19.5" customHeight="1">
      <c r="B9" s="37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>
        <f t="shared" si="2"/>
        <v>0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8888</v>
      </c>
      <c r="O10" s="35">
        <f t="shared" si="2"/>
        <v>0.05775629029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>
        <f t="shared" si="2"/>
        <v>0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>
        <f t="shared" si="2"/>
        <v>0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>
        <f t="shared" si="2"/>
        <v>0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100000</v>
      </c>
      <c r="O14" s="35">
        <f t="shared" si="2"/>
        <v>0.6498232481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>
        <f t="shared" si="2"/>
        <v>0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>
        <f t="shared" si="2"/>
        <v>0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153888</v>
      </c>
      <c r="O17" s="59">
        <f t="shared" si="2"/>
        <v>1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SUMIF('02월'!$D$5:$D$100,M21,'02월'!$I$5:$I$100)</f>
        <v>600000</v>
      </c>
      <c r="O21" s="65">
        <f t="shared" ref="O21:O29" si="3">SUM(N21/$N$29)</f>
        <v>1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SUMIF('02월'!$D$5:$D$100,M22,'02월'!$I$5:$I$100)</f>
        <v>0</v>
      </c>
      <c r="O22" s="35">
        <f t="shared" si="3"/>
        <v>0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SUMIF('02월'!$D$5:$D$100,M23,'02월'!$I$5:$I$100)</f>
        <v>0</v>
      </c>
      <c r="O23" s="35">
        <f t="shared" si="3"/>
        <v>0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SUMIF('02월'!$D$5:$D$100,M24,'02월'!$I$5:$I$100)</f>
        <v>0</v>
      </c>
      <c r="O24" s="35">
        <f t="shared" si="3"/>
        <v>0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SUMIF('02월'!$D$5:$D$100,M25,'02월'!$I$5:$I$100)</f>
        <v>0</v>
      </c>
      <c r="O25" s="35">
        <f t="shared" si="3"/>
        <v>0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SUMIF('02월'!$D$5:$D$100,M26,'02월'!$I$5:$I$100)</f>
        <v>0</v>
      </c>
      <c r="O26" s="35">
        <f t="shared" si="3"/>
        <v>0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SUMIF('02월'!$D$5:$D$100,M27,'02월'!$I$5:$I$100)</f>
        <v>0</v>
      </c>
      <c r="O27" s="66">
        <f t="shared" si="3"/>
        <v>0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SUMIF('02월'!$D$5:$D$100,M28,'02월'!$I$5:$I$100)</f>
        <v>0</v>
      </c>
      <c r="O28" s="56">
        <f t="shared" si="3"/>
        <v>0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600000</v>
      </c>
      <c r="O29" s="59">
        <f t="shared" si="3"/>
        <v>1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F5:F100">
      <formula1>지출구분</formula1>
    </dataValidation>
    <dataValidation type="list" allowBlank="1" showErrorMessage="1" sqref="C6:C100">
      <formula1>'항목'!$B$3:$N$3</formula1>
    </dataValidation>
    <dataValidation type="list" allowBlank="1" showErrorMessage="1" sqref="C5">
      <formula1>'항목'!$B$3:$N$3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47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'02월'!K2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82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83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83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83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83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83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83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83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83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83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83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83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83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83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83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83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83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SUMIF('03월'!$D$5:$D$100,M21,'03월'!$I$5:$I$100)</f>
        <v>0</v>
      </c>
      <c r="O21" s="65" t="str">
        <f t="shared" ref="O21:O29" si="3">SUM(N21/$N$29)</f>
        <v>#DIV/0!</v>
      </c>
    </row>
    <row r="22" ht="19.5" customHeight="1">
      <c r="B22" s="83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SUMIF('03월'!$D$5:$D$100,M22,'03월'!$I$5:$I$100)</f>
        <v>0</v>
      </c>
      <c r="O22" s="35" t="str">
        <f t="shared" si="3"/>
        <v>#DIV/0!</v>
      </c>
    </row>
    <row r="23" ht="19.5" customHeight="1">
      <c r="B23" s="83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SUMIF('03월'!$D$5:$D$100,M23,'03월'!$I$5:$I$100)</f>
        <v>0</v>
      </c>
      <c r="O23" s="35" t="str">
        <f t="shared" si="3"/>
        <v>#DIV/0!</v>
      </c>
    </row>
    <row r="24" ht="19.5" customHeight="1">
      <c r="B24" s="83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SUMIF('03월'!$D$5:$D$100,M24,'03월'!$I$5:$I$100)</f>
        <v>0</v>
      </c>
      <c r="O24" s="35" t="str">
        <f t="shared" si="3"/>
        <v>#DIV/0!</v>
      </c>
    </row>
    <row r="25" ht="19.5" customHeight="1">
      <c r="B25" s="83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SUMIF('03월'!$D$5:$D$100,M25,'03월'!$I$5:$I$100)</f>
        <v>0</v>
      </c>
      <c r="O25" s="35" t="str">
        <f t="shared" si="3"/>
        <v>#DIV/0!</v>
      </c>
    </row>
    <row r="26" ht="19.5" customHeight="1">
      <c r="B26" s="83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SUMIF('03월'!$D$5:$D$100,M26,'03월'!$I$5:$I$100)</f>
        <v>0</v>
      </c>
      <c r="O26" s="35" t="str">
        <f t="shared" si="3"/>
        <v>#DIV/0!</v>
      </c>
    </row>
    <row r="27" ht="19.5" customHeight="1">
      <c r="B27" s="83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SUMIF('03월'!$D$5:$D$100,M27,'03월'!$I$5:$I$100)</f>
        <v>0</v>
      </c>
      <c r="O27" s="66" t="str">
        <f t="shared" si="3"/>
        <v>#DIV/0!</v>
      </c>
    </row>
    <row r="28" ht="19.5" customHeight="1">
      <c r="B28" s="83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SUMIF('03월'!$D$5:$D$100,M28,'03월'!$I$5:$I$100)</f>
        <v>0</v>
      </c>
      <c r="O28" s="56" t="str">
        <f t="shared" si="3"/>
        <v>#DIV/0!</v>
      </c>
    </row>
    <row r="29" ht="19.5" customHeight="1">
      <c r="B29" s="83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83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83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83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83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83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83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83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83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83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83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83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83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83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83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83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83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83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83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83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83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83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83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83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83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83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83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83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83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83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83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83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83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83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83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83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83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83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83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83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83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83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83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83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83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83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83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83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83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83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83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83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83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83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83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83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83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83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83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83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83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83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83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83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83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83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83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83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83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83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83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84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48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'03월'!K2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82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83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83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83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83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83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83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83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83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83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83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83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83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83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83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83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83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SUMIF('04월'!$D$5:$D$100,M21,'04월'!$I$5:$I$100)</f>
        <v>0</v>
      </c>
      <c r="O21" s="65" t="str">
        <f t="shared" ref="O21:O29" si="3">SUM(N21/$N$29)</f>
        <v>#DIV/0!</v>
      </c>
    </row>
    <row r="22" ht="19.5" customHeight="1">
      <c r="B22" s="83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SUMIF('04월'!$D$5:$D$100,M22,'04월'!$I$5:$I$100)</f>
        <v>0</v>
      </c>
      <c r="O22" s="35" t="str">
        <f t="shared" si="3"/>
        <v>#DIV/0!</v>
      </c>
    </row>
    <row r="23" ht="19.5" customHeight="1">
      <c r="B23" s="83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SUMIF('04월'!$D$5:$D$100,M23,'04월'!$I$5:$I$100)</f>
        <v>0</v>
      </c>
      <c r="O23" s="35" t="str">
        <f t="shared" si="3"/>
        <v>#DIV/0!</v>
      </c>
    </row>
    <row r="24" ht="19.5" customHeight="1">
      <c r="B24" s="83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SUMIF('04월'!$D$5:$D$100,M24,'04월'!$I$5:$I$100)</f>
        <v>0</v>
      </c>
      <c r="O24" s="35" t="str">
        <f t="shared" si="3"/>
        <v>#DIV/0!</v>
      </c>
    </row>
    <row r="25" ht="19.5" customHeight="1">
      <c r="B25" s="83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SUMIF('04월'!$D$5:$D$100,M25,'04월'!$I$5:$I$100)</f>
        <v>0</v>
      </c>
      <c r="O25" s="35" t="str">
        <f t="shared" si="3"/>
        <v>#DIV/0!</v>
      </c>
    </row>
    <row r="26" ht="19.5" customHeight="1">
      <c r="B26" s="83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SUMIF('04월'!$D$5:$D$100,M26,'04월'!$I$5:$I$100)</f>
        <v>0</v>
      </c>
      <c r="O26" s="35" t="str">
        <f t="shared" si="3"/>
        <v>#DIV/0!</v>
      </c>
    </row>
    <row r="27" ht="19.5" customHeight="1">
      <c r="B27" s="83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SUMIF('04월'!$D$5:$D$100,M27,'04월'!$I$5:$I$100)</f>
        <v>0</v>
      </c>
      <c r="O27" s="66" t="str">
        <f t="shared" si="3"/>
        <v>#DIV/0!</v>
      </c>
    </row>
    <row r="28" ht="19.5" customHeight="1">
      <c r="B28" s="83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SUMIF('04월'!$D$5:$D$100,M28,'04월'!$I$5:$I$100)</f>
        <v>0</v>
      </c>
      <c r="O28" s="56" t="str">
        <f t="shared" si="3"/>
        <v>#DIV/0!</v>
      </c>
    </row>
    <row r="29" ht="19.5" customHeight="1">
      <c r="B29" s="83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83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83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83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83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83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83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83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83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83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83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83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83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83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83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83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83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83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83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83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83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83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83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83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83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83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83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83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83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83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83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83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83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83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83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83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83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83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83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83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83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83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83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83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83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83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83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83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83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83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83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83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83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83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83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83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83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83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83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83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83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83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83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83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83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83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83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83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83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83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83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84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49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'04월'!K2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37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37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37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SUMIF('05월'!$D$5:$D$100,M21,'05월'!$I$5:$I$100)</f>
        <v>0</v>
      </c>
      <c r="O21" s="65" t="str">
        <f t="shared" ref="O21:O29" si="3">SUM(N21/$N$29)</f>
        <v>#DIV/0!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SUMIF('05월'!$D$5:$D$100,M22,'05월'!$I$5:$I$100)</f>
        <v>0</v>
      </c>
      <c r="O22" s="35" t="str">
        <f t="shared" si="3"/>
        <v>#DIV/0!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SUMIF('05월'!$D$5:$D$100,M23,'05월'!$I$5:$I$100)</f>
        <v>0</v>
      </c>
      <c r="O23" s="35" t="str">
        <f t="shared" si="3"/>
        <v>#DIV/0!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SUMIF('05월'!$D$5:$D$100,M24,'05월'!$I$5:$I$100)</f>
        <v>0</v>
      </c>
      <c r="O24" s="35" t="str">
        <f t="shared" si="3"/>
        <v>#DIV/0!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SUMIF('05월'!$D$5:$D$100,M25,'05월'!$I$5:$I$100)</f>
        <v>0</v>
      </c>
      <c r="O25" s="35" t="str">
        <f t="shared" si="3"/>
        <v>#DIV/0!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SUMIF('05월'!$D$5:$D$100,M26,'05월'!$I$5:$I$100)</f>
        <v>0</v>
      </c>
      <c r="O26" s="35" t="str">
        <f t="shared" si="3"/>
        <v>#DIV/0!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SUMIF('05월'!$D$5:$D$100,M27,'05월'!$I$5:$I$100)</f>
        <v>0</v>
      </c>
      <c r="O27" s="66" t="str">
        <f t="shared" si="3"/>
        <v>#DIV/0!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SUMIF('05월'!$D$5:$D$100,M28,'05월'!$I$5:$I$100)</f>
        <v>0</v>
      </c>
      <c r="O28" s="56" t="str">
        <f t="shared" si="3"/>
        <v>#DIV/0!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50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'05월'!K2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37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37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37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SUMIF('06월'!$D$5:$D$100,M21,'06월'!$I$5:$I$100)</f>
        <v>0</v>
      </c>
      <c r="O21" s="65" t="str">
        <f t="shared" ref="O21:O29" si="3">SUM(N21/$N$29)</f>
        <v>#DIV/0!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SUMIF('06월'!$D$5:$D$100,M22,'06월'!$I$5:$I$100)</f>
        <v>0</v>
      </c>
      <c r="O22" s="35" t="str">
        <f t="shared" si="3"/>
        <v>#DIV/0!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SUMIF('06월'!$D$5:$D$100,M23,'06월'!$I$5:$I$100)</f>
        <v>0</v>
      </c>
      <c r="O23" s="35" t="str">
        <f t="shared" si="3"/>
        <v>#DIV/0!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SUMIF('06월'!$D$5:$D$100,M24,'06월'!$I$5:$I$100)</f>
        <v>0</v>
      </c>
      <c r="O24" s="35" t="str">
        <f t="shared" si="3"/>
        <v>#DIV/0!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SUMIF('06월'!$D$5:$D$100,M25,'06월'!$I$5:$I$100)</f>
        <v>0</v>
      </c>
      <c r="O25" s="35" t="str">
        <f t="shared" si="3"/>
        <v>#DIV/0!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SUMIF('06월'!$D$5:$D$100,M26,'06월'!$I$5:$I$100)</f>
        <v>0</v>
      </c>
      <c r="O26" s="35" t="str">
        <f t="shared" si="3"/>
        <v>#DIV/0!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SUMIF('06월'!$D$5:$D$100,M27,'06월'!$I$5:$I$100)</f>
        <v>0</v>
      </c>
      <c r="O27" s="66" t="str">
        <f t="shared" si="3"/>
        <v>#DIV/0!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SUMIF('06월'!$D$5:$D$100,M28,'06월'!$I$5:$I$100)</f>
        <v>0</v>
      </c>
      <c r="O28" s="56" t="str">
        <f t="shared" si="3"/>
        <v>#DIV/0!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51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'06월'!K2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37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37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37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SUMIF('07월'!$D$5:$D$100,M21,'07월'!$I$5:$I$100)</f>
        <v>0</v>
      </c>
      <c r="O21" s="65" t="str">
        <f t="shared" ref="O21:O29" si="3">SUM(N21/$N$29)</f>
        <v>#DIV/0!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SUMIF('07월'!$D$5:$D$100,M22,'07월'!$I$5:$I$100)</f>
        <v>0</v>
      </c>
      <c r="O22" s="35" t="str">
        <f t="shared" si="3"/>
        <v>#DIV/0!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SUMIF('07월'!$D$5:$D$100,M23,'07월'!$I$5:$I$100)</f>
        <v>0</v>
      </c>
      <c r="O23" s="35" t="str">
        <f t="shared" si="3"/>
        <v>#DIV/0!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SUMIF('07월'!$D$5:$D$100,M24,'07월'!$I$5:$I$100)</f>
        <v>0</v>
      </c>
      <c r="O24" s="35" t="str">
        <f t="shared" si="3"/>
        <v>#DIV/0!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SUMIF('07월'!$D$5:$D$100,M25,'07월'!$I$5:$I$100)</f>
        <v>0</v>
      </c>
      <c r="O25" s="35" t="str">
        <f t="shared" si="3"/>
        <v>#DIV/0!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SUMIF('07월'!$D$5:$D$100,M26,'07월'!$I$5:$I$100)</f>
        <v>0</v>
      </c>
      <c r="O26" s="35" t="str">
        <f t="shared" si="3"/>
        <v>#DIV/0!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SUMIF('07월'!$D$5:$D$100,M27,'07월'!$I$5:$I$100)</f>
        <v>0</v>
      </c>
      <c r="O27" s="66" t="str">
        <f t="shared" si="3"/>
        <v>#DIV/0!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SUMIF('07월'!$D$5:$D$100,M28,'07월'!$I$5:$I$100)</f>
        <v>0</v>
      </c>
      <c r="O28" s="56" t="str">
        <f t="shared" si="3"/>
        <v>#DIV/0!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52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'07월'!K2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37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37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37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SUMIF('08월'!$D$5:$D$100,M21,'08월'!$I$5:$I$100)</f>
        <v>0</v>
      </c>
      <c r="O21" s="65" t="str">
        <f t="shared" ref="O21:O29" si="3">SUM(N21/$N$29)</f>
        <v>#DIV/0!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SUMIF('08월'!$D$5:$D$100,M22,'08월'!$I$5:$I$100)</f>
        <v>0</v>
      </c>
      <c r="O22" s="35" t="str">
        <f t="shared" si="3"/>
        <v>#DIV/0!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SUMIF('08월'!$D$5:$D$100,M23,'08월'!$I$5:$I$100)</f>
        <v>0</v>
      </c>
      <c r="O23" s="35" t="str">
        <f t="shared" si="3"/>
        <v>#DIV/0!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SUMIF('08월'!$D$5:$D$100,M24,'08월'!$I$5:$I$100)</f>
        <v>0</v>
      </c>
      <c r="O24" s="35" t="str">
        <f t="shared" si="3"/>
        <v>#DIV/0!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SUMIF('08월'!$D$5:$D$100,M25,'08월'!$I$5:$I$100)</f>
        <v>0</v>
      </c>
      <c r="O25" s="35" t="str">
        <f t="shared" si="3"/>
        <v>#DIV/0!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SUMIF('08월'!$D$5:$D$100,M26,'08월'!$I$5:$I$100)</f>
        <v>0</v>
      </c>
      <c r="O26" s="35" t="str">
        <f t="shared" si="3"/>
        <v>#DIV/0!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SUMIF('08월'!$D$5:$D$100,M27,'08월'!$I$5:$I$100)</f>
        <v>0</v>
      </c>
      <c r="O27" s="66" t="str">
        <f t="shared" si="3"/>
        <v>#DIV/0!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SUMIF('08월'!$D$5:$D$100,M28,'08월'!$I$5:$I$100)</f>
        <v>0</v>
      </c>
      <c r="O28" s="56" t="str">
        <f t="shared" si="3"/>
        <v>#DIV/0!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53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'08월'!K2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37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37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37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SUMIF('09월'!$D$5:$D$100,M21,'09월'!$I$5:$I$100)</f>
        <v>0</v>
      </c>
      <c r="O21" s="65" t="str">
        <f t="shared" ref="O21:O29" si="3">SUM(N21/$N$29)</f>
        <v>#DIV/0!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SUMIF('09월'!$D$5:$D$100,M22,'09월'!$I$5:$I$100)</f>
        <v>0</v>
      </c>
      <c r="O22" s="35" t="str">
        <f t="shared" si="3"/>
        <v>#DIV/0!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SUMIF('09월'!$D$5:$D$100,M23,'09월'!$I$5:$I$100)</f>
        <v>0</v>
      </c>
      <c r="O23" s="35" t="str">
        <f t="shared" si="3"/>
        <v>#DIV/0!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SUMIF('09월'!$D$5:$D$100,M24,'09월'!$I$5:$I$100)</f>
        <v>0</v>
      </c>
      <c r="O24" s="35" t="str">
        <f t="shared" si="3"/>
        <v>#DIV/0!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SUMIF('09월'!$D$5:$D$100,M25,'09월'!$I$5:$I$100)</f>
        <v>0</v>
      </c>
      <c r="O25" s="35" t="str">
        <f t="shared" si="3"/>
        <v>#DIV/0!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SUMIF('09월'!$D$5:$D$100,M26,'09월'!$I$5:$I$100)</f>
        <v>0</v>
      </c>
      <c r="O26" s="35" t="str">
        <f t="shared" si="3"/>
        <v>#DIV/0!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SUMIF('09월'!$D$5:$D$100,M27,'09월'!$I$5:$I$100)</f>
        <v>0</v>
      </c>
      <c r="O27" s="66" t="str">
        <f t="shared" si="3"/>
        <v>#DIV/0!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SUMIF('09월'!$D$5:$D$100,M28,'09월'!$I$5:$I$100)</f>
        <v>0</v>
      </c>
      <c r="O28" s="56" t="str">
        <f t="shared" si="3"/>
        <v>#DIV/0!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54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'09월'!K2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37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37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37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SUMIF('10월'!$D$5:$D$100,M21,'10월'!$I$5:$I$100)</f>
        <v>0</v>
      </c>
      <c r="O21" s="65" t="str">
        <f t="shared" ref="O21:O29" si="3">SUM(N21/$N$29)</f>
        <v>#DIV/0!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SUMIF('10월'!$D$5:$D$100,M22,'10월'!$I$5:$I$100)</f>
        <v>0</v>
      </c>
      <c r="O22" s="35" t="str">
        <f t="shared" si="3"/>
        <v>#DIV/0!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SUMIF('10월'!$D$5:$D$100,M23,'10월'!$I$5:$I$100)</f>
        <v>0</v>
      </c>
      <c r="O23" s="35" t="str">
        <f t="shared" si="3"/>
        <v>#DIV/0!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SUMIF('10월'!$D$5:$D$100,M24,'10월'!$I$5:$I$100)</f>
        <v>0</v>
      </c>
      <c r="O24" s="35" t="str">
        <f t="shared" si="3"/>
        <v>#DIV/0!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SUMIF('10월'!$D$5:$D$100,M25,'10월'!$I$5:$I$100)</f>
        <v>0</v>
      </c>
      <c r="O25" s="35" t="str">
        <f t="shared" si="3"/>
        <v>#DIV/0!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SUMIF('10월'!$D$5:$D$100,M26,'10월'!$I$5:$I$100)</f>
        <v>0</v>
      </c>
      <c r="O26" s="35" t="str">
        <f t="shared" si="3"/>
        <v>#DIV/0!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SUMIF('10월'!$D$5:$D$100,M27,'10월'!$I$5:$I$100)</f>
        <v>0</v>
      </c>
      <c r="O27" s="66" t="str">
        <f t="shared" si="3"/>
        <v>#DIV/0!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SUMIF('10월'!$D$5:$D$100,M28,'10월'!$I$5:$I$100)</f>
        <v>0</v>
      </c>
      <c r="O28" s="56" t="str">
        <f t="shared" si="3"/>
        <v>#DIV/0!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55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'10월'!K2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37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37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37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SUMIF('11월'!$D$5:$D$100,M21,'11월'!$I$5:$I$100)</f>
        <v>0</v>
      </c>
      <c r="O21" s="65" t="str">
        <f t="shared" ref="O21:O29" si="3">SUM(N21/$N$29)</f>
        <v>#DIV/0!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SUMIF('11월'!$D$5:$D$100,M22,'11월'!$I$5:$I$100)</f>
        <v>0</v>
      </c>
      <c r="O22" s="35" t="str">
        <f t="shared" si="3"/>
        <v>#DIV/0!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SUMIF('11월'!$D$5:$D$100,M23,'11월'!$I$5:$I$100)</f>
        <v>0</v>
      </c>
      <c r="O23" s="35" t="str">
        <f t="shared" si="3"/>
        <v>#DIV/0!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SUMIF('11월'!$D$5:$D$100,M24,'11월'!$I$5:$I$100)</f>
        <v>0</v>
      </c>
      <c r="O24" s="35" t="str">
        <f t="shared" si="3"/>
        <v>#DIV/0!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SUMIF('11월'!$D$5:$D$100,M25,'11월'!$I$5:$I$100)</f>
        <v>0</v>
      </c>
      <c r="O25" s="35" t="str">
        <f t="shared" si="3"/>
        <v>#DIV/0!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SUMIF('11월'!$D$5:$D$100,M26,'11월'!$I$5:$I$100)</f>
        <v>0</v>
      </c>
      <c r="O26" s="35" t="str">
        <f t="shared" si="3"/>
        <v>#DIV/0!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SUMIF('11월'!$D$5:$D$100,M27,'11월'!$I$5:$I$100)</f>
        <v>0</v>
      </c>
      <c r="O27" s="66" t="str">
        <f t="shared" si="3"/>
        <v>#DIV/0!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SUMIF('11월'!$D$5:$D$100,M28,'11월'!$I$5:$I$100)</f>
        <v>0</v>
      </c>
      <c r="O28" s="56" t="str">
        <f t="shared" si="3"/>
        <v>#DIV/0!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81:K81"/>
    <mergeCell ref="J88:K88"/>
    <mergeCell ref="J89:K89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1.0"/>
    <col customWidth="1" min="3" max="4" width="10.57"/>
    <col customWidth="1" min="5" max="5" width="34.57"/>
    <col customWidth="1" min="6" max="11" width="12.57"/>
    <col customWidth="1" min="12" max="12" width="3.43"/>
    <col customWidth="1" min="13" max="13" width="17.57"/>
    <col customWidth="1" min="14" max="14" width="15.71"/>
    <col customWidth="1" min="15" max="15" width="7.57"/>
    <col customWidth="1" min="16" max="27" width="9.0"/>
  </cols>
  <sheetData>
    <row r="1" ht="9.0" customHeight="1"/>
    <row r="2" ht="43.5" customHeight="1">
      <c r="B2" s="1" t="s">
        <v>56</v>
      </c>
      <c r="C2" s="2"/>
      <c r="D2" s="2"/>
      <c r="E2" s="3"/>
      <c r="F2" s="4" t="s">
        <v>1</v>
      </c>
      <c r="G2" s="5">
        <f>SUM(G5:G100)</f>
        <v>0</v>
      </c>
      <c r="H2" s="6" t="s">
        <v>2</v>
      </c>
      <c r="I2" s="7">
        <f>SUM(I5:I100)</f>
        <v>0</v>
      </c>
      <c r="J2" s="8" t="s">
        <v>3</v>
      </c>
      <c r="K2" s="9">
        <f>'10월'!K2 + (I2 - G2)</f>
        <v>1987112</v>
      </c>
    </row>
    <row r="3" ht="4.5" customHeight="1">
      <c r="B3" s="10"/>
      <c r="C3" s="10"/>
      <c r="D3" s="10"/>
      <c r="E3" s="10"/>
      <c r="F3" s="11"/>
      <c r="G3" s="12"/>
      <c r="H3" s="11"/>
      <c r="I3" s="12"/>
      <c r="J3" s="13"/>
      <c r="K3" s="14"/>
    </row>
    <row r="4" ht="34.5" customHeight="1">
      <c r="B4" s="15" t="s">
        <v>4</v>
      </c>
      <c r="C4" s="16" t="s">
        <v>5</v>
      </c>
      <c r="D4" s="17" t="s">
        <v>6</v>
      </c>
      <c r="E4" s="18" t="s">
        <v>7</v>
      </c>
      <c r="F4" s="19" t="s">
        <v>8</v>
      </c>
      <c r="G4" s="18" t="s">
        <v>9</v>
      </c>
      <c r="H4" s="19" t="s">
        <v>10</v>
      </c>
      <c r="I4" s="18" t="s">
        <v>9</v>
      </c>
      <c r="J4" s="20" t="s">
        <v>11</v>
      </c>
      <c r="K4" s="3"/>
      <c r="M4" s="21" t="s">
        <v>12</v>
      </c>
      <c r="N4" s="22" t="s">
        <v>13</v>
      </c>
      <c r="O4" s="22" t="s">
        <v>14</v>
      </c>
    </row>
    <row r="5" ht="19.5" customHeight="1">
      <c r="B5" s="23"/>
      <c r="C5" s="24"/>
      <c r="D5" s="25"/>
      <c r="E5" s="26" t="s">
        <v>19</v>
      </c>
      <c r="F5" s="27"/>
      <c r="G5" s="28" t="s">
        <v>19</v>
      </c>
      <c r="H5" s="81"/>
      <c r="I5" s="30"/>
      <c r="J5" s="31" t="s">
        <v>19</v>
      </c>
      <c r="K5" s="32"/>
      <c r="M5" s="33" t="str">
        <f>'항목'!C3</f>
        <v>주거비</v>
      </c>
      <c r="N5" s="34">
        <f t="shared" ref="N5:N16" si="1">SUMIF($C$5:$C$100,M5,$G$5:$G$100)</f>
        <v>0</v>
      </c>
      <c r="O5" s="35" t="str">
        <f t="shared" ref="O5:O17" si="2">SUM(N5/$N$17)</f>
        <v>#DIV/0!</v>
      </c>
      <c r="P5" s="36" t="s">
        <v>19</v>
      </c>
      <c r="Q5" s="36" t="s">
        <v>19</v>
      </c>
      <c r="R5" s="36" t="s">
        <v>19</v>
      </c>
      <c r="S5" s="36" t="s">
        <v>19</v>
      </c>
      <c r="T5" s="36" t="s">
        <v>19</v>
      </c>
      <c r="U5" s="36" t="s">
        <v>19</v>
      </c>
      <c r="V5" s="36" t="s">
        <v>19</v>
      </c>
      <c r="W5" s="36" t="s">
        <v>19</v>
      </c>
      <c r="X5" s="36" t="s">
        <v>19</v>
      </c>
      <c r="Y5" s="36" t="s">
        <v>19</v>
      </c>
      <c r="Z5" s="36" t="s">
        <v>19</v>
      </c>
      <c r="AA5" s="36" t="s">
        <v>19</v>
      </c>
    </row>
    <row r="6" ht="19.5" customHeight="1">
      <c r="B6" s="37"/>
      <c r="C6" s="38"/>
      <c r="D6" s="39"/>
      <c r="E6" s="40" t="s">
        <v>19</v>
      </c>
      <c r="F6" s="41"/>
      <c r="G6" s="42"/>
      <c r="H6" s="43"/>
      <c r="I6" s="44" t="s">
        <v>19</v>
      </c>
      <c r="J6" s="45"/>
      <c r="K6" s="46"/>
      <c r="M6" s="33" t="str">
        <f>'항목'!D3</f>
        <v>통신비</v>
      </c>
      <c r="N6" s="34">
        <f t="shared" si="1"/>
        <v>0</v>
      </c>
      <c r="O6" s="35" t="str">
        <f t="shared" si="2"/>
        <v>#DIV/0!</v>
      </c>
    </row>
    <row r="7" ht="19.5" customHeight="1">
      <c r="B7" s="37"/>
      <c r="C7" s="38"/>
      <c r="D7" s="39"/>
      <c r="E7" s="40"/>
      <c r="F7" s="41"/>
      <c r="G7" s="42"/>
      <c r="H7" s="43"/>
      <c r="I7" s="44"/>
      <c r="J7" s="45"/>
      <c r="K7" s="46"/>
      <c r="M7" s="33" t="str">
        <f>'항목'!E3</f>
        <v>차량유지비교통비</v>
      </c>
      <c r="N7" s="34">
        <f t="shared" si="1"/>
        <v>0</v>
      </c>
      <c r="O7" s="35" t="str">
        <f t="shared" si="2"/>
        <v>#DIV/0!</v>
      </c>
    </row>
    <row r="8" ht="19.5" customHeight="1">
      <c r="B8" s="37"/>
      <c r="C8" s="38"/>
      <c r="D8" s="39"/>
      <c r="E8" s="40"/>
      <c r="F8" s="41"/>
      <c r="G8" s="42"/>
      <c r="H8" s="43"/>
      <c r="I8" s="44"/>
      <c r="J8" s="45"/>
      <c r="K8" s="46"/>
      <c r="M8" s="33" t="str">
        <f>'항목'!F3</f>
        <v>식비</v>
      </c>
      <c r="N8" s="34">
        <f t="shared" si="1"/>
        <v>0</v>
      </c>
      <c r="O8" s="35" t="str">
        <f t="shared" si="2"/>
        <v>#DIV/0!</v>
      </c>
    </row>
    <row r="9" ht="19.5" customHeight="1">
      <c r="B9" s="37"/>
      <c r="C9" s="38"/>
      <c r="D9" s="39"/>
      <c r="E9" s="40"/>
      <c r="F9" s="41"/>
      <c r="G9" s="42"/>
      <c r="H9" s="43"/>
      <c r="I9" s="44"/>
      <c r="J9" s="45"/>
      <c r="K9" s="46"/>
      <c r="M9" s="33" t="str">
        <f>'항목'!G3</f>
        <v>의류잡화</v>
      </c>
      <c r="N9" s="34">
        <f t="shared" si="1"/>
        <v>0</v>
      </c>
      <c r="O9" s="35" t="str">
        <f t="shared" si="2"/>
        <v>#DIV/0!</v>
      </c>
    </row>
    <row r="10" ht="19.5" customHeight="1">
      <c r="B10" s="37"/>
      <c r="C10" s="38"/>
      <c r="D10" s="39"/>
      <c r="E10" s="40"/>
      <c r="F10" s="41"/>
      <c r="G10" s="42"/>
      <c r="H10" s="43"/>
      <c r="I10" s="44"/>
      <c r="J10" s="45"/>
      <c r="K10" s="46"/>
      <c r="M10" s="33" t="str">
        <f>'항목'!H3</f>
        <v>생활용품</v>
      </c>
      <c r="N10" s="34">
        <f t="shared" si="1"/>
        <v>0</v>
      </c>
      <c r="O10" s="35" t="str">
        <f t="shared" si="2"/>
        <v>#DIV/0!</v>
      </c>
      <c r="R10" s="36" t="s">
        <v>19</v>
      </c>
    </row>
    <row r="11" ht="19.5" customHeight="1">
      <c r="B11" s="37"/>
      <c r="C11" s="38"/>
      <c r="D11" s="39"/>
      <c r="E11" s="40"/>
      <c r="F11" s="41"/>
      <c r="G11" s="42"/>
      <c r="H11" s="43"/>
      <c r="I11" s="44"/>
      <c r="J11" s="45"/>
      <c r="K11" s="46"/>
      <c r="M11" s="33" t="str">
        <f>'항목'!I3</f>
        <v>의료비</v>
      </c>
      <c r="N11" s="34">
        <f t="shared" si="1"/>
        <v>0</v>
      </c>
      <c r="O11" s="35" t="str">
        <f t="shared" si="2"/>
        <v>#DIV/0!</v>
      </c>
    </row>
    <row r="12" ht="19.5" customHeight="1">
      <c r="B12" s="37"/>
      <c r="C12" s="38"/>
      <c r="D12" s="39"/>
      <c r="E12" s="40"/>
      <c r="F12" s="41"/>
      <c r="G12" s="42"/>
      <c r="H12" s="43"/>
      <c r="I12" s="44"/>
      <c r="J12" s="45"/>
      <c r="K12" s="46"/>
      <c r="M12" s="33" t="str">
        <f>'항목'!J3</f>
        <v>교육비</v>
      </c>
      <c r="N12" s="34">
        <f t="shared" si="1"/>
        <v>0</v>
      </c>
      <c r="O12" s="35" t="str">
        <f t="shared" si="2"/>
        <v>#DIV/0!</v>
      </c>
    </row>
    <row r="13" ht="19.5" customHeight="1">
      <c r="B13" s="37"/>
      <c r="C13" s="38"/>
      <c r="D13" s="39"/>
      <c r="E13" s="40"/>
      <c r="F13" s="41"/>
      <c r="G13" s="42"/>
      <c r="H13" s="43"/>
      <c r="I13" s="44"/>
      <c r="J13" s="45"/>
      <c r="K13" s="46"/>
      <c r="M13" s="33" t="str">
        <f>'항목'!K3</f>
        <v>용돈</v>
      </c>
      <c r="N13" s="34">
        <f t="shared" si="1"/>
        <v>0</v>
      </c>
      <c r="O13" s="35" t="str">
        <f t="shared" si="2"/>
        <v>#DIV/0!</v>
      </c>
    </row>
    <row r="14" ht="19.5" customHeight="1">
      <c r="B14" s="37"/>
      <c r="C14" s="38"/>
      <c r="D14" s="39"/>
      <c r="E14" s="40"/>
      <c r="F14" s="41"/>
      <c r="G14" s="42"/>
      <c r="H14" s="43"/>
      <c r="I14" s="44"/>
      <c r="J14" s="45"/>
      <c r="K14" s="46"/>
      <c r="M14" s="33" t="str">
        <f>'항목'!L3</f>
        <v>경조교제비</v>
      </c>
      <c r="N14" s="34">
        <f t="shared" si="1"/>
        <v>0</v>
      </c>
      <c r="O14" s="35" t="str">
        <f t="shared" si="2"/>
        <v>#DIV/0!</v>
      </c>
      <c r="S14" s="36" t="s">
        <v>19</v>
      </c>
    </row>
    <row r="15" ht="19.5" customHeight="1">
      <c r="B15" s="37"/>
      <c r="C15" s="38"/>
      <c r="D15" s="39"/>
      <c r="E15" s="40"/>
      <c r="F15" s="41"/>
      <c r="G15" s="42"/>
      <c r="H15" s="43"/>
      <c r="I15" s="44"/>
      <c r="J15" s="45"/>
      <c r="K15" s="46"/>
      <c r="M15" s="33" t="str">
        <f>'항목'!M3</f>
        <v>문화생활비</v>
      </c>
      <c r="N15" s="34">
        <f t="shared" si="1"/>
        <v>0</v>
      </c>
      <c r="O15" s="35" t="str">
        <f t="shared" si="2"/>
        <v>#DIV/0!</v>
      </c>
    </row>
    <row r="16" ht="19.5" customHeight="1">
      <c r="B16" s="37"/>
      <c r="C16" s="38"/>
      <c r="D16" s="39"/>
      <c r="E16" s="40"/>
      <c r="F16" s="41"/>
      <c r="G16" s="42"/>
      <c r="H16" s="43"/>
      <c r="I16" s="44"/>
      <c r="J16" s="45"/>
      <c r="K16" s="46"/>
      <c r="M16" s="54" t="str">
        <f>'항목'!N3</f>
        <v>예비비</v>
      </c>
      <c r="N16" s="55">
        <f t="shared" si="1"/>
        <v>0</v>
      </c>
      <c r="O16" s="56" t="str">
        <f t="shared" si="2"/>
        <v>#DIV/0!</v>
      </c>
    </row>
    <row r="17" ht="19.5" customHeight="1">
      <c r="B17" s="37"/>
      <c r="C17" s="38"/>
      <c r="D17" s="39"/>
      <c r="E17" s="40"/>
      <c r="F17" s="41"/>
      <c r="G17" s="42"/>
      <c r="H17" s="43"/>
      <c r="I17" s="44"/>
      <c r="J17" s="45"/>
      <c r="K17" s="46"/>
      <c r="M17" s="57" t="s">
        <v>1</v>
      </c>
      <c r="N17" s="58">
        <f>SUM(N5:N16)</f>
        <v>0</v>
      </c>
      <c r="O17" s="59" t="str">
        <f t="shared" si="2"/>
        <v>#DIV/0!</v>
      </c>
    </row>
    <row r="18" ht="19.5" customHeight="1">
      <c r="B18" s="37"/>
      <c r="C18" s="38"/>
      <c r="D18" s="39"/>
      <c r="E18" s="40"/>
      <c r="F18" s="41"/>
      <c r="G18" s="42"/>
      <c r="H18" s="43"/>
      <c r="I18" s="44"/>
      <c r="J18" s="45"/>
      <c r="K18" s="46"/>
    </row>
    <row r="19" ht="19.5" customHeight="1">
      <c r="B19" s="37"/>
      <c r="C19" s="38"/>
      <c r="D19" s="39"/>
      <c r="E19" s="40"/>
      <c r="F19" s="41"/>
      <c r="G19" s="42"/>
      <c r="H19" s="43"/>
      <c r="I19" s="44"/>
      <c r="J19" s="45"/>
      <c r="K19" s="46"/>
      <c r="M19" s="60" t="s">
        <v>34</v>
      </c>
      <c r="N19" s="61" t="s">
        <v>13</v>
      </c>
      <c r="O19" s="61" t="s">
        <v>14</v>
      </c>
    </row>
    <row r="20" ht="19.5" customHeight="1">
      <c r="B20" s="37"/>
      <c r="C20" s="38"/>
      <c r="D20" s="39"/>
      <c r="E20" s="40"/>
      <c r="F20" s="41"/>
      <c r="G20" s="42"/>
      <c r="H20" s="43"/>
      <c r="I20" s="44"/>
      <c r="J20" s="45"/>
      <c r="K20" s="46"/>
      <c r="M20" s="62"/>
      <c r="N20" s="62"/>
      <c r="O20" s="62"/>
    </row>
    <row r="21" ht="19.5" customHeight="1">
      <c r="B21" s="37"/>
      <c r="C21" s="38"/>
      <c r="D21" s="39"/>
      <c r="E21" s="40"/>
      <c r="F21" s="41"/>
      <c r="G21" s="42"/>
      <c r="H21" s="43"/>
      <c r="I21" s="44"/>
      <c r="J21" s="45"/>
      <c r="K21" s="46"/>
      <c r="M21" s="63" t="str">
        <f>'항목'!B4</f>
        <v>계 회비</v>
      </c>
      <c r="N21" s="64">
        <f>SUMIF('12월'!$D$5:$D$100,M21,'12월'!$I$5:$I$100)</f>
        <v>0</v>
      </c>
      <c r="O21" s="65" t="str">
        <f t="shared" ref="O21:O29" si="3">SUM(N21/$N$29)</f>
        <v>#DIV/0!</v>
      </c>
    </row>
    <row r="22" ht="19.5" customHeight="1">
      <c r="B22" s="37"/>
      <c r="C22" s="38"/>
      <c r="D22" s="39"/>
      <c r="E22" s="40"/>
      <c r="F22" s="41"/>
      <c r="G22" s="42"/>
      <c r="H22" s="43"/>
      <c r="I22" s="44"/>
      <c r="J22" s="45"/>
      <c r="K22" s="46"/>
      <c r="M22" s="33" t="str">
        <f>'항목'!B5</f>
        <v>찬조금</v>
      </c>
      <c r="N22" s="34">
        <f>SUMIF('12월'!$D$5:$D$100,M22,'12월'!$I$5:$I$100)</f>
        <v>0</v>
      </c>
      <c r="O22" s="35" t="str">
        <f t="shared" si="3"/>
        <v>#DIV/0!</v>
      </c>
    </row>
    <row r="23" ht="19.5" customHeight="1">
      <c r="B23" s="37"/>
      <c r="C23" s="38"/>
      <c r="D23" s="39"/>
      <c r="E23" s="40"/>
      <c r="F23" s="41"/>
      <c r="G23" s="42"/>
      <c r="H23" s="43"/>
      <c r="I23" s="44"/>
      <c r="J23" s="45"/>
      <c r="K23" s="46"/>
      <c r="M23" s="33" t="str">
        <f>'항목'!B6</f>
        <v>가입비</v>
      </c>
      <c r="N23" s="34">
        <f>SUMIF('12월'!$D$5:$D$100,M23,'12월'!$I$5:$I$100)</f>
        <v>0</v>
      </c>
      <c r="O23" s="35" t="str">
        <f t="shared" si="3"/>
        <v>#DIV/0!</v>
      </c>
    </row>
    <row r="24" ht="19.5" customHeight="1">
      <c r="B24" s="37"/>
      <c r="C24" s="38"/>
      <c r="D24" s="39"/>
      <c r="E24" s="40"/>
      <c r="F24" s="41"/>
      <c r="G24" s="42"/>
      <c r="H24" s="43"/>
      <c r="I24" s="44"/>
      <c r="J24" s="45"/>
      <c r="K24" s="46"/>
      <c r="M24" s="33" t="str">
        <f>'항목'!B7</f>
        <v>이자</v>
      </c>
      <c r="N24" s="34">
        <f>SUMIF('12월'!$D$5:$D$100,M24,'12월'!$I$5:$I$100)</f>
        <v>0</v>
      </c>
      <c r="O24" s="35" t="str">
        <f t="shared" si="3"/>
        <v>#DIV/0!</v>
      </c>
    </row>
    <row r="25" ht="19.5" customHeight="1">
      <c r="B25" s="37"/>
      <c r="C25" s="38"/>
      <c r="D25" s="39"/>
      <c r="E25" s="40"/>
      <c r="F25" s="41"/>
      <c r="G25" s="42"/>
      <c r="H25" s="43"/>
      <c r="I25" s="44"/>
      <c r="J25" s="45"/>
      <c r="K25" s="46"/>
      <c r="M25" s="33" t="str">
        <f>'항목'!B8</f>
        <v>기타수입</v>
      </c>
      <c r="N25" s="34">
        <f>SUMIF('12월'!$D$5:$D$100,M25,'12월'!$I$5:$I$100)</f>
        <v>0</v>
      </c>
      <c r="O25" s="35" t="str">
        <f t="shared" si="3"/>
        <v>#DIV/0!</v>
      </c>
    </row>
    <row r="26" ht="19.5" customHeight="1">
      <c r="B26" s="37"/>
      <c r="C26" s="38"/>
      <c r="D26" s="39"/>
      <c r="E26" s="40"/>
      <c r="F26" s="41"/>
      <c r="G26" s="42"/>
      <c r="H26" s="43"/>
      <c r="I26" s="44"/>
      <c r="J26" s="45"/>
      <c r="K26" s="46"/>
      <c r="M26" s="33" t="str">
        <f>'항목'!B9</f>
        <v/>
      </c>
      <c r="N26" s="34">
        <f>SUMIF('12월'!$D$5:$D$100,M26,'12월'!$I$5:$I$100)</f>
        <v>0</v>
      </c>
      <c r="O26" s="35" t="str">
        <f t="shared" si="3"/>
        <v>#DIV/0!</v>
      </c>
    </row>
    <row r="27" ht="19.5" customHeight="1">
      <c r="B27" s="37"/>
      <c r="C27" s="38"/>
      <c r="D27" s="39"/>
      <c r="E27" s="40"/>
      <c r="F27" s="41"/>
      <c r="G27" s="42"/>
      <c r="H27" s="43"/>
      <c r="I27" s="44"/>
      <c r="J27" s="45"/>
      <c r="K27" s="46"/>
      <c r="M27" s="54" t="str">
        <f>'항목'!B10</f>
        <v/>
      </c>
      <c r="N27" s="55">
        <f>SUMIF('12월'!$D$5:$D$100,M27,'12월'!$I$5:$I$100)</f>
        <v>0</v>
      </c>
      <c r="O27" s="66" t="str">
        <f t="shared" si="3"/>
        <v>#DIV/0!</v>
      </c>
    </row>
    <row r="28" ht="19.5" customHeight="1">
      <c r="B28" s="37"/>
      <c r="C28" s="38"/>
      <c r="D28" s="39"/>
      <c r="E28" s="40"/>
      <c r="F28" s="41"/>
      <c r="G28" s="42"/>
      <c r="H28" s="43"/>
      <c r="I28" s="44"/>
      <c r="J28" s="45"/>
      <c r="K28" s="46"/>
      <c r="M28" s="67" t="str">
        <f>'항목'!B11</f>
        <v/>
      </c>
      <c r="N28" s="68">
        <f>SUMIF('12월'!$D$5:$D$100,M28,'12월'!$I$5:$I$100)</f>
        <v>0</v>
      </c>
      <c r="O28" s="56" t="str">
        <f t="shared" si="3"/>
        <v>#DIV/0!</v>
      </c>
    </row>
    <row r="29" ht="19.5" customHeight="1">
      <c r="B29" s="37"/>
      <c r="C29" s="38"/>
      <c r="D29" s="39"/>
      <c r="E29" s="40"/>
      <c r="F29" s="41"/>
      <c r="G29" s="42"/>
      <c r="H29" s="43"/>
      <c r="I29" s="44"/>
      <c r="J29" s="45"/>
      <c r="K29" s="46"/>
      <c r="M29" s="57" t="s">
        <v>2</v>
      </c>
      <c r="N29" s="58">
        <f>SUM(N21:N27)</f>
        <v>0</v>
      </c>
      <c r="O29" s="59" t="str">
        <f t="shared" si="3"/>
        <v>#DIV/0!</v>
      </c>
    </row>
    <row r="30" ht="19.5" customHeight="1">
      <c r="B30" s="37"/>
      <c r="C30" s="38"/>
      <c r="D30" s="39"/>
      <c r="E30" s="40"/>
      <c r="F30" s="41"/>
      <c r="G30" s="42"/>
      <c r="H30" s="43"/>
      <c r="I30" s="44"/>
      <c r="J30" s="45"/>
      <c r="K30" s="46"/>
    </row>
    <row r="31" ht="19.5" customHeight="1">
      <c r="B31" s="37"/>
      <c r="C31" s="38"/>
      <c r="D31" s="39"/>
      <c r="E31" s="40"/>
      <c r="F31" s="41"/>
      <c r="G31" s="42"/>
      <c r="H31" s="43"/>
      <c r="I31" s="44"/>
      <c r="J31" s="45"/>
      <c r="K31" s="46"/>
    </row>
    <row r="32" ht="19.5" customHeight="1">
      <c r="B32" s="37"/>
      <c r="C32" s="38"/>
      <c r="D32" s="39"/>
      <c r="E32" s="40"/>
      <c r="F32" s="41"/>
      <c r="G32" s="42"/>
      <c r="H32" s="43"/>
      <c r="I32" s="44"/>
      <c r="J32" s="45"/>
      <c r="K32" s="46"/>
    </row>
    <row r="33" ht="19.5" customHeight="1">
      <c r="B33" s="37"/>
      <c r="C33" s="38"/>
      <c r="D33" s="39"/>
      <c r="E33" s="40"/>
      <c r="F33" s="41"/>
      <c r="G33" s="42"/>
      <c r="H33" s="43"/>
      <c r="I33" s="44"/>
      <c r="J33" s="45"/>
      <c r="K33" s="46"/>
    </row>
    <row r="34" ht="19.5" customHeight="1">
      <c r="B34" s="37"/>
      <c r="C34" s="38"/>
      <c r="D34" s="39"/>
      <c r="E34" s="40"/>
      <c r="F34" s="41"/>
      <c r="G34" s="42"/>
      <c r="H34" s="43"/>
      <c r="I34" s="44"/>
      <c r="J34" s="45"/>
      <c r="K34" s="46"/>
    </row>
    <row r="35" ht="19.5" customHeight="1">
      <c r="B35" s="37"/>
      <c r="C35" s="38"/>
      <c r="D35" s="39"/>
      <c r="E35" s="40"/>
      <c r="F35" s="41"/>
      <c r="G35" s="42"/>
      <c r="H35" s="43"/>
      <c r="I35" s="44"/>
      <c r="J35" s="45"/>
      <c r="K35" s="46"/>
    </row>
    <row r="36" ht="19.5" customHeight="1">
      <c r="B36" s="37"/>
      <c r="C36" s="38"/>
      <c r="D36" s="39"/>
      <c r="E36" s="40"/>
      <c r="F36" s="41"/>
      <c r="G36" s="42"/>
      <c r="H36" s="43"/>
      <c r="I36" s="44"/>
      <c r="J36" s="45"/>
      <c r="K36" s="46"/>
    </row>
    <row r="37" ht="19.5" customHeight="1">
      <c r="B37" s="37"/>
      <c r="C37" s="38"/>
      <c r="D37" s="39"/>
      <c r="E37" s="40"/>
      <c r="F37" s="41"/>
      <c r="G37" s="42"/>
      <c r="H37" s="43"/>
      <c r="I37" s="44"/>
      <c r="J37" s="45"/>
      <c r="K37" s="46"/>
    </row>
    <row r="38" ht="19.5" customHeight="1">
      <c r="B38" s="37"/>
      <c r="C38" s="38"/>
      <c r="D38" s="39"/>
      <c r="E38" s="40"/>
      <c r="F38" s="41"/>
      <c r="G38" s="42"/>
      <c r="H38" s="43"/>
      <c r="I38" s="44"/>
      <c r="J38" s="45"/>
      <c r="K38" s="46"/>
    </row>
    <row r="39" ht="19.5" customHeight="1">
      <c r="B39" s="37"/>
      <c r="C39" s="38"/>
      <c r="D39" s="39"/>
      <c r="E39" s="40"/>
      <c r="F39" s="41"/>
      <c r="G39" s="42"/>
      <c r="H39" s="43"/>
      <c r="I39" s="44"/>
      <c r="J39" s="69"/>
      <c r="K39" s="70"/>
    </row>
    <row r="40" ht="19.5" customHeight="1">
      <c r="B40" s="37"/>
      <c r="C40" s="38"/>
      <c r="D40" s="39"/>
      <c r="E40" s="40"/>
      <c r="F40" s="41"/>
      <c r="G40" s="42"/>
      <c r="H40" s="43"/>
      <c r="I40" s="44"/>
      <c r="J40" s="69"/>
      <c r="K40" s="70"/>
    </row>
    <row r="41" ht="19.5" customHeight="1">
      <c r="B41" s="37"/>
      <c r="C41" s="38"/>
      <c r="D41" s="39"/>
      <c r="E41" s="40"/>
      <c r="F41" s="41"/>
      <c r="G41" s="42"/>
      <c r="H41" s="43"/>
      <c r="I41" s="44"/>
      <c r="J41" s="69"/>
      <c r="K41" s="70"/>
    </row>
    <row r="42" ht="19.5" customHeight="1">
      <c r="B42" s="37"/>
      <c r="C42" s="38"/>
      <c r="D42" s="39"/>
      <c r="E42" s="40"/>
      <c r="F42" s="41"/>
      <c r="G42" s="42"/>
      <c r="H42" s="43"/>
      <c r="I42" s="44"/>
      <c r="J42" s="69"/>
      <c r="K42" s="70"/>
    </row>
    <row r="43" ht="19.5" customHeight="1">
      <c r="B43" s="37"/>
      <c r="C43" s="38"/>
      <c r="D43" s="39"/>
      <c r="E43" s="40"/>
      <c r="F43" s="41"/>
      <c r="G43" s="42"/>
      <c r="H43" s="43"/>
      <c r="I43" s="44"/>
      <c r="J43" s="69"/>
      <c r="K43" s="70"/>
    </row>
    <row r="44" ht="19.5" customHeight="1">
      <c r="B44" s="37"/>
      <c r="C44" s="38"/>
      <c r="D44" s="39"/>
      <c r="E44" s="40"/>
      <c r="F44" s="41"/>
      <c r="G44" s="42"/>
      <c r="H44" s="43"/>
      <c r="I44" s="44"/>
      <c r="J44" s="69"/>
      <c r="K44" s="70"/>
    </row>
    <row r="45" ht="19.5" customHeight="1">
      <c r="B45" s="37"/>
      <c r="C45" s="38"/>
      <c r="D45" s="39"/>
      <c r="E45" s="40"/>
      <c r="F45" s="41"/>
      <c r="G45" s="42"/>
      <c r="H45" s="43"/>
      <c r="I45" s="44"/>
      <c r="J45" s="69"/>
      <c r="K45" s="70"/>
    </row>
    <row r="46" ht="19.5" customHeight="1">
      <c r="B46" s="37"/>
      <c r="C46" s="38"/>
      <c r="D46" s="39"/>
      <c r="E46" s="40"/>
      <c r="F46" s="41"/>
      <c r="G46" s="42"/>
      <c r="H46" s="43"/>
      <c r="I46" s="44"/>
      <c r="J46" s="69"/>
      <c r="K46" s="70"/>
    </row>
    <row r="47" ht="19.5" customHeight="1">
      <c r="B47" s="37"/>
      <c r="C47" s="38"/>
      <c r="D47" s="39"/>
      <c r="E47" s="40"/>
      <c r="F47" s="41"/>
      <c r="G47" s="42"/>
      <c r="H47" s="43"/>
      <c r="I47" s="44"/>
      <c r="J47" s="69"/>
      <c r="K47" s="70"/>
    </row>
    <row r="48" ht="19.5" customHeight="1">
      <c r="B48" s="37"/>
      <c r="C48" s="38"/>
      <c r="D48" s="39"/>
      <c r="E48" s="40"/>
      <c r="F48" s="41"/>
      <c r="G48" s="42"/>
      <c r="H48" s="43"/>
      <c r="I48" s="44"/>
      <c r="J48" s="69"/>
      <c r="K48" s="70"/>
    </row>
    <row r="49" ht="19.5" customHeight="1">
      <c r="B49" s="37"/>
      <c r="C49" s="38"/>
      <c r="D49" s="39"/>
      <c r="E49" s="40"/>
      <c r="F49" s="41"/>
      <c r="G49" s="42"/>
      <c r="H49" s="43"/>
      <c r="I49" s="44"/>
      <c r="J49" s="69"/>
      <c r="K49" s="70"/>
    </row>
    <row r="50" ht="19.5" customHeight="1">
      <c r="B50" s="37"/>
      <c r="C50" s="38"/>
      <c r="D50" s="39"/>
      <c r="E50" s="40"/>
      <c r="F50" s="41"/>
      <c r="G50" s="42"/>
      <c r="H50" s="43"/>
      <c r="I50" s="44"/>
      <c r="J50" s="69"/>
      <c r="K50" s="70"/>
    </row>
    <row r="51" ht="19.5" customHeight="1">
      <c r="B51" s="37"/>
      <c r="C51" s="38"/>
      <c r="D51" s="39"/>
      <c r="E51" s="40"/>
      <c r="F51" s="41"/>
      <c r="G51" s="42"/>
      <c r="H51" s="43"/>
      <c r="I51" s="44"/>
      <c r="J51" s="69"/>
      <c r="K51" s="70"/>
    </row>
    <row r="52" ht="19.5" customHeight="1">
      <c r="B52" s="37"/>
      <c r="C52" s="38"/>
      <c r="D52" s="39"/>
      <c r="E52" s="40"/>
      <c r="F52" s="41"/>
      <c r="G52" s="42"/>
      <c r="H52" s="43"/>
      <c r="I52" s="44"/>
      <c r="J52" s="69"/>
      <c r="K52" s="70"/>
    </row>
    <row r="53" ht="19.5" customHeight="1">
      <c r="B53" s="37"/>
      <c r="C53" s="38"/>
      <c r="D53" s="39"/>
      <c r="E53" s="40"/>
      <c r="F53" s="41"/>
      <c r="G53" s="42"/>
      <c r="H53" s="43"/>
      <c r="I53" s="44"/>
      <c r="J53" s="69"/>
      <c r="K53" s="70"/>
    </row>
    <row r="54" ht="19.5" customHeight="1">
      <c r="B54" s="37"/>
      <c r="C54" s="38"/>
      <c r="D54" s="39"/>
      <c r="E54" s="40"/>
      <c r="F54" s="41"/>
      <c r="G54" s="42"/>
      <c r="H54" s="43"/>
      <c r="I54" s="44"/>
      <c r="J54" s="69"/>
      <c r="K54" s="70"/>
    </row>
    <row r="55" ht="19.5" customHeight="1">
      <c r="B55" s="37"/>
      <c r="C55" s="38"/>
      <c r="D55" s="39"/>
      <c r="E55" s="40"/>
      <c r="F55" s="41"/>
      <c r="G55" s="42"/>
      <c r="H55" s="43"/>
      <c r="I55" s="44"/>
      <c r="J55" s="69"/>
      <c r="K55" s="70"/>
    </row>
    <row r="56" ht="19.5" customHeight="1">
      <c r="B56" s="37"/>
      <c r="C56" s="38"/>
      <c r="D56" s="39"/>
      <c r="E56" s="40"/>
      <c r="F56" s="41"/>
      <c r="G56" s="42"/>
      <c r="H56" s="43"/>
      <c r="I56" s="44"/>
      <c r="J56" s="69"/>
      <c r="K56" s="70"/>
    </row>
    <row r="57" ht="19.5" customHeight="1">
      <c r="B57" s="37"/>
      <c r="C57" s="38"/>
      <c r="D57" s="39"/>
      <c r="E57" s="40"/>
      <c r="F57" s="41"/>
      <c r="G57" s="42"/>
      <c r="H57" s="43"/>
      <c r="I57" s="44"/>
      <c r="J57" s="69"/>
      <c r="K57" s="70"/>
    </row>
    <row r="58" ht="19.5" customHeight="1">
      <c r="B58" s="37"/>
      <c r="C58" s="38"/>
      <c r="D58" s="39"/>
      <c r="E58" s="40"/>
      <c r="F58" s="41"/>
      <c r="G58" s="42"/>
      <c r="H58" s="43"/>
      <c r="I58" s="44"/>
      <c r="J58" s="69"/>
      <c r="K58" s="70"/>
    </row>
    <row r="59" ht="19.5" customHeight="1">
      <c r="B59" s="37"/>
      <c r="C59" s="38"/>
      <c r="D59" s="39"/>
      <c r="E59" s="40"/>
      <c r="F59" s="41"/>
      <c r="G59" s="42"/>
      <c r="H59" s="43"/>
      <c r="I59" s="44"/>
      <c r="J59" s="69"/>
      <c r="K59" s="70"/>
    </row>
    <row r="60" ht="19.5" customHeight="1">
      <c r="B60" s="37"/>
      <c r="C60" s="38"/>
      <c r="D60" s="39"/>
      <c r="E60" s="40"/>
      <c r="F60" s="41"/>
      <c r="G60" s="42"/>
      <c r="H60" s="43"/>
      <c r="I60" s="44"/>
      <c r="J60" s="69"/>
      <c r="K60" s="70"/>
    </row>
    <row r="61" ht="19.5" customHeight="1">
      <c r="B61" s="37"/>
      <c r="C61" s="38"/>
      <c r="D61" s="39"/>
      <c r="E61" s="40"/>
      <c r="F61" s="41"/>
      <c r="G61" s="42"/>
      <c r="H61" s="43"/>
      <c r="I61" s="44"/>
      <c r="J61" s="69"/>
      <c r="K61" s="70"/>
    </row>
    <row r="62" ht="19.5" customHeight="1">
      <c r="B62" s="37"/>
      <c r="C62" s="38"/>
      <c r="D62" s="39"/>
      <c r="E62" s="40"/>
      <c r="F62" s="41"/>
      <c r="G62" s="42"/>
      <c r="H62" s="43"/>
      <c r="I62" s="44"/>
      <c r="J62" s="69"/>
      <c r="K62" s="70"/>
    </row>
    <row r="63" ht="19.5" customHeight="1">
      <c r="B63" s="37"/>
      <c r="C63" s="38"/>
      <c r="D63" s="39"/>
      <c r="E63" s="40"/>
      <c r="F63" s="41"/>
      <c r="G63" s="42"/>
      <c r="H63" s="43"/>
      <c r="I63" s="44"/>
      <c r="J63" s="69"/>
      <c r="K63" s="70"/>
    </row>
    <row r="64" ht="19.5" customHeight="1">
      <c r="B64" s="37"/>
      <c r="C64" s="38"/>
      <c r="D64" s="39"/>
      <c r="E64" s="40"/>
      <c r="F64" s="41"/>
      <c r="G64" s="42"/>
      <c r="H64" s="43"/>
      <c r="I64" s="44"/>
      <c r="J64" s="69"/>
      <c r="K64" s="70"/>
    </row>
    <row r="65" ht="19.5" customHeight="1">
      <c r="B65" s="37"/>
      <c r="C65" s="38"/>
      <c r="D65" s="39"/>
      <c r="E65" s="40"/>
      <c r="F65" s="41"/>
      <c r="G65" s="42"/>
      <c r="H65" s="43"/>
      <c r="I65" s="44"/>
      <c r="J65" s="69"/>
      <c r="K65" s="70"/>
    </row>
    <row r="66" ht="19.5" customHeight="1">
      <c r="B66" s="37"/>
      <c r="C66" s="38"/>
      <c r="D66" s="39"/>
      <c r="E66" s="40"/>
      <c r="F66" s="41"/>
      <c r="G66" s="42"/>
      <c r="H66" s="43"/>
      <c r="I66" s="44"/>
      <c r="J66" s="69"/>
      <c r="K66" s="70"/>
    </row>
    <row r="67" ht="19.5" customHeight="1">
      <c r="B67" s="37"/>
      <c r="C67" s="38"/>
      <c r="D67" s="39"/>
      <c r="E67" s="40"/>
      <c r="F67" s="41"/>
      <c r="G67" s="42"/>
      <c r="H67" s="43"/>
      <c r="I67" s="44"/>
      <c r="J67" s="69"/>
      <c r="K67" s="70"/>
    </row>
    <row r="68" ht="19.5" customHeight="1">
      <c r="B68" s="37"/>
      <c r="C68" s="38"/>
      <c r="D68" s="39"/>
      <c r="E68" s="40"/>
      <c r="F68" s="41"/>
      <c r="G68" s="42"/>
      <c r="H68" s="43"/>
      <c r="I68" s="44"/>
      <c r="J68" s="69"/>
      <c r="K68" s="70"/>
    </row>
    <row r="69" ht="19.5" customHeight="1">
      <c r="B69" s="37"/>
      <c r="C69" s="38"/>
      <c r="D69" s="39"/>
      <c r="E69" s="40"/>
      <c r="F69" s="41"/>
      <c r="G69" s="42"/>
      <c r="H69" s="43"/>
      <c r="I69" s="44"/>
      <c r="J69" s="69"/>
      <c r="K69" s="70"/>
    </row>
    <row r="70" ht="19.5" customHeight="1">
      <c r="B70" s="37"/>
      <c r="C70" s="38"/>
      <c r="D70" s="39"/>
      <c r="E70" s="40"/>
      <c r="F70" s="41"/>
      <c r="G70" s="42"/>
      <c r="H70" s="43"/>
      <c r="I70" s="44"/>
      <c r="J70" s="69"/>
      <c r="K70" s="70"/>
    </row>
    <row r="71" ht="19.5" customHeight="1">
      <c r="B71" s="37"/>
      <c r="C71" s="38"/>
      <c r="D71" s="39"/>
      <c r="E71" s="40"/>
      <c r="F71" s="41"/>
      <c r="G71" s="42"/>
      <c r="H71" s="43"/>
      <c r="I71" s="44"/>
      <c r="J71" s="69"/>
      <c r="K71" s="70"/>
    </row>
    <row r="72" ht="19.5" customHeight="1">
      <c r="B72" s="37"/>
      <c r="C72" s="38"/>
      <c r="D72" s="39"/>
      <c r="E72" s="40"/>
      <c r="F72" s="41"/>
      <c r="G72" s="42"/>
      <c r="H72" s="43"/>
      <c r="I72" s="44"/>
      <c r="J72" s="69"/>
      <c r="K72" s="70"/>
    </row>
    <row r="73" ht="19.5" customHeight="1">
      <c r="B73" s="37"/>
      <c r="C73" s="38"/>
      <c r="D73" s="39"/>
      <c r="E73" s="40"/>
      <c r="F73" s="41"/>
      <c r="G73" s="42"/>
      <c r="H73" s="43"/>
      <c r="I73" s="44"/>
      <c r="J73" s="69"/>
      <c r="K73" s="70"/>
    </row>
    <row r="74" ht="19.5" customHeight="1">
      <c r="B74" s="37"/>
      <c r="C74" s="38"/>
      <c r="D74" s="39"/>
      <c r="E74" s="40"/>
      <c r="F74" s="41"/>
      <c r="G74" s="42"/>
      <c r="H74" s="43"/>
      <c r="I74" s="44"/>
      <c r="J74" s="69"/>
      <c r="K74" s="70"/>
    </row>
    <row r="75" ht="19.5" customHeight="1">
      <c r="B75" s="37"/>
      <c r="C75" s="38"/>
      <c r="D75" s="39"/>
      <c r="E75" s="40"/>
      <c r="F75" s="41"/>
      <c r="G75" s="42"/>
      <c r="H75" s="43"/>
      <c r="I75" s="44"/>
      <c r="J75" s="69"/>
      <c r="K75" s="70"/>
    </row>
    <row r="76" ht="19.5" customHeight="1">
      <c r="B76" s="37"/>
      <c r="C76" s="38"/>
      <c r="D76" s="39"/>
      <c r="E76" s="40"/>
      <c r="F76" s="41"/>
      <c r="G76" s="42"/>
      <c r="H76" s="43"/>
      <c r="I76" s="44"/>
      <c r="J76" s="69"/>
      <c r="K76" s="70"/>
    </row>
    <row r="77" ht="19.5" customHeight="1">
      <c r="B77" s="37"/>
      <c r="C77" s="38"/>
      <c r="D77" s="39"/>
      <c r="E77" s="40"/>
      <c r="F77" s="41"/>
      <c r="G77" s="42"/>
      <c r="H77" s="43"/>
      <c r="I77" s="44"/>
      <c r="J77" s="69"/>
      <c r="K77" s="70"/>
    </row>
    <row r="78" ht="19.5" customHeight="1">
      <c r="B78" s="37"/>
      <c r="C78" s="38"/>
      <c r="D78" s="39"/>
      <c r="E78" s="40"/>
      <c r="F78" s="41"/>
      <c r="G78" s="42"/>
      <c r="H78" s="43"/>
      <c r="I78" s="44"/>
      <c r="J78" s="69"/>
      <c r="K78" s="70"/>
    </row>
    <row r="79" ht="19.5" customHeight="1">
      <c r="B79" s="37"/>
      <c r="C79" s="38"/>
      <c r="D79" s="39"/>
      <c r="E79" s="40"/>
      <c r="F79" s="41"/>
      <c r="G79" s="42"/>
      <c r="H79" s="43"/>
      <c r="I79" s="44"/>
      <c r="J79" s="69"/>
      <c r="K79" s="70"/>
    </row>
    <row r="80" ht="19.5" customHeight="1">
      <c r="B80" s="37"/>
      <c r="C80" s="38"/>
      <c r="D80" s="39"/>
      <c r="E80" s="40"/>
      <c r="F80" s="41"/>
      <c r="G80" s="42"/>
      <c r="H80" s="43"/>
      <c r="I80" s="44"/>
      <c r="J80" s="69"/>
      <c r="K80" s="70"/>
    </row>
    <row r="81" ht="19.5" customHeight="1">
      <c r="B81" s="37"/>
      <c r="C81" s="38"/>
      <c r="D81" s="39"/>
      <c r="E81" s="40"/>
      <c r="F81" s="41"/>
      <c r="G81" s="42"/>
      <c r="H81" s="43"/>
      <c r="I81" s="44"/>
      <c r="J81" s="45"/>
      <c r="K81" s="46"/>
    </row>
    <row r="82" ht="19.5" customHeight="1">
      <c r="B82" s="37"/>
      <c r="C82" s="38"/>
      <c r="D82" s="39"/>
      <c r="E82" s="40"/>
      <c r="F82" s="41"/>
      <c r="G82" s="42"/>
      <c r="H82" s="43"/>
      <c r="I82" s="44"/>
      <c r="J82" s="69"/>
      <c r="K82" s="70"/>
    </row>
    <row r="83" ht="19.5" customHeight="1">
      <c r="B83" s="37"/>
      <c r="C83" s="38"/>
      <c r="D83" s="39"/>
      <c r="E83" s="40"/>
      <c r="F83" s="41"/>
      <c r="G83" s="42"/>
      <c r="H83" s="43"/>
      <c r="I83" s="44"/>
      <c r="J83" s="69"/>
      <c r="K83" s="70"/>
    </row>
    <row r="84" ht="19.5" customHeight="1">
      <c r="B84" s="37"/>
      <c r="C84" s="38"/>
      <c r="D84" s="39"/>
      <c r="E84" s="40"/>
      <c r="F84" s="41"/>
      <c r="G84" s="42"/>
      <c r="H84" s="43"/>
      <c r="I84" s="44"/>
      <c r="J84" s="69"/>
      <c r="K84" s="70"/>
    </row>
    <row r="85" ht="19.5" customHeight="1">
      <c r="B85" s="37"/>
      <c r="C85" s="38"/>
      <c r="D85" s="39"/>
      <c r="E85" s="40"/>
      <c r="F85" s="41"/>
      <c r="G85" s="42"/>
      <c r="H85" s="43"/>
      <c r="I85" s="44"/>
      <c r="J85" s="69"/>
      <c r="K85" s="70"/>
    </row>
    <row r="86" ht="19.5" customHeight="1">
      <c r="B86" s="37"/>
      <c r="C86" s="38"/>
      <c r="D86" s="39"/>
      <c r="E86" s="40"/>
      <c r="F86" s="41"/>
      <c r="G86" s="42"/>
      <c r="H86" s="43"/>
      <c r="I86" s="44"/>
      <c r="J86" s="69"/>
      <c r="K86" s="70"/>
    </row>
    <row r="87" ht="19.5" customHeight="1">
      <c r="B87" s="37"/>
      <c r="C87" s="38"/>
      <c r="D87" s="39"/>
      <c r="E87" s="40"/>
      <c r="F87" s="41"/>
      <c r="G87" s="42"/>
      <c r="H87" s="43"/>
      <c r="I87" s="44"/>
      <c r="J87" s="69"/>
      <c r="K87" s="70"/>
    </row>
    <row r="88" ht="19.5" customHeight="1">
      <c r="B88" s="37"/>
      <c r="C88" s="38"/>
      <c r="D88" s="39"/>
      <c r="E88" s="40"/>
      <c r="F88" s="41"/>
      <c r="G88" s="42"/>
      <c r="H88" s="43"/>
      <c r="I88" s="44"/>
      <c r="J88" s="45"/>
      <c r="K88" s="46"/>
    </row>
    <row r="89" ht="19.5" customHeight="1">
      <c r="B89" s="37"/>
      <c r="C89" s="38"/>
      <c r="D89" s="39"/>
      <c r="E89" s="40"/>
      <c r="F89" s="41"/>
      <c r="G89" s="42"/>
      <c r="H89" s="43"/>
      <c r="I89" s="44"/>
      <c r="J89" s="45"/>
      <c r="K89" s="46"/>
    </row>
    <row r="90" ht="19.5" customHeight="1">
      <c r="B90" s="37"/>
      <c r="C90" s="38"/>
      <c r="D90" s="39"/>
      <c r="E90" s="40"/>
      <c r="F90" s="41"/>
      <c r="G90" s="42"/>
      <c r="H90" s="43"/>
      <c r="I90" s="44"/>
      <c r="J90" s="45"/>
      <c r="K90" s="46"/>
    </row>
    <row r="91" ht="19.5" customHeight="1">
      <c r="B91" s="37"/>
      <c r="C91" s="38"/>
      <c r="D91" s="39"/>
      <c r="E91" s="40"/>
      <c r="F91" s="41"/>
      <c r="G91" s="42"/>
      <c r="H91" s="43"/>
      <c r="I91" s="44"/>
      <c r="J91" s="45"/>
      <c r="K91" s="46"/>
    </row>
    <row r="92" ht="19.5" customHeight="1">
      <c r="B92" s="37"/>
      <c r="C92" s="38"/>
      <c r="D92" s="39"/>
      <c r="E92" s="40"/>
      <c r="F92" s="41"/>
      <c r="G92" s="42"/>
      <c r="H92" s="43"/>
      <c r="I92" s="44"/>
      <c r="J92" s="45"/>
      <c r="K92" s="46"/>
    </row>
    <row r="93" ht="19.5" customHeight="1">
      <c r="B93" s="37"/>
      <c r="C93" s="38"/>
      <c r="D93" s="39"/>
      <c r="E93" s="40"/>
      <c r="F93" s="41"/>
      <c r="G93" s="42"/>
      <c r="H93" s="43"/>
      <c r="I93" s="44"/>
      <c r="J93" s="45"/>
      <c r="K93" s="46"/>
    </row>
    <row r="94" ht="19.5" customHeight="1">
      <c r="B94" s="37"/>
      <c r="C94" s="38"/>
      <c r="D94" s="39"/>
      <c r="E94" s="40"/>
      <c r="F94" s="41"/>
      <c r="G94" s="42"/>
      <c r="H94" s="43"/>
      <c r="I94" s="44"/>
      <c r="J94" s="45"/>
      <c r="K94" s="46"/>
    </row>
    <row r="95" ht="19.5" customHeight="1">
      <c r="B95" s="37"/>
      <c r="C95" s="38"/>
      <c r="D95" s="39"/>
      <c r="E95" s="40"/>
      <c r="F95" s="41"/>
      <c r="G95" s="42"/>
      <c r="H95" s="43"/>
      <c r="I95" s="44"/>
      <c r="J95" s="45"/>
      <c r="K95" s="46"/>
    </row>
    <row r="96" ht="19.5" customHeight="1">
      <c r="B96" s="37"/>
      <c r="C96" s="38"/>
      <c r="D96" s="39"/>
      <c r="E96" s="40"/>
      <c r="F96" s="41"/>
      <c r="G96" s="42"/>
      <c r="H96" s="43"/>
      <c r="I96" s="44"/>
      <c r="J96" s="45"/>
      <c r="K96" s="46"/>
    </row>
    <row r="97" ht="19.5" customHeight="1">
      <c r="B97" s="37"/>
      <c r="C97" s="38"/>
      <c r="D97" s="39"/>
      <c r="E97" s="40"/>
      <c r="F97" s="41"/>
      <c r="G97" s="42"/>
      <c r="H97" s="43"/>
      <c r="I97" s="44"/>
      <c r="J97" s="45"/>
      <c r="K97" s="46"/>
    </row>
    <row r="98" ht="19.5" customHeight="1">
      <c r="B98" s="37"/>
      <c r="C98" s="38"/>
      <c r="D98" s="39"/>
      <c r="E98" s="40"/>
      <c r="F98" s="41"/>
      <c r="G98" s="42"/>
      <c r="H98" s="43"/>
      <c r="I98" s="44"/>
      <c r="J98" s="45"/>
      <c r="K98" s="46"/>
    </row>
    <row r="99" ht="19.5" customHeight="1">
      <c r="B99" s="37"/>
      <c r="C99" s="38"/>
      <c r="D99" s="39"/>
      <c r="E99" s="40"/>
      <c r="F99" s="41"/>
      <c r="G99" s="42"/>
      <c r="H99" s="43"/>
      <c r="I99" s="44"/>
      <c r="J99" s="45"/>
      <c r="K99" s="46"/>
    </row>
    <row r="100" ht="19.5" customHeight="1">
      <c r="B100" s="71"/>
      <c r="C100" s="72"/>
      <c r="D100" s="73"/>
      <c r="E100" s="74"/>
      <c r="F100" s="75"/>
      <c r="G100" s="76"/>
      <c r="H100" s="77"/>
      <c r="I100" s="78"/>
      <c r="J100" s="79"/>
      <c r="K100" s="80"/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3">
    <mergeCell ref="B2:E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M19:M20"/>
    <mergeCell ref="N19:N20"/>
    <mergeCell ref="O19:O20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97:K97"/>
    <mergeCell ref="J98:K98"/>
    <mergeCell ref="J99:K99"/>
    <mergeCell ref="J100:K100"/>
    <mergeCell ref="J90:K90"/>
    <mergeCell ref="J91:K91"/>
    <mergeCell ref="J92:K92"/>
    <mergeCell ref="J93:K93"/>
    <mergeCell ref="J94:K94"/>
    <mergeCell ref="J95:K95"/>
    <mergeCell ref="J96:K96"/>
    <mergeCell ref="J35:K35"/>
    <mergeCell ref="J36:K36"/>
    <mergeCell ref="J37:K37"/>
    <mergeCell ref="J38:K38"/>
    <mergeCell ref="J81:K81"/>
    <mergeCell ref="J88:K88"/>
    <mergeCell ref="J89:K89"/>
  </mergeCells>
  <dataValidations>
    <dataValidation type="list" allowBlank="1" showErrorMessage="1" sqref="D5:D100">
      <formula1>'항목'!$B$4:$N$11</formula1>
    </dataValidation>
    <dataValidation type="list" allowBlank="1" showErrorMessage="1" sqref="H5:H100">
      <formula1>수입구분</formula1>
    </dataValidation>
    <dataValidation type="list" allowBlank="1" showErrorMessage="1" sqref="C5:C100">
      <formula1>'항목'!$B$3:$N$3</formula1>
    </dataValidation>
    <dataValidation type="list" allowBlank="1" showErrorMessage="1" sqref="F5:F100">
      <formula1>지출구분</formula1>
    </dataValidation>
  </dataValidations>
  <printOptions/>
  <pageMargins bottom="0.75" footer="0.0" header="0.0" left="0.6998611092567444" right="0.6998611092567444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16" width="10.57"/>
    <col customWidth="1" min="17" max="26" width="9.0"/>
  </cols>
  <sheetData>
    <row r="1" ht="9.0" customHeight="1"/>
    <row r="2" ht="36.75" customHeight="1">
      <c r="B2" s="85" t="s">
        <v>24</v>
      </c>
      <c r="C2" s="86"/>
      <c r="D2" s="86"/>
      <c r="E2" s="86"/>
      <c r="F2" s="86" t="s">
        <v>57</v>
      </c>
      <c r="G2" s="86"/>
      <c r="H2" s="86"/>
      <c r="I2" s="86"/>
      <c r="J2" s="86"/>
      <c r="K2" s="86"/>
      <c r="L2" s="86"/>
      <c r="M2" s="86"/>
      <c r="N2" s="87"/>
      <c r="O2" s="88" t="s">
        <v>10</v>
      </c>
      <c r="P2" s="89" t="s">
        <v>8</v>
      </c>
    </row>
    <row r="3" ht="39.0" customHeight="1">
      <c r="B3" s="90" t="s">
        <v>24</v>
      </c>
      <c r="C3" s="91" t="s">
        <v>58</v>
      </c>
      <c r="D3" s="91" t="s">
        <v>43</v>
      </c>
      <c r="E3" s="91" t="s">
        <v>59</v>
      </c>
      <c r="F3" s="91" t="s">
        <v>15</v>
      </c>
      <c r="G3" s="91" t="s">
        <v>60</v>
      </c>
      <c r="H3" s="91" t="s">
        <v>20</v>
      </c>
      <c r="I3" s="91" t="s">
        <v>28</v>
      </c>
      <c r="J3" s="91" t="s">
        <v>61</v>
      </c>
      <c r="K3" s="91" t="s">
        <v>62</v>
      </c>
      <c r="L3" s="91" t="s">
        <v>39</v>
      </c>
      <c r="M3" s="91" t="s">
        <v>31</v>
      </c>
      <c r="N3" s="89" t="s">
        <v>63</v>
      </c>
      <c r="O3" s="92" t="s">
        <v>18</v>
      </c>
      <c r="P3" s="93" t="s">
        <v>18</v>
      </c>
    </row>
    <row r="4" ht="21.75" customHeight="1">
      <c r="B4" s="94" t="s">
        <v>25</v>
      </c>
      <c r="C4" s="95" t="s">
        <v>64</v>
      </c>
      <c r="D4" s="95" t="s">
        <v>65</v>
      </c>
      <c r="E4" s="95" t="s">
        <v>66</v>
      </c>
      <c r="F4" s="95" t="s">
        <v>67</v>
      </c>
      <c r="G4" s="95" t="s">
        <v>68</v>
      </c>
      <c r="H4" s="95" t="s">
        <v>46</v>
      </c>
      <c r="I4" s="95" t="s">
        <v>69</v>
      </c>
      <c r="J4" s="95" t="s">
        <v>70</v>
      </c>
      <c r="K4" s="95" t="s">
        <v>71</v>
      </c>
      <c r="L4" s="95" t="s">
        <v>40</v>
      </c>
      <c r="M4" s="95" t="s">
        <v>32</v>
      </c>
      <c r="N4" s="93"/>
      <c r="O4" s="96" t="s">
        <v>27</v>
      </c>
      <c r="P4" s="97" t="s">
        <v>72</v>
      </c>
    </row>
    <row r="5" ht="21.75" customHeight="1">
      <c r="B5" s="98" t="s">
        <v>35</v>
      </c>
      <c r="C5" s="99" t="s">
        <v>73</v>
      </c>
      <c r="D5" s="99" t="s">
        <v>44</v>
      </c>
      <c r="E5" s="99" t="s">
        <v>74</v>
      </c>
      <c r="F5" s="99" t="s">
        <v>16</v>
      </c>
      <c r="G5" s="99" t="s">
        <v>75</v>
      </c>
      <c r="H5" s="99" t="s">
        <v>76</v>
      </c>
      <c r="I5" s="99" t="s">
        <v>29</v>
      </c>
      <c r="J5" s="99" t="s">
        <v>77</v>
      </c>
      <c r="K5" s="99" t="s">
        <v>71</v>
      </c>
      <c r="L5" s="99" t="s">
        <v>78</v>
      </c>
      <c r="M5" s="99" t="s">
        <v>79</v>
      </c>
      <c r="N5" s="100"/>
      <c r="O5" s="101"/>
      <c r="P5" s="102" t="s">
        <v>23</v>
      </c>
    </row>
    <row r="6" ht="21.75" customHeight="1">
      <c r="B6" s="98" t="s">
        <v>36</v>
      </c>
      <c r="C6" s="99" t="s">
        <v>80</v>
      </c>
      <c r="D6" s="99" t="s">
        <v>81</v>
      </c>
      <c r="E6" s="99" t="s">
        <v>82</v>
      </c>
      <c r="F6" s="99"/>
      <c r="G6" s="99" t="s">
        <v>83</v>
      </c>
      <c r="H6" s="99" t="s">
        <v>21</v>
      </c>
      <c r="I6" s="99"/>
      <c r="J6" s="99" t="s">
        <v>84</v>
      </c>
      <c r="K6" s="99"/>
      <c r="L6" s="99" t="s">
        <v>85</v>
      </c>
      <c r="M6" s="99" t="s">
        <v>86</v>
      </c>
      <c r="N6" s="100"/>
    </row>
    <row r="7" ht="21.75" customHeight="1">
      <c r="B7" s="98" t="s">
        <v>87</v>
      </c>
      <c r="C7" s="99" t="s">
        <v>88</v>
      </c>
      <c r="D7" s="99" t="s">
        <v>89</v>
      </c>
      <c r="E7" s="99" t="s">
        <v>90</v>
      </c>
      <c r="F7" s="99"/>
      <c r="G7" s="99" t="s">
        <v>91</v>
      </c>
      <c r="H7" s="99" t="s">
        <v>92</v>
      </c>
      <c r="I7" s="99"/>
      <c r="J7" s="99" t="s">
        <v>93</v>
      </c>
      <c r="K7" s="99"/>
      <c r="L7" s="99" t="s">
        <v>94</v>
      </c>
      <c r="M7" s="99" t="s">
        <v>95</v>
      </c>
      <c r="N7" s="100"/>
    </row>
    <row r="8" ht="21.75" customHeight="1">
      <c r="B8" s="98" t="s">
        <v>37</v>
      </c>
      <c r="C8" s="99" t="s">
        <v>96</v>
      </c>
      <c r="D8" s="99"/>
      <c r="E8" s="99" t="s">
        <v>97</v>
      </c>
      <c r="F8" s="99"/>
      <c r="G8" s="99"/>
      <c r="H8" s="99" t="s">
        <v>98</v>
      </c>
      <c r="I8" s="99"/>
      <c r="J8" s="99" t="s">
        <v>99</v>
      </c>
      <c r="K8" s="99"/>
      <c r="L8" s="99" t="s">
        <v>100</v>
      </c>
      <c r="M8" s="99" t="s">
        <v>101</v>
      </c>
      <c r="N8" s="100"/>
    </row>
    <row r="9" ht="21.75" customHeight="1">
      <c r="B9" s="98"/>
      <c r="C9" s="99" t="s">
        <v>102</v>
      </c>
      <c r="D9" s="99"/>
      <c r="E9" s="99"/>
      <c r="F9" s="99"/>
      <c r="G9" s="99"/>
      <c r="H9" s="99"/>
      <c r="I9" s="99"/>
      <c r="J9" s="99"/>
      <c r="K9" s="99"/>
      <c r="L9" s="99"/>
      <c r="M9" s="99"/>
      <c r="N9" s="100"/>
    </row>
    <row r="10" ht="21.75" customHeight="1">
      <c r="B10" s="98"/>
      <c r="C10" s="99" t="s">
        <v>103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100"/>
    </row>
    <row r="11" ht="21.75" customHeight="1">
      <c r="B11" s="103"/>
      <c r="C11" s="104" t="s">
        <v>104</v>
      </c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2"/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8611092567444" right="0.6998611092567444" top="0.75"/>
  <pageSetup paperSize="9" orientation="portrait"/>
  <drawing r:id="rId1"/>
</worksheet>
</file>