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/>
  <mc:AlternateContent xmlns:mc="http://schemas.openxmlformats.org/markup-compatibility/2006">
    <mc:Choice Requires="x15">
      <x15ac:absPath xmlns:x15ac="http://schemas.microsoft.com/office/spreadsheetml/2010/11/ac" url="D:\[[ 입출금 내역서 ]]\"/>
    </mc:Choice>
  </mc:AlternateContent>
  <xr:revisionPtr revIDLastSave="0" documentId="13_ncr:1_{54814E70-D551-4706-A1B7-067625985F5D}" xr6:coauthVersionLast="47" xr6:coauthVersionMax="47" xr10:uidLastSave="{00000000-0000-0000-0000-000000000000}"/>
  <bookViews>
    <workbookView xWindow="420" yWindow="660" windowWidth="24270" windowHeight="15540" xr2:uid="{00000000-000D-0000-FFFF-FFFF00000000}"/>
  </bookViews>
  <sheets>
    <sheet name="01월" sheetId="1" r:id="rId1"/>
    <sheet name="02월" sheetId="2" r:id="rId2"/>
    <sheet name="03월" sheetId="3" r:id="rId3"/>
    <sheet name="04월" sheetId="4" r:id="rId4"/>
    <sheet name="05월" sheetId="5" r:id="rId5"/>
    <sheet name="06월" sheetId="6" r:id="rId6"/>
    <sheet name="07월" sheetId="7" r:id="rId7"/>
    <sheet name="08월" sheetId="8" r:id="rId8"/>
    <sheet name="09월" sheetId="9" r:id="rId9"/>
    <sheet name="10월" sheetId="10" r:id="rId10"/>
    <sheet name="11월" sheetId="11" r:id="rId11"/>
    <sheet name="12월" sheetId="12" r:id="rId12"/>
    <sheet name="항목" sheetId="13" r:id="rId13"/>
  </sheets>
  <definedNames>
    <definedName name="_xlcn.WorksheetConnection_가계부M4N201">'01월'!$M$4:$N$17</definedName>
    <definedName name="경조교제비">항목!$L$4:$L$11</definedName>
    <definedName name="교육비">항목!$J$4:$J$11</definedName>
    <definedName name="문화생활비">항목!$M$4:$M$11</definedName>
    <definedName name="생활용품">항목!$H$4:$H$11</definedName>
    <definedName name="수입">항목!$B$4:$B$11</definedName>
    <definedName name="수입구분">항목!$O$4:$O$6</definedName>
    <definedName name="식비">항목!$F$4:$F$11</definedName>
    <definedName name="예비비">항목!$N$4:$N$11</definedName>
    <definedName name="용돈">항목!$K$4:$K$11</definedName>
    <definedName name="의료비">항목!$I$4:$I$11</definedName>
    <definedName name="의류잡화">항목!$G$4:$G$11</definedName>
    <definedName name="주거비">항목!$C$4:$C$11</definedName>
    <definedName name="지출구분">항목!$P$4:$P$6</definedName>
    <definedName name="차량유지비교통비">항목!$E$4:$E$11</definedName>
    <definedName name="통신비">항목!$D$4:$D$11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2" l="1"/>
  <c r="N28" i="12" s="1"/>
  <c r="M27" i="12"/>
  <c r="N27" i="12" s="1"/>
  <c r="M26" i="12"/>
  <c r="N26" i="12" s="1"/>
  <c r="M25" i="12"/>
  <c r="N25" i="12" s="1"/>
  <c r="M24" i="12"/>
  <c r="N24" i="12" s="1"/>
  <c r="M23" i="12"/>
  <c r="N23" i="12" s="1"/>
  <c r="M22" i="12"/>
  <c r="N22" i="12" s="1"/>
  <c r="M21" i="12"/>
  <c r="N21" i="12" s="1"/>
  <c r="M16" i="12"/>
  <c r="N16" i="12" s="1"/>
  <c r="M15" i="12"/>
  <c r="N15" i="12" s="1"/>
  <c r="M14" i="12"/>
  <c r="N14" i="12" s="1"/>
  <c r="M13" i="12"/>
  <c r="N13" i="12" s="1"/>
  <c r="M12" i="12"/>
  <c r="N12" i="12" s="1"/>
  <c r="M11" i="12"/>
  <c r="N11" i="12" s="1"/>
  <c r="M10" i="12"/>
  <c r="N10" i="12" s="1"/>
  <c r="M9" i="12"/>
  <c r="N9" i="12" s="1"/>
  <c r="M8" i="12"/>
  <c r="N8" i="12" s="1"/>
  <c r="M7" i="12"/>
  <c r="N7" i="12" s="1"/>
  <c r="M6" i="12"/>
  <c r="N6" i="12" s="1"/>
  <c r="M5" i="12"/>
  <c r="N5" i="12" s="1"/>
  <c r="I2" i="12"/>
  <c r="G2" i="12"/>
  <c r="M28" i="11"/>
  <c r="N28" i="11" s="1"/>
  <c r="M27" i="11"/>
  <c r="N27" i="11" s="1"/>
  <c r="M26" i="11"/>
  <c r="N26" i="11" s="1"/>
  <c r="M25" i="11"/>
  <c r="N25" i="11" s="1"/>
  <c r="M24" i="11"/>
  <c r="N24" i="11" s="1"/>
  <c r="M23" i="11"/>
  <c r="N23" i="11" s="1"/>
  <c r="M22" i="11"/>
  <c r="N22" i="11" s="1"/>
  <c r="M21" i="11"/>
  <c r="N21" i="11" s="1"/>
  <c r="M16" i="11"/>
  <c r="N16" i="11" s="1"/>
  <c r="M15" i="11"/>
  <c r="N15" i="11" s="1"/>
  <c r="M14" i="11"/>
  <c r="N14" i="11" s="1"/>
  <c r="M13" i="11"/>
  <c r="N13" i="11" s="1"/>
  <c r="M12" i="11"/>
  <c r="N12" i="11" s="1"/>
  <c r="M11" i="11"/>
  <c r="N11" i="11" s="1"/>
  <c r="M10" i="11"/>
  <c r="N10" i="11" s="1"/>
  <c r="M9" i="11"/>
  <c r="N9" i="11" s="1"/>
  <c r="M8" i="11"/>
  <c r="N8" i="11" s="1"/>
  <c r="M7" i="11"/>
  <c r="N7" i="11" s="1"/>
  <c r="M6" i="11"/>
  <c r="N6" i="11" s="1"/>
  <c r="M5" i="11"/>
  <c r="N5" i="11" s="1"/>
  <c r="I2" i="11"/>
  <c r="G2" i="11"/>
  <c r="M28" i="10"/>
  <c r="N28" i="10" s="1"/>
  <c r="M27" i="10"/>
  <c r="N27" i="10" s="1"/>
  <c r="M26" i="10"/>
  <c r="N26" i="10" s="1"/>
  <c r="M25" i="10"/>
  <c r="N25" i="10" s="1"/>
  <c r="M24" i="10"/>
  <c r="N24" i="10" s="1"/>
  <c r="M23" i="10"/>
  <c r="N23" i="10" s="1"/>
  <c r="M22" i="10"/>
  <c r="N22" i="10" s="1"/>
  <c r="M21" i="10"/>
  <c r="N21" i="10" s="1"/>
  <c r="M16" i="10"/>
  <c r="N16" i="10" s="1"/>
  <c r="M15" i="10"/>
  <c r="N15" i="10" s="1"/>
  <c r="M14" i="10"/>
  <c r="N14" i="10" s="1"/>
  <c r="M13" i="10"/>
  <c r="N13" i="10" s="1"/>
  <c r="M12" i="10"/>
  <c r="N12" i="10" s="1"/>
  <c r="M11" i="10"/>
  <c r="N11" i="10" s="1"/>
  <c r="M10" i="10"/>
  <c r="N10" i="10" s="1"/>
  <c r="M9" i="10"/>
  <c r="N9" i="10" s="1"/>
  <c r="M8" i="10"/>
  <c r="N8" i="10" s="1"/>
  <c r="M7" i="10"/>
  <c r="N7" i="10" s="1"/>
  <c r="M6" i="10"/>
  <c r="N6" i="10" s="1"/>
  <c r="M5" i="10"/>
  <c r="N5" i="10" s="1"/>
  <c r="I2" i="10"/>
  <c r="G2" i="10"/>
  <c r="M28" i="9"/>
  <c r="N28" i="9" s="1"/>
  <c r="M27" i="9"/>
  <c r="N27" i="9" s="1"/>
  <c r="M26" i="9"/>
  <c r="N26" i="9" s="1"/>
  <c r="M25" i="9"/>
  <c r="N25" i="9" s="1"/>
  <c r="M24" i="9"/>
  <c r="N24" i="9" s="1"/>
  <c r="M23" i="9"/>
  <c r="N23" i="9" s="1"/>
  <c r="M22" i="9"/>
  <c r="N22" i="9" s="1"/>
  <c r="M21" i="9"/>
  <c r="N21" i="9" s="1"/>
  <c r="M16" i="9"/>
  <c r="N16" i="9" s="1"/>
  <c r="M15" i="9"/>
  <c r="N15" i="9" s="1"/>
  <c r="M14" i="9"/>
  <c r="N14" i="9" s="1"/>
  <c r="M13" i="9"/>
  <c r="N13" i="9" s="1"/>
  <c r="M12" i="9"/>
  <c r="N12" i="9" s="1"/>
  <c r="M11" i="9"/>
  <c r="N11" i="9" s="1"/>
  <c r="M10" i="9"/>
  <c r="N10" i="9" s="1"/>
  <c r="M9" i="9"/>
  <c r="N9" i="9" s="1"/>
  <c r="M8" i="9"/>
  <c r="N8" i="9" s="1"/>
  <c r="M7" i="9"/>
  <c r="N7" i="9" s="1"/>
  <c r="M6" i="9"/>
  <c r="N6" i="9" s="1"/>
  <c r="M5" i="9"/>
  <c r="N5" i="9" s="1"/>
  <c r="I2" i="9"/>
  <c r="G2" i="9"/>
  <c r="M28" i="8"/>
  <c r="N28" i="8" s="1"/>
  <c r="M27" i="8"/>
  <c r="N27" i="8" s="1"/>
  <c r="M26" i="8"/>
  <c r="N26" i="8" s="1"/>
  <c r="M25" i="8"/>
  <c r="N25" i="8" s="1"/>
  <c r="M24" i="8"/>
  <c r="N24" i="8" s="1"/>
  <c r="M23" i="8"/>
  <c r="N23" i="8" s="1"/>
  <c r="M22" i="8"/>
  <c r="N22" i="8" s="1"/>
  <c r="M21" i="8"/>
  <c r="N21" i="8" s="1"/>
  <c r="M16" i="8"/>
  <c r="N16" i="8" s="1"/>
  <c r="M15" i="8"/>
  <c r="N15" i="8" s="1"/>
  <c r="M14" i="8"/>
  <c r="N14" i="8" s="1"/>
  <c r="M13" i="8"/>
  <c r="N13" i="8" s="1"/>
  <c r="M12" i="8"/>
  <c r="N12" i="8" s="1"/>
  <c r="M11" i="8"/>
  <c r="N11" i="8" s="1"/>
  <c r="M10" i="8"/>
  <c r="N10" i="8" s="1"/>
  <c r="M9" i="8"/>
  <c r="N9" i="8" s="1"/>
  <c r="M8" i="8"/>
  <c r="N8" i="8" s="1"/>
  <c r="M7" i="8"/>
  <c r="N7" i="8" s="1"/>
  <c r="M6" i="8"/>
  <c r="N6" i="8" s="1"/>
  <c r="M5" i="8"/>
  <c r="N5" i="8" s="1"/>
  <c r="I2" i="8"/>
  <c r="G2" i="8"/>
  <c r="M28" i="7"/>
  <c r="N28" i="7" s="1"/>
  <c r="M27" i="7"/>
  <c r="N27" i="7" s="1"/>
  <c r="M26" i="7"/>
  <c r="N26" i="7" s="1"/>
  <c r="M25" i="7"/>
  <c r="N25" i="7" s="1"/>
  <c r="M24" i="7"/>
  <c r="N24" i="7" s="1"/>
  <c r="M23" i="7"/>
  <c r="N23" i="7" s="1"/>
  <c r="M22" i="7"/>
  <c r="N22" i="7" s="1"/>
  <c r="M21" i="7"/>
  <c r="N21" i="7" s="1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I2" i="7"/>
  <c r="G2" i="7"/>
  <c r="M28" i="6"/>
  <c r="N28" i="6" s="1"/>
  <c r="M27" i="6"/>
  <c r="N27" i="6" s="1"/>
  <c r="M26" i="6"/>
  <c r="N26" i="6" s="1"/>
  <c r="M25" i="6"/>
  <c r="N25" i="6" s="1"/>
  <c r="M24" i="6"/>
  <c r="N24" i="6" s="1"/>
  <c r="M23" i="6"/>
  <c r="N23" i="6" s="1"/>
  <c r="M22" i="6"/>
  <c r="N22" i="6" s="1"/>
  <c r="M21" i="6"/>
  <c r="N21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I2" i="6"/>
  <c r="G2" i="6"/>
  <c r="M28" i="5"/>
  <c r="N28" i="5" s="1"/>
  <c r="M27" i="5"/>
  <c r="N27" i="5" s="1"/>
  <c r="M26" i="5"/>
  <c r="N26" i="5" s="1"/>
  <c r="M25" i="5"/>
  <c r="N25" i="5" s="1"/>
  <c r="M24" i="5"/>
  <c r="N24" i="5" s="1"/>
  <c r="M23" i="5"/>
  <c r="N23" i="5" s="1"/>
  <c r="M22" i="5"/>
  <c r="N22" i="5" s="1"/>
  <c r="M21" i="5"/>
  <c r="N21" i="5" s="1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I2" i="5"/>
  <c r="G2" i="5"/>
  <c r="M28" i="4"/>
  <c r="N28" i="4" s="1"/>
  <c r="M27" i="4"/>
  <c r="N27" i="4" s="1"/>
  <c r="M26" i="4"/>
  <c r="N26" i="4" s="1"/>
  <c r="M25" i="4"/>
  <c r="N25" i="4" s="1"/>
  <c r="M24" i="4"/>
  <c r="N24" i="4" s="1"/>
  <c r="M23" i="4"/>
  <c r="N23" i="4" s="1"/>
  <c r="M22" i="4"/>
  <c r="N22" i="4" s="1"/>
  <c r="M21" i="4"/>
  <c r="N21" i="4" s="1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I2" i="4"/>
  <c r="G2" i="4"/>
  <c r="M28" i="3"/>
  <c r="N28" i="3" s="1"/>
  <c r="M27" i="3"/>
  <c r="N27" i="3" s="1"/>
  <c r="M26" i="3"/>
  <c r="N26" i="3" s="1"/>
  <c r="M25" i="3"/>
  <c r="N25" i="3" s="1"/>
  <c r="M24" i="3"/>
  <c r="N24" i="3" s="1"/>
  <c r="M23" i="3"/>
  <c r="N23" i="3" s="1"/>
  <c r="M22" i="3"/>
  <c r="N22" i="3" s="1"/>
  <c r="M21" i="3"/>
  <c r="N21" i="3" s="1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I2" i="3"/>
  <c r="G2" i="3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I2" i="2"/>
  <c r="G2" i="2"/>
  <c r="M28" i="1"/>
  <c r="N28" i="1" s="1"/>
  <c r="M27" i="1"/>
  <c r="N27" i="1" s="1"/>
  <c r="M26" i="1"/>
  <c r="N26" i="1" s="1"/>
  <c r="M25" i="1"/>
  <c r="N25" i="1" s="1"/>
  <c r="N24" i="1"/>
  <c r="N23" i="1"/>
  <c r="N22" i="1"/>
  <c r="N21" i="1"/>
  <c r="M16" i="1"/>
  <c r="N16" i="1" s="1"/>
  <c r="M15" i="1"/>
  <c r="M14" i="1"/>
  <c r="M13" i="1"/>
  <c r="M12" i="1"/>
  <c r="N12" i="1" s="1"/>
  <c r="M11" i="1"/>
  <c r="M10" i="1"/>
  <c r="M9" i="1"/>
  <c r="M8" i="1"/>
  <c r="N8" i="1" s="1"/>
  <c r="M7" i="1"/>
  <c r="M6" i="1"/>
  <c r="M5" i="1"/>
  <c r="I2" i="1"/>
  <c r="K2" i="1" s="1"/>
  <c r="K2" i="2" s="1"/>
  <c r="G2" i="1"/>
  <c r="K2" i="3" l="1"/>
  <c r="K2" i="4" s="1"/>
  <c r="K2" i="5" s="1"/>
  <c r="K2" i="6" s="1"/>
  <c r="K2" i="7" s="1"/>
  <c r="K2" i="8" s="1"/>
  <c r="K2" i="9" s="1"/>
  <c r="K2" i="10" s="1"/>
  <c r="K2" i="12" s="1"/>
  <c r="N5" i="1"/>
  <c r="N9" i="1"/>
  <c r="N13" i="1"/>
  <c r="N6" i="1"/>
  <c r="N10" i="1"/>
  <c r="N14" i="1"/>
  <c r="N7" i="1"/>
  <c r="N11" i="1"/>
  <c r="N15" i="1"/>
  <c r="N17" i="7"/>
  <c r="O16" i="7" s="1"/>
  <c r="N29" i="2"/>
  <c r="O29" i="2" s="1"/>
  <c r="N29" i="11"/>
  <c r="O25" i="11" s="1"/>
  <c r="N17" i="3"/>
  <c r="O8" i="3" s="1"/>
  <c r="O17" i="7"/>
  <c r="O8" i="7"/>
  <c r="O5" i="7"/>
  <c r="O28" i="2"/>
  <c r="N17" i="5"/>
  <c r="O11" i="5" s="1"/>
  <c r="N29" i="10"/>
  <c r="O26" i="10" s="1"/>
  <c r="N29" i="1"/>
  <c r="O25" i="1" s="1"/>
  <c r="N17" i="2"/>
  <c r="O14" i="2" s="1"/>
  <c r="O22" i="2"/>
  <c r="O14" i="7"/>
  <c r="N29" i="5"/>
  <c r="O28" i="5" s="1"/>
  <c r="N17" i="11"/>
  <c r="O7" i="11" s="1"/>
  <c r="N29" i="3"/>
  <c r="O26" i="3" s="1"/>
  <c r="N17" i="4"/>
  <c r="O8" i="4" s="1"/>
  <c r="N29" i="6"/>
  <c r="O26" i="6" s="1"/>
  <c r="O12" i="7"/>
  <c r="N17" i="8"/>
  <c r="O13" i="8" s="1"/>
  <c r="N17" i="12"/>
  <c r="O8" i="12" s="1"/>
  <c r="O5" i="4"/>
  <c r="N29" i="4"/>
  <c r="O22" i="4" s="1"/>
  <c r="O27" i="5"/>
  <c r="O6" i="7"/>
  <c r="N29" i="7"/>
  <c r="N17" i="9"/>
  <c r="O6" i="9" s="1"/>
  <c r="N29" i="9"/>
  <c r="O21" i="9" s="1"/>
  <c r="N17" i="10"/>
  <c r="O7" i="10" s="1"/>
  <c r="N29" i="12"/>
  <c r="O22" i="12" s="1"/>
  <c r="N17" i="6"/>
  <c r="O9" i="6" s="1"/>
  <c r="O10" i="7"/>
  <c r="N29" i="8"/>
  <c r="O28" i="8" s="1"/>
  <c r="K2" i="11" l="1"/>
  <c r="O11" i="11"/>
  <c r="O15" i="11"/>
  <c r="O24" i="11"/>
  <c r="O23" i="11"/>
  <c r="O27" i="11"/>
  <c r="O14" i="11"/>
  <c r="O26" i="11"/>
  <c r="N17" i="1"/>
  <c r="O16" i="1" s="1"/>
  <c r="O28" i="11"/>
  <c r="O26" i="4"/>
  <c r="O25" i="6"/>
  <c r="O9" i="7"/>
  <c r="O8" i="11"/>
  <c r="O11" i="7"/>
  <c r="O7" i="7"/>
  <c r="O13" i="7"/>
  <c r="O10" i="12"/>
  <c r="O7" i="8"/>
  <c r="O5" i="11"/>
  <c r="O7" i="6"/>
  <c r="O27" i="9"/>
  <c r="O15" i="7"/>
  <c r="O24" i="8"/>
  <c r="O27" i="10"/>
  <c r="O11" i="9"/>
  <c r="O23" i="8"/>
  <c r="O25" i="10"/>
  <c r="O22" i="11"/>
  <c r="O16" i="10"/>
  <c r="O21" i="11"/>
  <c r="O14" i="12"/>
  <c r="O25" i="4"/>
  <c r="O16" i="3"/>
  <c r="O15" i="5"/>
  <c r="O16" i="4"/>
  <c r="O15" i="10"/>
  <c r="O13" i="11"/>
  <c r="O5" i="9"/>
  <c r="O7" i="4"/>
  <c r="O10" i="11"/>
  <c r="O9" i="12"/>
  <c r="O24" i="10"/>
  <c r="O23" i="4"/>
  <c r="O29" i="11"/>
  <c r="O9" i="10"/>
  <c r="O6" i="12"/>
  <c r="O27" i="4"/>
  <c r="O16" i="6"/>
  <c r="O22" i="6"/>
  <c r="O25" i="2"/>
  <c r="O10" i="2"/>
  <c r="O23" i="2"/>
  <c r="O21" i="12"/>
  <c r="O26" i="5"/>
  <c r="O6" i="11"/>
  <c r="O13" i="9"/>
  <c r="O8" i="6"/>
  <c r="O12" i="6"/>
  <c r="O28" i="3"/>
  <c r="O11" i="2"/>
  <c r="O24" i="2"/>
  <c r="O21" i="2"/>
  <c r="O9" i="2"/>
  <c r="O13" i="4"/>
  <c r="O23" i="12"/>
  <c r="O27" i="2"/>
  <c r="O14" i="6"/>
  <c r="O26" i="12"/>
  <c r="O15" i="6"/>
  <c r="O21" i="4"/>
  <c r="O27" i="12"/>
  <c r="O8" i="10"/>
  <c r="O22" i="5"/>
  <c r="O26" i="2"/>
  <c r="O12" i="2"/>
  <c r="O23" i="3"/>
  <c r="O16" i="8"/>
  <c r="O11" i="8"/>
  <c r="O8" i="8"/>
  <c r="O17" i="8"/>
  <c r="O10" i="8"/>
  <c r="O15" i="8"/>
  <c r="O16" i="5"/>
  <c r="O6" i="10"/>
  <c r="O17" i="9"/>
  <c r="O7" i="9"/>
  <c r="O15" i="9"/>
  <c r="O10" i="9"/>
  <c r="O29" i="7"/>
  <c r="O23" i="7"/>
  <c r="O26" i="7"/>
  <c r="O7" i="5"/>
  <c r="O10" i="5"/>
  <c r="O9" i="9"/>
  <c r="O14" i="8"/>
  <c r="O12" i="5"/>
  <c r="O29" i="1"/>
  <c r="O24" i="1"/>
  <c r="O22" i="1"/>
  <c r="O26" i="1"/>
  <c r="O28" i="1"/>
  <c r="O21" i="1"/>
  <c r="O27" i="1"/>
  <c r="O24" i="7"/>
  <c r="O14" i="5"/>
  <c r="O5" i="3"/>
  <c r="O29" i="9"/>
  <c r="O25" i="9"/>
  <c r="O28" i="9"/>
  <c r="O23" i="9"/>
  <c r="O25" i="8"/>
  <c r="O21" i="7"/>
  <c r="O11" i="6"/>
  <c r="O22" i="7"/>
  <c r="O17" i="12"/>
  <c r="O12" i="12"/>
  <c r="O7" i="12"/>
  <c r="O15" i="12"/>
  <c r="O22" i="9"/>
  <c r="O27" i="8"/>
  <c r="O27" i="7"/>
  <c r="O29" i="6"/>
  <c r="O28" i="6"/>
  <c r="O23" i="6"/>
  <c r="O14" i="4"/>
  <c r="O10" i="4"/>
  <c r="O17" i="4"/>
  <c r="O6" i="4"/>
  <c r="O9" i="4"/>
  <c r="O17" i="11"/>
  <c r="O12" i="11"/>
  <c r="O9" i="11"/>
  <c r="O6" i="8"/>
  <c r="O26" i="9"/>
  <c r="O11" i="4"/>
  <c r="O28" i="10"/>
  <c r="O23" i="10"/>
  <c r="O29" i="10"/>
  <c r="O22" i="10"/>
  <c r="O27" i="3"/>
  <c r="O15" i="4"/>
  <c r="O13" i="12"/>
  <c r="O13" i="3"/>
  <c r="O24" i="6"/>
  <c r="O23" i="1"/>
  <c r="O17" i="5"/>
  <c r="O13" i="5"/>
  <c r="O9" i="5"/>
  <c r="O5" i="5"/>
  <c r="O7" i="3"/>
  <c r="O15" i="3"/>
  <c r="O17" i="3"/>
  <c r="O6" i="3"/>
  <c r="O11" i="3"/>
  <c r="O5" i="8"/>
  <c r="O17" i="10"/>
  <c r="O13" i="10"/>
  <c r="O10" i="10"/>
  <c r="O5" i="10"/>
  <c r="O12" i="10"/>
  <c r="O9" i="8"/>
  <c r="O28" i="7"/>
  <c r="O14" i="10"/>
  <c r="O29" i="8"/>
  <c r="O21" i="8"/>
  <c r="O26" i="8"/>
  <c r="O10" i="6"/>
  <c r="O5" i="6"/>
  <c r="O17" i="6"/>
  <c r="O13" i="6"/>
  <c r="O29" i="12"/>
  <c r="O25" i="12"/>
  <c r="O28" i="12"/>
  <c r="O14" i="9"/>
  <c r="O12" i="8"/>
  <c r="O6" i="6"/>
  <c r="O29" i="4"/>
  <c r="O28" i="4"/>
  <c r="O24" i="4"/>
  <c r="O24" i="9"/>
  <c r="O16" i="12"/>
  <c r="O5" i="12"/>
  <c r="O11" i="10"/>
  <c r="O16" i="9"/>
  <c r="O22" i="8"/>
  <c r="O25" i="7"/>
  <c r="O21" i="6"/>
  <c r="O6" i="5"/>
  <c r="O29" i="3"/>
  <c r="O21" i="3"/>
  <c r="O25" i="3"/>
  <c r="O24" i="3"/>
  <c r="O11" i="12"/>
  <c r="O27" i="6"/>
  <c r="O29" i="5"/>
  <c r="O24" i="5"/>
  <c r="O21" i="5"/>
  <c r="O23" i="5"/>
  <c r="O8" i="9"/>
  <c r="O12" i="4"/>
  <c r="O17" i="2"/>
  <c r="O13" i="2"/>
  <c r="O8" i="2"/>
  <c r="O16" i="2"/>
  <c r="O7" i="2"/>
  <c r="O5" i="2"/>
  <c r="O16" i="11"/>
  <c r="O9" i="3"/>
  <c r="O21" i="10"/>
  <c r="O12" i="3"/>
  <c r="O24" i="12"/>
  <c r="O14" i="3"/>
  <c r="O12" i="9"/>
  <c r="O25" i="5"/>
  <c r="O6" i="2"/>
  <c r="O8" i="5"/>
  <c r="O22" i="3"/>
  <c r="O10" i="3"/>
  <c r="O15" i="2"/>
  <c r="O12" i="1" l="1"/>
  <c r="O11" i="1"/>
  <c r="O17" i="1"/>
  <c r="O9" i="1"/>
  <c r="O7" i="1"/>
  <c r="O6" i="1"/>
  <c r="O15" i="1"/>
  <c r="O14" i="1"/>
  <c r="O10" i="1"/>
  <c r="O5" i="1"/>
  <c r="O13" i="1"/>
  <c r="O8" i="1"/>
</calcChain>
</file>

<file path=xl/sharedStrings.xml><?xml version="1.0" encoding="utf-8"?>
<sst xmlns="http://schemas.openxmlformats.org/spreadsheetml/2006/main" count="602" uniqueCount="105">
  <si>
    <t>사용내역서 2025년 01월</t>
  </si>
  <si>
    <t>지출합계</t>
  </si>
  <si>
    <t>수입합계</t>
  </si>
  <si>
    <t>현재금액</t>
  </si>
  <si>
    <t>날짜</t>
  </si>
  <si>
    <t>대분류</t>
  </si>
  <si>
    <t>소분류</t>
  </si>
  <si>
    <t>사용내역</t>
  </si>
  <si>
    <t>지출구분</t>
  </si>
  <si>
    <t>금액</t>
  </si>
  <si>
    <t>수입구분</t>
  </si>
  <si>
    <t>메모</t>
  </si>
  <si>
    <t>지출내역</t>
  </si>
  <si>
    <t>합계</t>
  </si>
  <si>
    <t>비율</t>
  </si>
  <si>
    <t>식비</t>
  </si>
  <si>
    <t>외식비</t>
  </si>
  <si>
    <t xml:space="preserve"> 회덮밥,초밥</t>
  </si>
  <si>
    <t>현금</t>
  </si>
  <si>
    <t xml:space="preserve"> </t>
  </si>
  <si>
    <t>생활용품</t>
  </si>
  <si>
    <t>주방</t>
  </si>
  <si>
    <t>전자레인지</t>
  </si>
  <si>
    <t>체크카드</t>
  </si>
  <si>
    <t>수입</t>
  </si>
  <si>
    <t>계 회비</t>
  </si>
  <si>
    <t>모임회비</t>
  </si>
  <si>
    <t>통장(온라인)</t>
  </si>
  <si>
    <t>의료비</t>
  </si>
  <si>
    <t>약국</t>
  </si>
  <si>
    <t>ㅎㅎ</t>
  </si>
  <si>
    <t>문화생활비</t>
  </si>
  <si>
    <t>여행</t>
  </si>
  <si>
    <t>ㄹㄹ</t>
  </si>
  <si>
    <t>수입내역</t>
  </si>
  <si>
    <t>찬조금</t>
  </si>
  <si>
    <t>가입비</t>
  </si>
  <si>
    <t>기타수입</t>
  </si>
  <si>
    <t>사용내역서 2025년 02월</t>
  </si>
  <si>
    <t>경조교제비</t>
  </si>
  <si>
    <t>축의금</t>
  </si>
  <si>
    <t>결혼식</t>
  </si>
  <si>
    <t xml:space="preserve"> ㅎㅎ</t>
  </si>
  <si>
    <t>통신비</t>
  </si>
  <si>
    <t>휴대폰</t>
  </si>
  <si>
    <t>aa</t>
  </si>
  <si>
    <t>가전</t>
  </si>
  <si>
    <t>사용내역서 2025년 03월</t>
  </si>
  <si>
    <t>사용내역서 2025년 04월</t>
  </si>
  <si>
    <t>사용내역서 2025년 05월</t>
  </si>
  <si>
    <t>사용내역서 2025년 06월</t>
  </si>
  <si>
    <t>사용내역서 2025년 07월</t>
  </si>
  <si>
    <t>사용내역서 2025년 08월</t>
  </si>
  <si>
    <t>사용내역서 2025년 09월</t>
  </si>
  <si>
    <t>사용내역서 2025년 10월</t>
  </si>
  <si>
    <t>사용내역서 2025년 11월</t>
  </si>
  <si>
    <t>사용내역서 2025년 12월</t>
  </si>
  <si>
    <t>지 출</t>
  </si>
  <si>
    <t>주거비</t>
  </si>
  <si>
    <t>차량유지비교통비</t>
  </si>
  <si>
    <t>의류잡화</t>
  </si>
  <si>
    <t>교육비</t>
  </si>
  <si>
    <t>용돈</t>
  </si>
  <si>
    <t>예비비</t>
  </si>
  <si>
    <t>대출원금</t>
  </si>
  <si>
    <t>전화요금</t>
  </si>
  <si>
    <t>자동차보험</t>
  </si>
  <si>
    <t>식료품비</t>
  </si>
  <si>
    <t>의류비</t>
  </si>
  <si>
    <t>병원비</t>
  </si>
  <si>
    <t>학원</t>
  </si>
  <si>
    <t>이름</t>
  </si>
  <si>
    <t>신용카드</t>
  </si>
  <si>
    <t>대출이자</t>
  </si>
  <si>
    <t>자동차세</t>
  </si>
  <si>
    <t>침구류</t>
  </si>
  <si>
    <t>가구</t>
  </si>
  <si>
    <t>학교</t>
  </si>
  <si>
    <t>조의금</t>
  </si>
  <si>
    <t>레저</t>
  </si>
  <si>
    <t>임대료</t>
  </si>
  <si>
    <t>TV</t>
  </si>
  <si>
    <t>주유비</t>
  </si>
  <si>
    <t>세탁비</t>
  </si>
  <si>
    <t>교재비</t>
  </si>
  <si>
    <t>회비</t>
  </si>
  <si>
    <t>영화</t>
  </si>
  <si>
    <t>이자</t>
  </si>
  <si>
    <t>관리비</t>
  </si>
  <si>
    <t>인터넷</t>
  </si>
  <si>
    <t>주차비</t>
  </si>
  <si>
    <t>잡화</t>
  </si>
  <si>
    <t>소모품</t>
  </si>
  <si>
    <t>학용품</t>
  </si>
  <si>
    <t>행사비</t>
  </si>
  <si>
    <t>관광</t>
  </si>
  <si>
    <t>도시가스</t>
  </si>
  <si>
    <t>대중교통비</t>
  </si>
  <si>
    <t>렌탈비</t>
  </si>
  <si>
    <t>기타교육비</t>
  </si>
  <si>
    <t>접대비</t>
  </si>
  <si>
    <t>기타</t>
  </si>
  <si>
    <t>전기요금</t>
  </si>
  <si>
    <t>수도요금</t>
  </si>
  <si>
    <t>주택수리비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</si>
</sst>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_ ;[Red]\-#,##0\ "/>
    <numFmt numFmtId="178" formatCode="yyyy\.\ m\.\ d"/>
  </numFmts>
  <fonts count="11">
    <font>
      <sz val="11"/>
      <color rgb="FF000000"/>
      <name val="Calibri"/>
      <scheme val="minor"/>
    </font>
    <font>
      <b/>
      <sz val="18"/>
      <color rgb="FF000000"/>
      <name val="Malgun Gothic"/>
      <family val="3"/>
      <charset val="129"/>
    </font>
    <font>
      <sz val="11"/>
      <name val="Calibri"/>
    </font>
    <font>
      <b/>
      <sz val="11"/>
      <color rgb="FF000000"/>
      <name val="Malgun Gothic"/>
      <family val="3"/>
      <charset val="129"/>
    </font>
    <font>
      <b/>
      <sz val="11"/>
      <color rgb="FF0000FF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Calibri"/>
      <scheme val="minor"/>
    </font>
    <font>
      <sz val="11"/>
      <color rgb="FFFF0000"/>
      <name val="Malgun Gothic"/>
      <family val="3"/>
      <charset val="129"/>
    </font>
    <font>
      <b/>
      <sz val="16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9900CC"/>
        <bgColor rgb="FF9900CC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6" fontId="3" fillId="3" borderId="7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7" fontId="5" fillId="3" borderId="5" xfId="0" applyNumberFormat="1" applyFont="1" applyFill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76" fontId="3" fillId="4" borderId="10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77" fontId="3" fillId="4" borderId="8" xfId="0" applyNumberFormat="1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49" fontId="6" fillId="5" borderId="16" xfId="0" applyNumberFormat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178" fontId="6" fillId="6" borderId="17" xfId="0" applyNumberFormat="1" applyFont="1" applyFill="1" applyBorder="1" applyAlignment="1">
      <alignment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49" fontId="6" fillId="6" borderId="20" xfId="0" applyNumberFormat="1" applyFont="1" applyFill="1" applyBorder="1" applyAlignment="1">
      <alignment horizontal="left" vertical="center"/>
    </xf>
    <xf numFmtId="0" fontId="6" fillId="3" borderId="21" xfId="0" applyFont="1" applyFill="1" applyBorder="1" applyAlignment="1">
      <alignment horizontal="center" vertical="center"/>
    </xf>
    <xf numFmtId="176" fontId="6" fillId="3" borderId="20" xfId="0" applyNumberFormat="1" applyFont="1" applyFill="1" applyBorder="1" applyAlignment="1">
      <alignment vertical="center"/>
    </xf>
    <xf numFmtId="0" fontId="6" fillId="6" borderId="21" xfId="0" applyFont="1" applyFill="1" applyBorder="1" applyAlignment="1">
      <alignment horizontal="center" vertical="center"/>
    </xf>
    <xf numFmtId="176" fontId="6" fillId="6" borderId="20" xfId="0" applyNumberFormat="1" applyFont="1" applyFill="1" applyBorder="1" applyAlignment="1">
      <alignment vertical="center"/>
    </xf>
    <xf numFmtId="49" fontId="6" fillId="7" borderId="24" xfId="0" applyNumberFormat="1" applyFont="1" applyFill="1" applyBorder="1" applyAlignment="1">
      <alignment horizontal="center" vertical="center"/>
    </xf>
    <xf numFmtId="177" fontId="6" fillId="7" borderId="24" xfId="0" applyNumberFormat="1" applyFont="1" applyFill="1" applyBorder="1" applyAlignment="1">
      <alignment vertical="center"/>
    </xf>
    <xf numFmtId="9" fontId="6" fillId="7" borderId="24" xfId="0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178" fontId="6" fillId="6" borderId="24" xfId="0" applyNumberFormat="1" applyFont="1" applyFill="1" applyBorder="1" applyAlignment="1">
      <alignment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49" fontId="6" fillId="6" borderId="27" xfId="0" applyNumberFormat="1" applyFont="1" applyFill="1" applyBorder="1" applyAlignment="1">
      <alignment horizontal="left" vertical="center"/>
    </xf>
    <xf numFmtId="0" fontId="6" fillId="3" borderId="28" xfId="0" applyFont="1" applyFill="1" applyBorder="1" applyAlignment="1">
      <alignment horizontal="center" vertical="center"/>
    </xf>
    <xf numFmtId="176" fontId="6" fillId="3" borderId="27" xfId="0" applyNumberFormat="1" applyFont="1" applyFill="1" applyBorder="1" applyAlignment="1">
      <alignment vertical="center"/>
    </xf>
    <xf numFmtId="0" fontId="6" fillId="6" borderId="28" xfId="0" applyFont="1" applyFill="1" applyBorder="1" applyAlignment="1">
      <alignment horizontal="center" vertical="center"/>
    </xf>
    <xf numFmtId="176" fontId="6" fillId="6" borderId="27" xfId="0" applyNumberFormat="1" applyFont="1" applyFill="1" applyBorder="1" applyAlignment="1">
      <alignment vertical="center"/>
    </xf>
    <xf numFmtId="49" fontId="6" fillId="7" borderId="31" xfId="0" applyNumberFormat="1" applyFont="1" applyFill="1" applyBorder="1" applyAlignment="1">
      <alignment horizontal="center" vertical="center"/>
    </xf>
    <xf numFmtId="177" fontId="6" fillId="7" borderId="31" xfId="0" applyNumberFormat="1" applyFont="1" applyFill="1" applyBorder="1" applyAlignment="1">
      <alignment vertical="center"/>
    </xf>
    <xf numFmtId="9" fontId="6" fillId="7" borderId="32" xfId="0" applyNumberFormat="1" applyFont="1" applyFill="1" applyBorder="1" applyAlignment="1">
      <alignment horizontal="right" vertical="center"/>
    </xf>
    <xf numFmtId="49" fontId="6" fillId="2" borderId="16" xfId="0" applyNumberFormat="1" applyFont="1" applyFill="1" applyBorder="1" applyAlignment="1">
      <alignment horizontal="center" vertical="center"/>
    </xf>
    <xf numFmtId="177" fontId="6" fillId="2" borderId="16" xfId="0" applyNumberFormat="1" applyFont="1" applyFill="1" applyBorder="1" applyAlignment="1">
      <alignment vertical="center"/>
    </xf>
    <xf numFmtId="9" fontId="6" fillId="2" borderId="16" xfId="0" applyNumberFormat="1" applyFont="1" applyFill="1" applyBorder="1" applyAlignment="1">
      <alignment horizontal="right" vertical="center"/>
    </xf>
    <xf numFmtId="49" fontId="6" fillId="7" borderId="17" xfId="0" applyNumberFormat="1" applyFont="1" applyFill="1" applyBorder="1" applyAlignment="1">
      <alignment horizontal="center" vertical="center"/>
    </xf>
    <xf numFmtId="177" fontId="6" fillId="7" borderId="17" xfId="0" applyNumberFormat="1" applyFont="1" applyFill="1" applyBorder="1" applyAlignment="1">
      <alignment vertical="center"/>
    </xf>
    <xf numFmtId="9" fontId="6" fillId="7" borderId="35" xfId="0" applyNumberFormat="1" applyFont="1" applyFill="1" applyBorder="1" applyAlignment="1">
      <alignment horizontal="right" vertical="center"/>
    </xf>
    <xf numFmtId="9" fontId="6" fillId="7" borderId="31" xfId="0" applyNumberFormat="1" applyFont="1" applyFill="1" applyBorder="1" applyAlignment="1">
      <alignment horizontal="right" vertical="center"/>
    </xf>
    <xf numFmtId="49" fontId="6" fillId="7" borderId="32" xfId="0" applyNumberFormat="1" applyFont="1" applyFill="1" applyBorder="1" applyAlignment="1">
      <alignment horizontal="center" vertical="center"/>
    </xf>
    <xf numFmtId="177" fontId="6" fillId="7" borderId="32" xfId="0" applyNumberFormat="1" applyFont="1" applyFill="1" applyBorder="1" applyAlignment="1">
      <alignment vertical="center"/>
    </xf>
    <xf numFmtId="49" fontId="6" fillId="7" borderId="36" xfId="0" applyNumberFormat="1" applyFont="1" applyFill="1" applyBorder="1" applyAlignment="1">
      <alignment horizontal="left" vertical="center"/>
    </xf>
    <xf numFmtId="49" fontId="6" fillId="7" borderId="37" xfId="0" applyNumberFormat="1" applyFont="1" applyFill="1" applyBorder="1" applyAlignment="1">
      <alignment horizontal="left" vertical="center"/>
    </xf>
    <xf numFmtId="178" fontId="6" fillId="6" borderId="32" xfId="0" applyNumberFormat="1" applyFont="1" applyFill="1" applyBorder="1" applyAlignment="1">
      <alignment vertical="center"/>
    </xf>
    <xf numFmtId="0" fontId="6" fillId="6" borderId="38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/>
    </xf>
    <xf numFmtId="49" fontId="6" fillId="6" borderId="40" xfId="0" applyNumberFormat="1" applyFont="1" applyFill="1" applyBorder="1" applyAlignment="1">
      <alignment horizontal="left" vertical="center"/>
    </xf>
    <xf numFmtId="0" fontId="6" fillId="3" borderId="41" xfId="0" applyFont="1" applyFill="1" applyBorder="1" applyAlignment="1">
      <alignment horizontal="center" vertical="center"/>
    </xf>
    <xf numFmtId="176" fontId="6" fillId="3" borderId="40" xfId="0" applyNumberFormat="1" applyFont="1" applyFill="1" applyBorder="1" applyAlignment="1">
      <alignment vertical="center"/>
    </xf>
    <xf numFmtId="0" fontId="6" fillId="6" borderId="41" xfId="0" applyFont="1" applyFill="1" applyBorder="1" applyAlignment="1">
      <alignment horizontal="center" vertical="center"/>
    </xf>
    <xf numFmtId="176" fontId="6" fillId="6" borderId="40" xfId="0" applyNumberFormat="1" applyFont="1" applyFill="1" applyBorder="1" applyAlignment="1">
      <alignment vertical="center"/>
    </xf>
    <xf numFmtId="178" fontId="8" fillId="6" borderId="17" xfId="0" applyNumberFormat="1" applyFont="1" applyFill="1" applyBorder="1" applyAlignment="1">
      <alignment vertical="center"/>
    </xf>
    <xf numFmtId="178" fontId="8" fillId="6" borderId="24" xfId="0" applyNumberFormat="1" applyFont="1" applyFill="1" applyBorder="1" applyAlignment="1">
      <alignment vertical="center"/>
    </xf>
    <xf numFmtId="178" fontId="8" fillId="6" borderId="32" xfId="0" applyNumberFormat="1" applyFont="1" applyFill="1" applyBorder="1" applyAlignment="1">
      <alignment vertical="center"/>
    </xf>
    <xf numFmtId="49" fontId="9" fillId="8" borderId="16" xfId="0" applyNumberFormat="1" applyFont="1" applyFill="1" applyBorder="1" applyAlignment="1">
      <alignment horizontal="center" vertical="center" shrinkToFit="1"/>
    </xf>
    <xf numFmtId="49" fontId="9" fillId="8" borderId="44" xfId="0" applyNumberFormat="1" applyFont="1" applyFill="1" applyBorder="1" applyAlignment="1">
      <alignment vertical="center" shrinkToFit="1"/>
    </xf>
    <xf numFmtId="49" fontId="9" fillId="8" borderId="45" xfId="0" applyNumberFormat="1" applyFont="1" applyFill="1" applyBorder="1" applyAlignment="1">
      <alignment vertical="center" shrinkToFit="1"/>
    </xf>
    <xf numFmtId="49" fontId="6" fillId="2" borderId="46" xfId="0" applyNumberFormat="1" applyFont="1" applyFill="1" applyBorder="1" applyAlignment="1">
      <alignment horizontal="center" vertical="center" shrinkToFit="1"/>
    </xf>
    <xf numFmtId="49" fontId="6" fillId="2" borderId="47" xfId="0" applyNumberFormat="1" applyFont="1" applyFill="1" applyBorder="1" applyAlignment="1">
      <alignment horizontal="center" vertical="center" shrinkToFit="1"/>
    </xf>
    <xf numFmtId="49" fontId="6" fillId="2" borderId="16" xfId="0" applyNumberFormat="1" applyFont="1" applyFill="1" applyBorder="1" applyAlignment="1">
      <alignment horizontal="center" vertical="center" shrinkToFit="1"/>
    </xf>
    <xf numFmtId="49" fontId="6" fillId="2" borderId="48" xfId="0" applyNumberFormat="1" applyFont="1" applyFill="1" applyBorder="1" applyAlignment="1">
      <alignment horizontal="center" vertical="center" shrinkToFit="1"/>
    </xf>
    <xf numFmtId="49" fontId="6" fillId="7" borderId="49" xfId="0" applyNumberFormat="1" applyFont="1" applyFill="1" applyBorder="1" applyAlignment="1">
      <alignment horizontal="center" vertical="center" shrinkToFit="1"/>
    </xf>
    <xf numFmtId="49" fontId="6" fillId="7" borderId="50" xfId="0" applyNumberFormat="1" applyFont="1" applyFill="1" applyBorder="1" applyAlignment="1">
      <alignment horizontal="center" vertical="center" shrinkToFit="1"/>
    </xf>
    <xf numFmtId="49" fontId="6" fillId="7" borderId="35" xfId="0" applyNumberFormat="1" applyFont="1" applyFill="1" applyBorder="1" applyAlignment="1">
      <alignment horizontal="center" vertical="center" shrinkToFit="1"/>
    </xf>
    <xf numFmtId="49" fontId="6" fillId="7" borderId="51" xfId="0" applyNumberFormat="1" applyFont="1" applyFill="1" applyBorder="1" applyAlignment="1">
      <alignment horizontal="center" vertical="center" shrinkToFit="1"/>
    </xf>
    <xf numFmtId="49" fontId="6" fillId="7" borderId="21" xfId="0" applyNumberFormat="1" applyFont="1" applyFill="1" applyBorder="1" applyAlignment="1">
      <alignment horizontal="center" vertical="center" shrinkToFit="1"/>
    </xf>
    <xf numFmtId="49" fontId="6" fillId="7" borderId="20" xfId="0" applyNumberFormat="1" applyFont="1" applyFill="1" applyBorder="1" applyAlignment="1">
      <alignment horizontal="center" vertical="center" shrinkToFit="1"/>
    </xf>
    <xf numFmtId="49" fontId="6" fillId="7" borderId="24" xfId="0" applyNumberFormat="1" applyFont="1" applyFill="1" applyBorder="1" applyAlignment="1">
      <alignment horizontal="center" vertical="center" shrinkToFit="1"/>
    </xf>
    <xf numFmtId="49" fontId="6" fillId="7" borderId="26" xfId="0" applyNumberFormat="1" applyFont="1" applyFill="1" applyBorder="1" applyAlignment="1">
      <alignment horizontal="center" vertical="center" shrinkToFit="1"/>
    </xf>
    <xf numFmtId="49" fontId="6" fillId="7" borderId="27" xfId="0" applyNumberFormat="1" applyFont="1" applyFill="1" applyBorder="1" applyAlignment="1">
      <alignment horizontal="center" vertical="center" shrinkToFit="1"/>
    </xf>
    <xf numFmtId="49" fontId="6" fillId="7" borderId="41" xfId="0" applyNumberFormat="1" applyFont="1" applyFill="1" applyBorder="1" applyAlignment="1">
      <alignment horizontal="center" vertical="center" shrinkToFit="1"/>
    </xf>
    <xf numFmtId="49" fontId="6" fillId="7" borderId="40" xfId="0" applyNumberFormat="1" applyFont="1" applyFill="1" applyBorder="1" applyAlignment="1">
      <alignment horizontal="center" vertical="center" shrinkToFit="1"/>
    </xf>
    <xf numFmtId="49" fontId="6" fillId="7" borderId="32" xfId="0" applyNumberFormat="1" applyFont="1" applyFill="1" applyBorder="1" applyAlignment="1">
      <alignment horizontal="center" vertical="center" shrinkToFit="1"/>
    </xf>
    <xf numFmtId="49" fontId="6" fillId="7" borderId="39" xfId="0" applyNumberFormat="1" applyFont="1" applyFill="1" applyBorder="1" applyAlignment="1">
      <alignment horizontal="center" vertical="center" shrinkToFit="1"/>
    </xf>
    <xf numFmtId="0" fontId="6" fillId="6" borderId="52" xfId="0" applyFont="1" applyFill="1" applyBorder="1" applyAlignment="1">
      <alignment horizontal="center" vertical="center"/>
    </xf>
    <xf numFmtId="0" fontId="6" fillId="6" borderId="53" xfId="0" applyFont="1" applyFill="1" applyBorder="1" applyAlignment="1">
      <alignment horizontal="center" vertical="center"/>
    </xf>
    <xf numFmtId="49" fontId="6" fillId="6" borderId="55" xfId="0" applyNumberFormat="1" applyFont="1" applyFill="1" applyBorder="1" applyAlignment="1">
      <alignment horizontal="left" vertical="center"/>
    </xf>
    <xf numFmtId="0" fontId="6" fillId="3" borderId="54" xfId="0" applyFont="1" applyFill="1" applyBorder="1" applyAlignment="1">
      <alignment horizontal="center" vertical="center"/>
    </xf>
    <xf numFmtId="176" fontId="6" fillId="3" borderId="56" xfId="0" applyNumberFormat="1" applyFont="1" applyFill="1" applyBorder="1" applyAlignment="1">
      <alignment vertical="center"/>
    </xf>
    <xf numFmtId="176" fontId="6" fillId="6" borderId="55" xfId="0" applyNumberFormat="1" applyFont="1" applyFill="1" applyBorder="1" applyAlignment="1">
      <alignment vertical="center"/>
    </xf>
    <xf numFmtId="49" fontId="6" fillId="7" borderId="42" xfId="0" applyNumberFormat="1" applyFont="1" applyFill="1" applyBorder="1" applyAlignment="1">
      <alignment horizontal="left" vertical="center"/>
    </xf>
    <xf numFmtId="0" fontId="2" fillId="0" borderId="43" xfId="0" applyFont="1" applyBorder="1" applyAlignment="1">
      <alignment vertical="center"/>
    </xf>
    <xf numFmtId="49" fontId="6" fillId="7" borderId="29" xfId="0" applyNumberFormat="1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49" fontId="6" fillId="5" borderId="33" xfId="0" applyNumberFormat="1" applyFont="1" applyFill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6" fillId="5" borderId="3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5" borderId="15" xfId="0" applyFont="1" applyFill="1" applyBorder="1" applyAlignment="1">
      <alignment horizontal="center" vertical="center"/>
    </xf>
    <xf numFmtId="49" fontId="6" fillId="7" borderId="22" xfId="0" applyNumberFormat="1" applyFont="1" applyFill="1" applyBorder="1" applyAlignment="1">
      <alignment horizontal="left" vertical="center"/>
    </xf>
    <xf numFmtId="0" fontId="2" fillId="0" borderId="23" xfId="0" applyFont="1" applyBorder="1" applyAlignment="1">
      <alignment vertical="center"/>
    </xf>
    <xf numFmtId="49" fontId="6" fillId="7" borderId="54" xfId="0" applyNumberFormat="1" applyFont="1" applyFill="1" applyBorder="1" applyAlignment="1">
      <alignment horizontal="left" vertical="center"/>
    </xf>
    <xf numFmtId="0" fontId="2" fillId="0" borderId="56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00CC"/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'01월'!$N$5:$N$17</c:f>
              <c:numCache>
                <c:formatCode>#,##0_ ;[Red]\-#,##0\ </c:formatCode>
                <c:ptCount val="13"/>
                <c:pt idx="0">
                  <c:v>300000</c:v>
                </c:pt>
                <c:pt idx="1">
                  <c:v>0</c:v>
                </c:pt>
                <c:pt idx="2">
                  <c:v>20000</c:v>
                </c:pt>
                <c:pt idx="3">
                  <c:v>59000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44-4126-9E81-F50EFC64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728510"/>
        <c:axId val="1945609903"/>
      </c:barChart>
      <c:catAx>
        <c:axId val="12977285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945609903"/>
        <c:crosses val="autoZero"/>
        <c:auto val="1"/>
        <c:lblAlgn val="ctr"/>
        <c:lblOffset val="100"/>
        <c:noMultiLvlLbl val="1"/>
      </c:catAx>
      <c:valAx>
        <c:axId val="19456099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297728510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'05월'!$N$21:$N$29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CF6-4D9C-A7C3-EB764358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678529"/>
        <c:axId val="1301827605"/>
      </c:barChart>
      <c:catAx>
        <c:axId val="14776785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301827605"/>
        <c:crosses val="autoZero"/>
        <c:auto val="1"/>
        <c:lblAlgn val="ctr"/>
        <c:lblOffset val="100"/>
        <c:noMultiLvlLbl val="1"/>
      </c:catAx>
      <c:valAx>
        <c:axId val="1301827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477678529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'06월'!$N$5:$N$17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DB-4B07-88BD-176631CD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040502"/>
        <c:axId val="1342038877"/>
      </c:barChart>
      <c:catAx>
        <c:axId val="20790405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342038877"/>
        <c:crosses val="autoZero"/>
        <c:auto val="1"/>
        <c:lblAlgn val="ctr"/>
        <c:lblOffset val="100"/>
        <c:noMultiLvlLbl val="1"/>
      </c:catAx>
      <c:valAx>
        <c:axId val="13420388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2079040502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'06월'!$N$21:$N$29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703-4DC8-92E3-F5B798271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155234"/>
        <c:axId val="521877335"/>
      </c:barChart>
      <c:catAx>
        <c:axId val="5731552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521877335"/>
        <c:crosses val="autoZero"/>
        <c:auto val="1"/>
        <c:lblAlgn val="ctr"/>
        <c:lblOffset val="100"/>
        <c:noMultiLvlLbl val="1"/>
      </c:catAx>
      <c:valAx>
        <c:axId val="5218773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573155234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'07월'!$N$5:$N$17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2E-43DE-BE0E-C6CBFC7E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152866"/>
        <c:axId val="314218367"/>
      </c:barChart>
      <c:catAx>
        <c:axId val="20701528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314218367"/>
        <c:crosses val="autoZero"/>
        <c:auto val="1"/>
        <c:lblAlgn val="ctr"/>
        <c:lblOffset val="100"/>
        <c:noMultiLvlLbl val="1"/>
      </c:catAx>
      <c:valAx>
        <c:axId val="3142183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2070152866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'07월'!$N$21:$N$29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001-465B-AC79-11A9D965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28267"/>
        <c:axId val="252776326"/>
      </c:barChart>
      <c:catAx>
        <c:axId val="21112282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252776326"/>
        <c:crosses val="autoZero"/>
        <c:auto val="1"/>
        <c:lblAlgn val="ctr"/>
        <c:lblOffset val="100"/>
        <c:noMultiLvlLbl val="1"/>
      </c:catAx>
      <c:valAx>
        <c:axId val="2527763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2111228267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'08월'!$N$5:$N$17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AE-426E-B6A8-C2A2CE52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514958"/>
        <c:axId val="889749896"/>
      </c:barChart>
      <c:catAx>
        <c:axId val="10205149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889749896"/>
        <c:crosses val="autoZero"/>
        <c:auto val="1"/>
        <c:lblAlgn val="ctr"/>
        <c:lblOffset val="100"/>
        <c:noMultiLvlLbl val="1"/>
      </c:catAx>
      <c:valAx>
        <c:axId val="8897498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020514958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'08월'!$N$21:$N$29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A49-4CF4-B5C7-2F50AD749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066059"/>
        <c:axId val="1122045805"/>
      </c:barChart>
      <c:catAx>
        <c:axId val="4690660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122045805"/>
        <c:crosses val="autoZero"/>
        <c:auto val="1"/>
        <c:lblAlgn val="ctr"/>
        <c:lblOffset val="100"/>
        <c:noMultiLvlLbl val="1"/>
      </c:catAx>
      <c:valAx>
        <c:axId val="1122045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469066059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'09월'!$N$5:$N$17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E7F-438E-AA94-6552545D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717044"/>
        <c:axId val="1629824432"/>
      </c:barChart>
      <c:catAx>
        <c:axId val="11987170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629824432"/>
        <c:crosses val="autoZero"/>
        <c:auto val="1"/>
        <c:lblAlgn val="ctr"/>
        <c:lblOffset val="100"/>
        <c:noMultiLvlLbl val="1"/>
      </c:catAx>
      <c:valAx>
        <c:axId val="16298244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198717044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'09월'!$N$21:$N$29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15-46D8-84FF-31D8CF99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522641"/>
        <c:axId val="1192516200"/>
      </c:barChart>
      <c:catAx>
        <c:axId val="18195226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192516200"/>
        <c:crosses val="autoZero"/>
        <c:auto val="1"/>
        <c:lblAlgn val="ctr"/>
        <c:lblOffset val="100"/>
        <c:noMultiLvlLbl val="1"/>
      </c:catAx>
      <c:valAx>
        <c:axId val="1192516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819522641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'10월'!$N$5:$N$17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2E5-435B-A54A-E9F03EE6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89377"/>
        <c:axId val="41430637"/>
      </c:barChart>
      <c:catAx>
        <c:axId val="4868893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41430637"/>
        <c:crosses val="autoZero"/>
        <c:auto val="1"/>
        <c:lblAlgn val="ctr"/>
        <c:lblOffset val="100"/>
        <c:noMultiLvlLbl val="1"/>
      </c:catAx>
      <c:valAx>
        <c:axId val="414306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486889377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기타수입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'01월'!$N$21:$N$29</c:f>
              <c:numCache>
                <c:formatCode>#,##0_ ;[Red]\-#,##0\ </c:formatCode>
                <c:ptCount val="9"/>
                <c:pt idx="0">
                  <c:v>2000000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27-4885-A350-BA00A170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374786"/>
        <c:axId val="542793419"/>
      </c:barChart>
      <c:catAx>
        <c:axId val="18413747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542793419"/>
        <c:crosses val="autoZero"/>
        <c:auto val="1"/>
        <c:lblAlgn val="ctr"/>
        <c:lblOffset val="100"/>
        <c:noMultiLvlLbl val="1"/>
      </c:catAx>
      <c:valAx>
        <c:axId val="5427934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841374786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'10월'!$N$21:$N$29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B9-408C-A8C6-593E8C8D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448464"/>
        <c:axId val="35666364"/>
      </c:barChart>
      <c:catAx>
        <c:axId val="8534484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35666364"/>
        <c:crosses val="autoZero"/>
        <c:auto val="1"/>
        <c:lblAlgn val="ctr"/>
        <c:lblOffset val="100"/>
        <c:noMultiLvlLbl val="1"/>
      </c:catAx>
      <c:valAx>
        <c:axId val="356663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853448464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'11월'!$N$5:$N$17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F7-4118-95BD-965CCEB95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842346"/>
        <c:axId val="1611702869"/>
      </c:barChart>
      <c:catAx>
        <c:axId val="3608423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611702869"/>
        <c:crosses val="autoZero"/>
        <c:auto val="1"/>
        <c:lblAlgn val="ctr"/>
        <c:lblOffset val="100"/>
        <c:noMultiLvlLbl val="1"/>
      </c:catAx>
      <c:valAx>
        <c:axId val="16117028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360842346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'11월'!$N$21:$N$29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A9-4ABF-A104-01A44BC1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836464"/>
        <c:axId val="1493964702"/>
      </c:barChart>
      <c:catAx>
        <c:axId val="10888364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493964702"/>
        <c:crosses val="autoZero"/>
        <c:auto val="1"/>
        <c:lblAlgn val="ctr"/>
        <c:lblOffset val="100"/>
        <c:noMultiLvlLbl val="1"/>
      </c:catAx>
      <c:valAx>
        <c:axId val="1493964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088836464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'12월'!$N$5:$N$17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58-41A8-96A2-FE7B8448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378945"/>
        <c:axId val="988095668"/>
      </c:barChart>
      <c:catAx>
        <c:axId val="8593789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988095668"/>
        <c:crosses val="autoZero"/>
        <c:auto val="1"/>
        <c:lblAlgn val="ctr"/>
        <c:lblOffset val="100"/>
        <c:noMultiLvlLbl val="1"/>
      </c:catAx>
      <c:valAx>
        <c:axId val="9880956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859378945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'12월'!$N$21:$N$29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3C9-4178-997E-951F27F0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10582"/>
        <c:axId val="981229210"/>
      </c:barChart>
      <c:catAx>
        <c:axId val="2236105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981229210"/>
        <c:crosses val="autoZero"/>
        <c:auto val="1"/>
        <c:lblAlgn val="ctr"/>
        <c:lblOffset val="100"/>
        <c:noMultiLvlLbl val="1"/>
      </c:catAx>
      <c:valAx>
        <c:axId val="9812292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223610582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'02월'!$N$5:$N$17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100000</c:v>
                </c:pt>
                <c:pt idx="10">
                  <c:v>0</c:v>
                </c:pt>
                <c:pt idx="11">
                  <c:v>0</c:v>
                </c:pt>
                <c:pt idx="12">
                  <c:v>153888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3A-4A4A-AFCF-F5EA3720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940175"/>
        <c:axId val="1615080898"/>
      </c:barChart>
      <c:catAx>
        <c:axId val="14569401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615080898"/>
        <c:crosses val="autoZero"/>
        <c:auto val="1"/>
        <c:lblAlgn val="ctr"/>
        <c:lblOffset val="100"/>
        <c:noMultiLvlLbl val="1"/>
      </c:catAx>
      <c:valAx>
        <c:axId val="16150808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456940175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'02월'!$N$21:$N$29</c:f>
              <c:numCache>
                <c:formatCode>#,##0_ ;[Red]\-#,##0\ </c:formatCode>
                <c:ptCount val="9"/>
                <c:pt idx="0">
                  <c:v>600000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EB-497C-AD67-22BA45D9B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73594"/>
        <c:axId val="1451903024"/>
      </c:barChart>
      <c:catAx>
        <c:axId val="512735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451903024"/>
        <c:crosses val="autoZero"/>
        <c:auto val="1"/>
        <c:lblAlgn val="ctr"/>
        <c:lblOffset val="100"/>
        <c:noMultiLvlLbl val="1"/>
      </c:catAx>
      <c:valAx>
        <c:axId val="1451903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51273594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'03월'!$N$5:$N$17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E2-414A-87C5-A9C4AFC8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474915"/>
        <c:axId val="1912923729"/>
      </c:barChart>
      <c:catAx>
        <c:axId val="5264749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912923729"/>
        <c:crosses val="autoZero"/>
        <c:auto val="1"/>
        <c:lblAlgn val="ctr"/>
        <c:lblOffset val="100"/>
        <c:noMultiLvlLbl val="1"/>
      </c:catAx>
      <c:valAx>
        <c:axId val="19129237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526474915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'03월'!$N$21:$N$29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4C-47F7-948B-9D6F0EEA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398184"/>
        <c:axId val="921410761"/>
      </c:barChart>
      <c:catAx>
        <c:axId val="16763981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921410761"/>
        <c:crosses val="autoZero"/>
        <c:auto val="1"/>
        <c:lblAlgn val="ctr"/>
        <c:lblOffset val="100"/>
        <c:noMultiLvlLbl val="1"/>
      </c:catAx>
      <c:valAx>
        <c:axId val="921410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676398184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'04월'!$N$5:$N$17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44-49FC-A665-DC88A099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53625"/>
        <c:axId val="2096724776"/>
      </c:barChart>
      <c:catAx>
        <c:axId val="4579536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2096724776"/>
        <c:crosses val="autoZero"/>
        <c:auto val="1"/>
        <c:lblAlgn val="ctr"/>
        <c:lblOffset val="100"/>
        <c:noMultiLvlLbl val="1"/>
      </c:catAx>
      <c:valAx>
        <c:axId val="2096724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457953625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수입내역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'04월'!$N$21:$N$29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C5-47BE-95E7-638D1548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663913"/>
        <c:axId val="65259587"/>
      </c:barChart>
      <c:catAx>
        <c:axId val="8326639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65259587"/>
        <c:crosses val="autoZero"/>
        <c:auto val="1"/>
        <c:lblAlgn val="ctr"/>
        <c:lblOffset val="100"/>
        <c:noMultiLvlLbl val="1"/>
      </c:catAx>
      <c:valAx>
        <c:axId val="652595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832663913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FF0000"/>
                </a:solidFill>
                <a:latin typeface="+mn-lt"/>
              </a:defRPr>
            </a:pPr>
            <a:r>
              <a:rPr lang="ko-KR" altLang="en-US" sz="1800" b="1" i="0">
                <a:solidFill>
                  <a:srgbClr val="FF0000"/>
                </a:solidFill>
                <a:latin typeface="+mn-lt"/>
              </a:rPr>
              <a:t>지출내역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'05월'!$N$5:$N$17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F9-4F9C-A551-6B336754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240096"/>
        <c:axId val="1982269029"/>
      </c:barChart>
      <c:catAx>
        <c:axId val="12442400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982269029"/>
        <c:crosses val="autoZero"/>
        <c:auto val="1"/>
        <c:lblAlgn val="ctr"/>
        <c:lblOffset val="100"/>
        <c:noMultiLvlLbl val="1"/>
      </c:catAx>
      <c:valAx>
        <c:axId val="19822690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 ;[Red]\-#,##0\ 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ko-KR"/>
          </a:p>
        </c:txPr>
        <c:crossAx val="1244240096"/>
        <c:crosses val="max"/>
        <c:crossBetween val="between"/>
      </c:valAx>
    </c:plotArea>
    <c:plotVisOnly val="0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228600</xdr:colOff>
      <xdr:row>2</xdr:row>
      <xdr:rowOff>47625</xdr:rowOff>
    </xdr:from>
    <xdr:ext cx="4029075" cy="44100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209550</xdr:colOff>
      <xdr:row>20</xdr:row>
      <xdr:rowOff>228600</xdr:rowOff>
    </xdr:from>
    <xdr:ext cx="4029075" cy="2733675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000"/>
  <sheetViews>
    <sheetView tabSelected="1" workbookViewId="0">
      <selection activeCell="E18" sqref="E18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17.140625" customWidth="1"/>
    <col min="16" max="27" width="9" customWidth="1"/>
  </cols>
  <sheetData>
    <row r="1" spans="2:27" ht="9" customHeight="1"/>
    <row r="2" spans="2:27" ht="43.5" customHeight="1">
      <c r="B2" s="97" t="s">
        <v>0</v>
      </c>
      <c r="C2" s="98"/>
      <c r="D2" s="98"/>
      <c r="E2" s="99"/>
      <c r="F2" s="1" t="s">
        <v>1</v>
      </c>
      <c r="G2" s="2">
        <f>SUM(G5:G35)</f>
        <v>529000</v>
      </c>
      <c r="H2" s="3" t="s">
        <v>2</v>
      </c>
      <c r="I2" s="4">
        <f>SUM(I5:I35)</f>
        <v>2070000</v>
      </c>
      <c r="J2" s="5" t="s">
        <v>3</v>
      </c>
      <c r="K2" s="6">
        <f>SUM(I2-G2)</f>
        <v>1541000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19">
        <v>45662</v>
      </c>
      <c r="C5" s="20" t="s">
        <v>24</v>
      </c>
      <c r="D5" s="21" t="s">
        <v>25</v>
      </c>
      <c r="E5" s="22" t="s">
        <v>17</v>
      </c>
      <c r="F5" s="23" t="s">
        <v>18</v>
      </c>
      <c r="G5" s="24">
        <v>150000</v>
      </c>
      <c r="H5" s="25" t="s">
        <v>18</v>
      </c>
      <c r="I5" s="26">
        <v>2000000</v>
      </c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300000</v>
      </c>
      <c r="O5" s="29">
        <f t="shared" ref="O5:O17" si="1">SUM(N5/$N$17)</f>
        <v>0.79155672823218992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31">
        <v>45667</v>
      </c>
      <c r="C6" s="32" t="s">
        <v>58</v>
      </c>
      <c r="D6" s="33" t="s">
        <v>64</v>
      </c>
      <c r="E6" s="34" t="s">
        <v>22</v>
      </c>
      <c r="F6" s="35" t="s">
        <v>23</v>
      </c>
      <c r="G6" s="36">
        <v>300000</v>
      </c>
      <c r="H6" s="37"/>
      <c r="I6" s="38" t="s">
        <v>19</v>
      </c>
      <c r="J6" s="92"/>
      <c r="K6" s="93"/>
      <c r="M6" s="27" t="str">
        <f>항목!D3</f>
        <v>통신비</v>
      </c>
      <c r="N6" s="28">
        <f t="shared" si="0"/>
        <v>0</v>
      </c>
      <c r="O6" s="29">
        <f t="shared" si="1"/>
        <v>0</v>
      </c>
    </row>
    <row r="7" spans="2:27" ht="19.5" customHeight="1">
      <c r="B7" s="31">
        <v>45672</v>
      </c>
      <c r="C7" s="32" t="s">
        <v>43</v>
      </c>
      <c r="D7" s="33" t="s">
        <v>44</v>
      </c>
      <c r="E7" s="34" t="s">
        <v>26</v>
      </c>
      <c r="F7" s="35"/>
      <c r="G7" s="36"/>
      <c r="H7" s="37" t="s">
        <v>27</v>
      </c>
      <c r="I7" s="38">
        <v>70000</v>
      </c>
      <c r="J7" s="92"/>
      <c r="K7" s="93"/>
      <c r="M7" s="27" t="str">
        <f>항목!E3</f>
        <v>차량유지비교통비</v>
      </c>
      <c r="N7" s="28">
        <f t="shared" si="0"/>
        <v>20000</v>
      </c>
      <c r="O7" s="29">
        <f t="shared" si="1"/>
        <v>5.2770448548812667E-2</v>
      </c>
    </row>
    <row r="8" spans="2:27" ht="19.5" customHeight="1">
      <c r="B8" s="31">
        <v>45673</v>
      </c>
      <c r="C8" s="32" t="s">
        <v>59</v>
      </c>
      <c r="D8" s="33" t="s">
        <v>74</v>
      </c>
      <c r="E8" s="34" t="s">
        <v>30</v>
      </c>
      <c r="F8" s="35" t="s">
        <v>23</v>
      </c>
      <c r="G8" s="36">
        <v>20000</v>
      </c>
      <c r="H8" s="37"/>
      <c r="I8" s="38"/>
      <c r="J8" s="92"/>
      <c r="K8" s="93"/>
      <c r="M8" s="27" t="str">
        <f>항목!F3</f>
        <v>식비</v>
      </c>
      <c r="N8" s="28">
        <f t="shared" si="0"/>
        <v>59000</v>
      </c>
      <c r="O8" s="29">
        <f t="shared" si="1"/>
        <v>0.15567282321899736</v>
      </c>
    </row>
    <row r="9" spans="2:27" ht="19.5" customHeight="1">
      <c r="B9" s="31">
        <v>45673</v>
      </c>
      <c r="C9" s="32" t="s">
        <v>15</v>
      </c>
      <c r="D9" s="33" t="s">
        <v>67</v>
      </c>
      <c r="E9" s="34" t="s">
        <v>33</v>
      </c>
      <c r="F9" s="35" t="s">
        <v>18</v>
      </c>
      <c r="G9" s="36">
        <v>59000</v>
      </c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>
        <f t="shared" si="1"/>
        <v>0</v>
      </c>
    </row>
    <row r="10" spans="2:27" ht="19.5" customHeight="1">
      <c r="B10" s="31"/>
      <c r="C10" s="32" t="s">
        <v>60</v>
      </c>
      <c r="D10" s="33" t="s">
        <v>68</v>
      </c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0</v>
      </c>
      <c r="O10" s="29">
        <f t="shared" si="1"/>
        <v>0</v>
      </c>
      <c r="R10" s="30" t="s">
        <v>19</v>
      </c>
    </row>
    <row r="11" spans="2:27" ht="19.5" customHeight="1">
      <c r="B11" s="31"/>
      <c r="C11" s="32" t="s">
        <v>20</v>
      </c>
      <c r="D11" s="33" t="s">
        <v>46</v>
      </c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>
        <f t="shared" si="1"/>
        <v>0</v>
      </c>
    </row>
    <row r="12" spans="2:27" ht="19.5" customHeight="1">
      <c r="B12" s="31"/>
      <c r="C12" s="32" t="s">
        <v>28</v>
      </c>
      <c r="D12" s="33" t="s">
        <v>69</v>
      </c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>
        <f t="shared" si="1"/>
        <v>0</v>
      </c>
    </row>
    <row r="13" spans="2:27" ht="19.5" customHeight="1">
      <c r="B13" s="31"/>
      <c r="C13" s="32" t="s">
        <v>61</v>
      </c>
      <c r="D13" s="33" t="s">
        <v>70</v>
      </c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>
        <f t="shared" si="1"/>
        <v>0</v>
      </c>
    </row>
    <row r="14" spans="2:27" ht="19.5" customHeight="1">
      <c r="B14" s="31"/>
      <c r="C14" s="32" t="s">
        <v>62</v>
      </c>
      <c r="D14" s="33" t="s">
        <v>71</v>
      </c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0</v>
      </c>
      <c r="O14" s="29">
        <f t="shared" si="1"/>
        <v>0</v>
      </c>
      <c r="S14" s="30" t="s">
        <v>19</v>
      </c>
    </row>
    <row r="15" spans="2:27" ht="19.5" customHeight="1">
      <c r="B15" s="31"/>
      <c r="C15" s="32" t="s">
        <v>39</v>
      </c>
      <c r="D15" s="33" t="s">
        <v>78</v>
      </c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>
        <f t="shared" si="1"/>
        <v>0</v>
      </c>
    </row>
    <row r="16" spans="2:27" ht="19.5" customHeight="1">
      <c r="B16" s="31"/>
      <c r="C16" s="32" t="s">
        <v>31</v>
      </c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>
        <f t="shared" si="1"/>
        <v>0</v>
      </c>
    </row>
    <row r="17" spans="2:15" ht="19.5" customHeight="1">
      <c r="B17" s="31"/>
      <c r="C17" s="32" t="s">
        <v>63</v>
      </c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379000</v>
      </c>
      <c r="O17" s="44">
        <f t="shared" si="1"/>
        <v>1</v>
      </c>
    </row>
    <row r="18" spans="2:15" ht="19.5" customHeight="1">
      <c r="B18" s="31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31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31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31"/>
      <c r="C21" s="32"/>
      <c r="D21" s="33"/>
      <c r="E21" s="34"/>
      <c r="F21" s="35"/>
      <c r="G21" s="36"/>
      <c r="H21" s="37"/>
      <c r="I21" s="38"/>
      <c r="J21" s="92"/>
      <c r="K21" s="93"/>
      <c r="M21" s="45" t="s">
        <v>25</v>
      </c>
      <c r="N21" s="46">
        <f>SUMIF('01월'!$D$5:$D$35,M21,'01월'!$I$5:$I$35)</f>
        <v>2000000</v>
      </c>
      <c r="O21" s="47">
        <f t="shared" ref="O21:O29" si="2">SUM(N21/$N$29)</f>
        <v>1</v>
      </c>
    </row>
    <row r="22" spans="2:15" ht="19.5" customHeight="1">
      <c r="B22" s="31"/>
      <c r="C22" s="32"/>
      <c r="D22" s="33"/>
      <c r="E22" s="34"/>
      <c r="F22" s="35"/>
      <c r="G22" s="36"/>
      <c r="H22" s="37"/>
      <c r="I22" s="38"/>
      <c r="J22" s="92"/>
      <c r="K22" s="93"/>
      <c r="M22" s="27" t="s">
        <v>35</v>
      </c>
      <c r="N22" s="28">
        <f>SUMIF('01월'!$D$5:$D$35,M22,'01월'!$I$5:$I$35)</f>
        <v>0</v>
      </c>
      <c r="O22" s="29">
        <f t="shared" si="2"/>
        <v>0</v>
      </c>
    </row>
    <row r="23" spans="2:15" ht="19.5" customHeight="1">
      <c r="B23" s="31"/>
      <c r="C23" s="32"/>
      <c r="D23" s="33"/>
      <c r="E23" s="34"/>
      <c r="F23" s="35"/>
      <c r="G23" s="36"/>
      <c r="H23" s="37"/>
      <c r="I23" s="38"/>
      <c r="J23" s="92"/>
      <c r="K23" s="93"/>
      <c r="M23" s="27" t="s">
        <v>36</v>
      </c>
      <c r="N23" s="28">
        <f>SUMIF('01월'!$D$5:$D$35,M23,'01월'!$I$5:$I$35)</f>
        <v>0</v>
      </c>
      <c r="O23" s="29">
        <f t="shared" si="2"/>
        <v>0</v>
      </c>
    </row>
    <row r="24" spans="2:15" ht="19.5" customHeight="1">
      <c r="B24" s="31"/>
      <c r="C24" s="32"/>
      <c r="D24" s="33"/>
      <c r="E24" s="34"/>
      <c r="F24" s="35"/>
      <c r="G24" s="36"/>
      <c r="H24" s="37"/>
      <c r="I24" s="38"/>
      <c r="J24" s="92"/>
      <c r="K24" s="93"/>
      <c r="M24" s="27" t="s">
        <v>37</v>
      </c>
      <c r="N24" s="28">
        <f>SUMIF('01월'!$D$5:$D$35,M24,'01월'!$I$5:$I$35)</f>
        <v>0</v>
      </c>
      <c r="O24" s="29">
        <f t="shared" si="2"/>
        <v>0</v>
      </c>
    </row>
    <row r="25" spans="2:15" ht="19.5" customHeight="1">
      <c r="B25" s="31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SUMIF('01월'!$D$5:$D$35,M25,'01월'!$I$5:$I$35)</f>
        <v>0</v>
      </c>
      <c r="O25" s="29">
        <f t="shared" si="2"/>
        <v>0</v>
      </c>
    </row>
    <row r="26" spans="2:15" ht="19.5" customHeight="1">
      <c r="B26" s="31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SUMIF('01월'!$D$5:$D$35,M26,'01월'!$I$5:$I$35)</f>
        <v>0</v>
      </c>
      <c r="O26" s="29">
        <f t="shared" si="2"/>
        <v>0</v>
      </c>
    </row>
    <row r="27" spans="2:15" ht="19.5" customHeight="1">
      <c r="B27" s="31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SUMIF('01월'!$D$5:$D$35,M27,'01월'!$I$5:$I$35)</f>
        <v>0</v>
      </c>
      <c r="O27" s="48">
        <f t="shared" si="2"/>
        <v>0</v>
      </c>
    </row>
    <row r="28" spans="2:15" ht="19.5" customHeight="1">
      <c r="B28" s="31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SUMIF('01월'!$D$5:$D$35,M28,'01월'!$I$5:$I$35)</f>
        <v>0</v>
      </c>
      <c r="O28" s="41">
        <f t="shared" si="2"/>
        <v>0</v>
      </c>
    </row>
    <row r="29" spans="2:15" ht="19.5" customHeight="1">
      <c r="B29" s="31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2000000</v>
      </c>
      <c r="O29" s="44">
        <f t="shared" si="2"/>
        <v>1</v>
      </c>
    </row>
    <row r="30" spans="2:15" ht="19.5" customHeight="1">
      <c r="B30" s="31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31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31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31"/>
      <c r="C33" s="32"/>
      <c r="D33" s="33"/>
      <c r="E33" s="34"/>
      <c r="F33" s="35"/>
      <c r="G33" s="36"/>
      <c r="H33" s="37"/>
      <c r="I33" s="38"/>
      <c r="J33" s="92"/>
      <c r="K33" s="93"/>
    </row>
    <row r="34" spans="2:11" ht="19.5" customHeight="1">
      <c r="B34" s="31"/>
      <c r="C34" s="32"/>
      <c r="D34" s="33"/>
      <c r="E34" s="34"/>
      <c r="F34" s="35"/>
      <c r="G34" s="36"/>
      <c r="H34" s="37"/>
      <c r="I34" s="38"/>
      <c r="J34" s="92"/>
      <c r="K34" s="93"/>
    </row>
    <row r="35" spans="2:11" ht="19.5" customHeight="1">
      <c r="B35" s="53"/>
      <c r="C35" s="54"/>
      <c r="D35" s="55"/>
      <c r="E35" s="56"/>
      <c r="F35" s="57"/>
      <c r="G35" s="58"/>
      <c r="H35" s="59"/>
      <c r="I35" s="60"/>
      <c r="J35" s="90"/>
      <c r="K35" s="91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5:K35"/>
    <mergeCell ref="J31:K31"/>
    <mergeCell ref="J32:K32"/>
    <mergeCell ref="J33:K33"/>
    <mergeCell ref="J34:K34"/>
  </mergeCells>
  <phoneticPr fontId="10" type="noConversion"/>
  <dataValidations count="2">
    <dataValidation type="list" allowBlank="1" showErrorMessage="1" sqref="H5:H35" xr:uid="{00000000-0002-0000-0000-000001000000}">
      <formula1>수입구분</formula1>
    </dataValidation>
    <dataValidation type="list" allowBlank="1" showErrorMessage="1" sqref="F5:F35" xr:uid="{00000000-0002-0000-0000-000003000000}">
      <formula1>지출구분</formula1>
    </dataValidation>
  </dataValidations>
  <pageMargins left="0.31319445371627808" right="0.20388889312744141" top="0.75" bottom="0.75" header="0" footer="0"/>
  <pageSetup paperSize="9" scale="54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ErrorMessage="1" xr:uid="{1E62C68A-DF13-484A-8D76-71124E2193ED}">
          <x14:formula1>
            <xm:f>항목!$B$4:$B$11</xm:f>
          </x14:formula1>
          <xm:sqref>D5</xm:sqref>
        </x14:dataValidation>
        <x14:dataValidation type="list" allowBlank="1" showErrorMessage="1" xr:uid="{8F0C2A65-C5B0-498A-B2E6-8616C443E581}">
          <x14:formula1>
            <xm:f>항목!$C$4:$C$11</xm:f>
          </x14:formula1>
          <xm:sqref>D6</xm:sqref>
        </x14:dataValidation>
        <x14:dataValidation type="list" allowBlank="1" showErrorMessage="1" xr:uid="{D902DFCF-E07C-47D7-B97C-A759C19308C9}">
          <x14:formula1>
            <xm:f>항목!$D$4:$D$11</xm:f>
          </x14:formula1>
          <xm:sqref>D7</xm:sqref>
        </x14:dataValidation>
        <x14:dataValidation type="list" allowBlank="1" showErrorMessage="1" xr:uid="{209DC390-9233-43D1-AD44-8DDC591CD06E}">
          <x14:formula1>
            <xm:f>항목!$E$4:$E$11</xm:f>
          </x14:formula1>
          <xm:sqref>D8</xm:sqref>
        </x14:dataValidation>
        <x14:dataValidation type="list" allowBlank="1" showErrorMessage="1" xr:uid="{B04A64C0-33A0-4050-9E83-827AB7FDCB90}">
          <x14:formula1>
            <xm:f>항목!$F$4:$F$11</xm:f>
          </x14:formula1>
          <xm:sqref>D9</xm:sqref>
        </x14:dataValidation>
        <x14:dataValidation type="list" allowBlank="1" showErrorMessage="1" xr:uid="{24FD54DA-B3B8-4982-9BC3-9F982CFF0474}">
          <x14:formula1>
            <xm:f>항목!$G$4:$G$11</xm:f>
          </x14:formula1>
          <xm:sqref>D10</xm:sqref>
        </x14:dataValidation>
        <x14:dataValidation type="list" allowBlank="1" showErrorMessage="1" xr:uid="{563EA9C3-FB56-4B7A-8A13-9DD3F257C8EF}">
          <x14:formula1>
            <xm:f>항목!$H$4:$H$11</xm:f>
          </x14:formula1>
          <xm:sqref>D11</xm:sqref>
        </x14:dataValidation>
        <x14:dataValidation type="list" allowBlank="1" showErrorMessage="1" xr:uid="{E02B4F63-C962-43C1-A929-DCC4465E4C78}">
          <x14:formula1>
            <xm:f>항목!$I$4:$I$11</xm:f>
          </x14:formula1>
          <xm:sqref>D12</xm:sqref>
        </x14:dataValidation>
        <x14:dataValidation type="list" allowBlank="1" showErrorMessage="1" xr:uid="{A4E06DEB-97C5-4AE4-85A1-370782E6667E}">
          <x14:formula1>
            <xm:f>항목!$J$4:$J$11</xm:f>
          </x14:formula1>
          <xm:sqref>D13</xm:sqref>
        </x14:dataValidation>
        <x14:dataValidation type="list" allowBlank="1" showErrorMessage="1" xr:uid="{2EF3000C-F2DA-4833-B538-63CB0C18D650}">
          <x14:formula1>
            <xm:f>항목!$K$4:$K$11</xm:f>
          </x14:formula1>
          <xm:sqref>D14</xm:sqref>
        </x14:dataValidation>
        <x14:dataValidation type="list" allowBlank="1" showErrorMessage="1" xr:uid="{BAA0B19B-92B2-4CE4-A125-510267519505}">
          <x14:formula1>
            <xm:f>항목!$L$4:$L$11</xm:f>
          </x14:formula1>
          <xm:sqref>D15</xm:sqref>
        </x14:dataValidation>
        <x14:dataValidation type="list" allowBlank="1" showErrorMessage="1" xr:uid="{E3A2DF1E-D42B-4080-90DD-579B38BBE9A7}">
          <x14:formula1>
            <xm:f>항목!$M$4:$M$11</xm:f>
          </x14:formula1>
          <xm:sqref>D16</xm:sqref>
        </x14:dataValidation>
        <x14:dataValidation type="list" allowBlank="1" showErrorMessage="1" xr:uid="{969B390F-0897-4724-9350-95FAA448971A}">
          <x14:formula1>
            <xm:f>항목!$N$4:$N$11</xm:f>
          </x14:formula1>
          <xm:sqref>D17</xm:sqref>
        </x14:dataValidation>
        <x14:dataValidation type="list" allowBlank="1" showErrorMessage="1" xr:uid="{00000000-0002-0000-0000-000000000000}">
          <x14:formula1>
            <xm:f>항목!$B$4:$N$11</xm:f>
          </x14:formula1>
          <xm:sqref>D18:D35</xm:sqref>
        </x14:dataValidation>
        <x14:dataValidation type="list" allowBlank="1" showErrorMessage="1" xr:uid="{00000000-0002-0000-0000-000002000000}">
          <x14:formula1>
            <xm:f>항목!$B$3:$N$3</xm:f>
          </x14:formula1>
          <xm:sqref>C5:C35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A1000"/>
  <sheetViews>
    <sheetView topLeftCell="A4" workbookViewId="0">
      <selection activeCell="E10" sqref="E10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7.5703125" customWidth="1"/>
    <col min="16" max="27" width="9" customWidth="1"/>
  </cols>
  <sheetData>
    <row r="1" spans="2:27" ht="9" customHeight="1"/>
    <row r="2" spans="2:27" ht="43.5" customHeight="1">
      <c r="B2" s="97" t="s">
        <v>54</v>
      </c>
      <c r="C2" s="98"/>
      <c r="D2" s="98"/>
      <c r="E2" s="99"/>
      <c r="F2" s="1" t="s">
        <v>1</v>
      </c>
      <c r="G2" s="2">
        <f>SUM(G5:G35)</f>
        <v>0</v>
      </c>
      <c r="H2" s="3" t="s">
        <v>2</v>
      </c>
      <c r="I2" s="4">
        <f>SUM(I5:I35)</f>
        <v>0</v>
      </c>
      <c r="J2" s="5" t="s">
        <v>3</v>
      </c>
      <c r="K2" s="6">
        <f>'09월'!K2 + (I2 - G2)</f>
        <v>1987112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19"/>
      <c r="C5" s="20"/>
      <c r="D5" s="21"/>
      <c r="E5" s="22" t="s">
        <v>19</v>
      </c>
      <c r="F5" s="23"/>
      <c r="G5" s="24" t="s">
        <v>19</v>
      </c>
      <c r="H5" s="25"/>
      <c r="I5" s="26"/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0</v>
      </c>
      <c r="O5" s="29" t="e">
        <f t="shared" ref="O5:O17" si="1">SUM(N5/$N$17)</f>
        <v>#DIV/0!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31"/>
      <c r="C6" s="32"/>
      <c r="D6" s="33"/>
      <c r="E6" s="34" t="s">
        <v>19</v>
      </c>
      <c r="F6" s="35"/>
      <c r="G6" s="36"/>
      <c r="H6" s="37"/>
      <c r="I6" s="38" t="s">
        <v>19</v>
      </c>
      <c r="J6" s="92"/>
      <c r="K6" s="93"/>
      <c r="M6" s="27" t="str">
        <f>항목!D3</f>
        <v>통신비</v>
      </c>
      <c r="N6" s="28">
        <f t="shared" si="0"/>
        <v>0</v>
      </c>
      <c r="O6" s="29" t="e">
        <f t="shared" si="1"/>
        <v>#DIV/0!</v>
      </c>
    </row>
    <row r="7" spans="2:27" ht="19.5" customHeight="1">
      <c r="B7" s="31"/>
      <c r="C7" s="32"/>
      <c r="D7" s="33"/>
      <c r="E7" s="34"/>
      <c r="F7" s="35"/>
      <c r="G7" s="36"/>
      <c r="H7" s="37"/>
      <c r="I7" s="38"/>
      <c r="J7" s="92"/>
      <c r="K7" s="93"/>
      <c r="M7" s="27" t="str">
        <f>항목!E3</f>
        <v>차량유지비교통비</v>
      </c>
      <c r="N7" s="28">
        <f t="shared" si="0"/>
        <v>0</v>
      </c>
      <c r="O7" s="29" t="e">
        <f t="shared" si="1"/>
        <v>#DIV/0!</v>
      </c>
    </row>
    <row r="8" spans="2:27" ht="19.5" customHeight="1">
      <c r="B8" s="31"/>
      <c r="C8" s="32"/>
      <c r="D8" s="33"/>
      <c r="E8" s="34"/>
      <c r="F8" s="35"/>
      <c r="G8" s="36"/>
      <c r="H8" s="37"/>
      <c r="I8" s="38"/>
      <c r="J8" s="92"/>
      <c r="K8" s="93"/>
      <c r="M8" s="27" t="str">
        <f>항목!F3</f>
        <v>식비</v>
      </c>
      <c r="N8" s="28">
        <f t="shared" si="0"/>
        <v>0</v>
      </c>
      <c r="O8" s="29" t="e">
        <f t="shared" si="1"/>
        <v>#DIV/0!</v>
      </c>
    </row>
    <row r="9" spans="2:27" ht="19.5" customHeight="1">
      <c r="B9" s="31"/>
      <c r="C9" s="32"/>
      <c r="D9" s="33"/>
      <c r="E9" s="34"/>
      <c r="F9" s="35"/>
      <c r="G9" s="36"/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 t="e">
        <f t="shared" si="1"/>
        <v>#DIV/0!</v>
      </c>
    </row>
    <row r="10" spans="2:27" ht="19.5" customHeight="1">
      <c r="B10" s="31"/>
      <c r="C10" s="32"/>
      <c r="D10" s="33"/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0</v>
      </c>
      <c r="O10" s="29" t="e">
        <f t="shared" si="1"/>
        <v>#DIV/0!</v>
      </c>
      <c r="R10" s="30" t="s">
        <v>19</v>
      </c>
    </row>
    <row r="11" spans="2:27" ht="19.5" customHeight="1">
      <c r="B11" s="31"/>
      <c r="C11" s="32"/>
      <c r="D11" s="33"/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 t="e">
        <f t="shared" si="1"/>
        <v>#DIV/0!</v>
      </c>
    </row>
    <row r="12" spans="2:27" ht="19.5" customHeight="1">
      <c r="B12" s="31"/>
      <c r="C12" s="32"/>
      <c r="D12" s="33"/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 t="e">
        <f t="shared" si="1"/>
        <v>#DIV/0!</v>
      </c>
    </row>
    <row r="13" spans="2:27" ht="19.5" customHeight="1">
      <c r="B13" s="31"/>
      <c r="C13" s="32"/>
      <c r="D13" s="33"/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 t="e">
        <f t="shared" si="1"/>
        <v>#DIV/0!</v>
      </c>
    </row>
    <row r="14" spans="2:27" ht="19.5" customHeight="1">
      <c r="B14" s="31"/>
      <c r="C14" s="32"/>
      <c r="D14" s="33"/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0</v>
      </c>
      <c r="O14" s="29" t="e">
        <f t="shared" si="1"/>
        <v>#DIV/0!</v>
      </c>
      <c r="S14" s="30" t="s">
        <v>19</v>
      </c>
    </row>
    <row r="15" spans="2:27" ht="19.5" customHeight="1">
      <c r="B15" s="31"/>
      <c r="C15" s="32"/>
      <c r="D15" s="33"/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 t="e">
        <f t="shared" si="1"/>
        <v>#DIV/0!</v>
      </c>
    </row>
    <row r="16" spans="2:27" ht="19.5" customHeight="1">
      <c r="B16" s="31"/>
      <c r="C16" s="32"/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 t="e">
        <f t="shared" si="1"/>
        <v>#DIV/0!</v>
      </c>
    </row>
    <row r="17" spans="2:15" ht="19.5" customHeight="1">
      <c r="B17" s="31"/>
      <c r="C17" s="32"/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0</v>
      </c>
      <c r="O17" s="44" t="e">
        <f t="shared" si="1"/>
        <v>#DIV/0!</v>
      </c>
    </row>
    <row r="18" spans="2:15" ht="19.5" customHeight="1">
      <c r="B18" s="31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31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31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31"/>
      <c r="C21" s="32"/>
      <c r="D21" s="33"/>
      <c r="E21" s="34"/>
      <c r="F21" s="35"/>
      <c r="G21" s="36"/>
      <c r="H21" s="37"/>
      <c r="I21" s="38"/>
      <c r="J21" s="92"/>
      <c r="K21" s="93"/>
      <c r="M21" s="45" t="str">
        <f>항목!B4</f>
        <v>계 회비</v>
      </c>
      <c r="N21" s="46">
        <f>SUMIF('10월'!$D$5:$D$35,M21,'10월'!$I$5:$I$35)</f>
        <v>0</v>
      </c>
      <c r="O21" s="47" t="e">
        <f t="shared" ref="O21:O29" si="2">SUM(N21/$N$29)</f>
        <v>#DIV/0!</v>
      </c>
    </row>
    <row r="22" spans="2:15" ht="19.5" customHeight="1">
      <c r="B22" s="31"/>
      <c r="C22" s="32"/>
      <c r="D22" s="33"/>
      <c r="E22" s="34"/>
      <c r="F22" s="35"/>
      <c r="G22" s="36"/>
      <c r="H22" s="37"/>
      <c r="I22" s="38"/>
      <c r="J22" s="92"/>
      <c r="K22" s="93"/>
      <c r="M22" s="27" t="str">
        <f>항목!B5</f>
        <v>찬조금</v>
      </c>
      <c r="N22" s="28">
        <f>SUMIF('10월'!$D$5:$D$35,M22,'10월'!$I$5:$I$35)</f>
        <v>0</v>
      </c>
      <c r="O22" s="29" t="e">
        <f t="shared" si="2"/>
        <v>#DIV/0!</v>
      </c>
    </row>
    <row r="23" spans="2:15" ht="19.5" customHeight="1">
      <c r="B23" s="31"/>
      <c r="C23" s="32"/>
      <c r="D23" s="33"/>
      <c r="E23" s="34"/>
      <c r="F23" s="35"/>
      <c r="G23" s="36"/>
      <c r="H23" s="37"/>
      <c r="I23" s="38"/>
      <c r="J23" s="92"/>
      <c r="K23" s="93"/>
      <c r="M23" s="27" t="str">
        <f>항목!B6</f>
        <v>가입비</v>
      </c>
      <c r="N23" s="28">
        <f>SUMIF('10월'!$D$5:$D$35,M23,'10월'!$I$5:$I$35)</f>
        <v>0</v>
      </c>
      <c r="O23" s="29" t="e">
        <f t="shared" si="2"/>
        <v>#DIV/0!</v>
      </c>
    </row>
    <row r="24" spans="2:15" ht="19.5" customHeight="1">
      <c r="B24" s="31"/>
      <c r="C24" s="32"/>
      <c r="D24" s="33"/>
      <c r="E24" s="34"/>
      <c r="F24" s="35"/>
      <c r="G24" s="36"/>
      <c r="H24" s="37"/>
      <c r="I24" s="38"/>
      <c r="J24" s="92"/>
      <c r="K24" s="93"/>
      <c r="M24" s="27" t="str">
        <f>항목!B7</f>
        <v>이자</v>
      </c>
      <c r="N24" s="28">
        <f>SUMIF('10월'!$D$5:$D$35,M24,'10월'!$I$5:$I$35)</f>
        <v>0</v>
      </c>
      <c r="O24" s="29" t="e">
        <f t="shared" si="2"/>
        <v>#DIV/0!</v>
      </c>
    </row>
    <row r="25" spans="2:15" ht="19.5" customHeight="1">
      <c r="B25" s="31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SUMIF('10월'!$D$5:$D$35,M25,'10월'!$I$5:$I$35)</f>
        <v>0</v>
      </c>
      <c r="O25" s="29" t="e">
        <f t="shared" si="2"/>
        <v>#DIV/0!</v>
      </c>
    </row>
    <row r="26" spans="2:15" ht="19.5" customHeight="1">
      <c r="B26" s="31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SUMIF('10월'!$D$5:$D$35,M26,'10월'!$I$5:$I$35)</f>
        <v>0</v>
      </c>
      <c r="O26" s="29" t="e">
        <f t="shared" si="2"/>
        <v>#DIV/0!</v>
      </c>
    </row>
    <row r="27" spans="2:15" ht="19.5" customHeight="1">
      <c r="B27" s="31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SUMIF('10월'!$D$5:$D$35,M27,'10월'!$I$5:$I$35)</f>
        <v>0</v>
      </c>
      <c r="O27" s="48" t="e">
        <f t="shared" si="2"/>
        <v>#DIV/0!</v>
      </c>
    </row>
    <row r="28" spans="2:15" ht="19.5" customHeight="1">
      <c r="B28" s="31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SUMIF('10월'!$D$5:$D$35,M28,'10월'!$I$5:$I$35)</f>
        <v>0</v>
      </c>
      <c r="O28" s="41" t="e">
        <f t="shared" si="2"/>
        <v>#DIV/0!</v>
      </c>
    </row>
    <row r="29" spans="2:15" ht="19.5" customHeight="1">
      <c r="B29" s="31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0</v>
      </c>
      <c r="O29" s="44" t="e">
        <f t="shared" si="2"/>
        <v>#DIV/0!</v>
      </c>
    </row>
    <row r="30" spans="2:15" ht="19.5" customHeight="1">
      <c r="B30" s="31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31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31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31"/>
      <c r="C33" s="32"/>
      <c r="D33" s="33"/>
      <c r="E33" s="34"/>
      <c r="F33" s="35"/>
      <c r="G33" s="36"/>
      <c r="H33" s="37"/>
      <c r="I33" s="38"/>
      <c r="J33" s="92"/>
      <c r="K33" s="93"/>
    </row>
    <row r="34" spans="2:11" ht="19.5" customHeight="1">
      <c r="B34" s="31"/>
      <c r="C34" s="32"/>
      <c r="D34" s="33"/>
      <c r="E34" s="34"/>
      <c r="F34" s="35"/>
      <c r="G34" s="36"/>
      <c r="H34" s="37"/>
      <c r="I34" s="38"/>
      <c r="J34" s="92"/>
      <c r="K34" s="93"/>
    </row>
    <row r="35" spans="2:11" ht="19.5" customHeight="1">
      <c r="B35" s="53"/>
      <c r="C35" s="54"/>
      <c r="D35" s="55"/>
      <c r="E35" s="56"/>
      <c r="F35" s="57"/>
      <c r="G35" s="58"/>
      <c r="H35" s="59"/>
      <c r="I35" s="60"/>
      <c r="J35" s="90"/>
      <c r="K35" s="91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5:K35"/>
    <mergeCell ref="J31:K31"/>
    <mergeCell ref="J32:K32"/>
    <mergeCell ref="J33:K33"/>
    <mergeCell ref="J34:K34"/>
  </mergeCells>
  <phoneticPr fontId="10" type="noConversion"/>
  <dataValidations count="2">
    <dataValidation type="list" allowBlank="1" showErrorMessage="1" sqref="H5:H35" xr:uid="{00000000-0002-0000-0900-000001000000}">
      <formula1>수입구분</formula1>
    </dataValidation>
    <dataValidation type="list" allowBlank="1" showErrorMessage="1" sqref="F5:F35" xr:uid="{00000000-0002-0000-0900-000003000000}">
      <formula1>지출구분</formula1>
    </dataValidation>
  </dataValidations>
  <pageMargins left="0.69986110925674438" right="0.69986110925674438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항목!$B$4:$N$11</xm:f>
          </x14:formula1>
          <xm:sqref>D5:D35</xm:sqref>
        </x14:dataValidation>
        <x14:dataValidation type="list" allowBlank="1" showErrorMessage="1" xr:uid="{00000000-0002-0000-0900-000002000000}">
          <x14:formula1>
            <xm:f>항목!$B$3:$N$3</xm:f>
          </x14:formula1>
          <xm:sqref>C5:C35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A1000"/>
  <sheetViews>
    <sheetView workbookViewId="0">
      <selection activeCell="E10" sqref="E10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7.5703125" customWidth="1"/>
    <col min="16" max="27" width="9" customWidth="1"/>
  </cols>
  <sheetData>
    <row r="1" spans="2:27" ht="9" customHeight="1"/>
    <row r="2" spans="2:27" ht="43.5" customHeight="1">
      <c r="B2" s="97" t="s">
        <v>55</v>
      </c>
      <c r="C2" s="98"/>
      <c r="D2" s="98"/>
      <c r="E2" s="99"/>
      <c r="F2" s="1" t="s">
        <v>1</v>
      </c>
      <c r="G2" s="2">
        <f>SUM(G5:G35)</f>
        <v>0</v>
      </c>
      <c r="H2" s="3" t="s">
        <v>2</v>
      </c>
      <c r="I2" s="4">
        <f>SUM(I5:I35)</f>
        <v>0</v>
      </c>
      <c r="J2" s="5" t="s">
        <v>3</v>
      </c>
      <c r="K2" s="6">
        <f>'10월'!K2 + (I2 - G2)</f>
        <v>1987112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19"/>
      <c r="C5" s="20"/>
      <c r="D5" s="21"/>
      <c r="E5" s="22" t="s">
        <v>19</v>
      </c>
      <c r="F5" s="23"/>
      <c r="G5" s="24" t="s">
        <v>19</v>
      </c>
      <c r="H5" s="25"/>
      <c r="I5" s="26"/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0</v>
      </c>
      <c r="O5" s="29" t="e">
        <f t="shared" ref="O5:O17" si="1">SUM(N5/$N$17)</f>
        <v>#DIV/0!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31"/>
      <c r="C6" s="32"/>
      <c r="D6" s="33"/>
      <c r="E6" s="34" t="s">
        <v>19</v>
      </c>
      <c r="F6" s="35"/>
      <c r="G6" s="36"/>
      <c r="H6" s="37"/>
      <c r="I6" s="38" t="s">
        <v>19</v>
      </c>
      <c r="J6" s="92"/>
      <c r="K6" s="93"/>
      <c r="M6" s="27" t="str">
        <f>항목!D3</f>
        <v>통신비</v>
      </c>
      <c r="N6" s="28">
        <f t="shared" si="0"/>
        <v>0</v>
      </c>
      <c r="O6" s="29" t="e">
        <f t="shared" si="1"/>
        <v>#DIV/0!</v>
      </c>
    </row>
    <row r="7" spans="2:27" ht="19.5" customHeight="1">
      <c r="B7" s="31"/>
      <c r="C7" s="32"/>
      <c r="D7" s="33"/>
      <c r="E7" s="34"/>
      <c r="F7" s="35"/>
      <c r="G7" s="36"/>
      <c r="H7" s="37"/>
      <c r="I7" s="38"/>
      <c r="J7" s="92"/>
      <c r="K7" s="93"/>
      <c r="M7" s="27" t="str">
        <f>항목!E3</f>
        <v>차량유지비교통비</v>
      </c>
      <c r="N7" s="28">
        <f t="shared" si="0"/>
        <v>0</v>
      </c>
      <c r="O7" s="29" t="e">
        <f t="shared" si="1"/>
        <v>#DIV/0!</v>
      </c>
    </row>
    <row r="8" spans="2:27" ht="19.5" customHeight="1">
      <c r="B8" s="31"/>
      <c r="C8" s="32"/>
      <c r="D8" s="33"/>
      <c r="E8" s="34"/>
      <c r="F8" s="35"/>
      <c r="G8" s="36"/>
      <c r="H8" s="37"/>
      <c r="I8" s="38"/>
      <c r="J8" s="92"/>
      <c r="K8" s="93"/>
      <c r="M8" s="27" t="str">
        <f>항목!F3</f>
        <v>식비</v>
      </c>
      <c r="N8" s="28">
        <f t="shared" si="0"/>
        <v>0</v>
      </c>
      <c r="O8" s="29" t="e">
        <f t="shared" si="1"/>
        <v>#DIV/0!</v>
      </c>
    </row>
    <row r="9" spans="2:27" ht="19.5" customHeight="1">
      <c r="B9" s="31"/>
      <c r="C9" s="32"/>
      <c r="D9" s="33"/>
      <c r="E9" s="34"/>
      <c r="F9" s="35"/>
      <c r="G9" s="36"/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 t="e">
        <f t="shared" si="1"/>
        <v>#DIV/0!</v>
      </c>
    </row>
    <row r="10" spans="2:27" ht="19.5" customHeight="1">
      <c r="B10" s="31"/>
      <c r="C10" s="32"/>
      <c r="D10" s="33"/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0</v>
      </c>
      <c r="O10" s="29" t="e">
        <f t="shared" si="1"/>
        <v>#DIV/0!</v>
      </c>
      <c r="R10" s="30" t="s">
        <v>19</v>
      </c>
    </row>
    <row r="11" spans="2:27" ht="19.5" customHeight="1">
      <c r="B11" s="31"/>
      <c r="C11" s="32"/>
      <c r="D11" s="33"/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 t="e">
        <f t="shared" si="1"/>
        <v>#DIV/0!</v>
      </c>
    </row>
    <row r="12" spans="2:27" ht="19.5" customHeight="1">
      <c r="B12" s="31"/>
      <c r="C12" s="32"/>
      <c r="D12" s="33"/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 t="e">
        <f t="shared" si="1"/>
        <v>#DIV/0!</v>
      </c>
    </row>
    <row r="13" spans="2:27" ht="19.5" customHeight="1">
      <c r="B13" s="31"/>
      <c r="C13" s="32"/>
      <c r="D13" s="33"/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 t="e">
        <f t="shared" si="1"/>
        <v>#DIV/0!</v>
      </c>
    </row>
    <row r="14" spans="2:27" ht="19.5" customHeight="1">
      <c r="B14" s="31"/>
      <c r="C14" s="32"/>
      <c r="D14" s="33"/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0</v>
      </c>
      <c r="O14" s="29" t="e">
        <f t="shared" si="1"/>
        <v>#DIV/0!</v>
      </c>
      <c r="S14" s="30" t="s">
        <v>19</v>
      </c>
    </row>
    <row r="15" spans="2:27" ht="19.5" customHeight="1">
      <c r="B15" s="31"/>
      <c r="C15" s="32"/>
      <c r="D15" s="33"/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 t="e">
        <f t="shared" si="1"/>
        <v>#DIV/0!</v>
      </c>
    </row>
    <row r="16" spans="2:27" ht="19.5" customHeight="1">
      <c r="B16" s="31"/>
      <c r="C16" s="32"/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 t="e">
        <f t="shared" si="1"/>
        <v>#DIV/0!</v>
      </c>
    </row>
    <row r="17" spans="2:15" ht="19.5" customHeight="1">
      <c r="B17" s="31"/>
      <c r="C17" s="32"/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0</v>
      </c>
      <c r="O17" s="44" t="e">
        <f t="shared" si="1"/>
        <v>#DIV/0!</v>
      </c>
    </row>
    <row r="18" spans="2:15" ht="19.5" customHeight="1">
      <c r="B18" s="31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31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31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31"/>
      <c r="C21" s="32"/>
      <c r="D21" s="33"/>
      <c r="E21" s="34"/>
      <c r="F21" s="35"/>
      <c r="G21" s="36"/>
      <c r="H21" s="37"/>
      <c r="I21" s="38"/>
      <c r="J21" s="92"/>
      <c r="K21" s="93"/>
      <c r="M21" s="45" t="str">
        <f>항목!B4</f>
        <v>계 회비</v>
      </c>
      <c r="N21" s="46">
        <f>SUMIF('11월'!$D$5:$D$35,M21,'11월'!$I$5:$I$35)</f>
        <v>0</v>
      </c>
      <c r="O21" s="47" t="e">
        <f t="shared" ref="O21:O29" si="2">SUM(N21/$N$29)</f>
        <v>#DIV/0!</v>
      </c>
    </row>
    <row r="22" spans="2:15" ht="19.5" customHeight="1">
      <c r="B22" s="31"/>
      <c r="C22" s="32"/>
      <c r="D22" s="33"/>
      <c r="E22" s="34"/>
      <c r="F22" s="35"/>
      <c r="G22" s="36"/>
      <c r="H22" s="37"/>
      <c r="I22" s="38"/>
      <c r="J22" s="92"/>
      <c r="K22" s="93"/>
      <c r="M22" s="27" t="str">
        <f>항목!B5</f>
        <v>찬조금</v>
      </c>
      <c r="N22" s="28">
        <f>SUMIF('11월'!$D$5:$D$35,M22,'11월'!$I$5:$I$35)</f>
        <v>0</v>
      </c>
      <c r="O22" s="29" t="e">
        <f t="shared" si="2"/>
        <v>#DIV/0!</v>
      </c>
    </row>
    <row r="23" spans="2:15" ht="19.5" customHeight="1">
      <c r="B23" s="31"/>
      <c r="C23" s="32"/>
      <c r="D23" s="33"/>
      <c r="E23" s="34"/>
      <c r="F23" s="35"/>
      <c r="G23" s="36"/>
      <c r="H23" s="37"/>
      <c r="I23" s="38"/>
      <c r="J23" s="92"/>
      <c r="K23" s="93"/>
      <c r="M23" s="27" t="str">
        <f>항목!B6</f>
        <v>가입비</v>
      </c>
      <c r="N23" s="28">
        <f>SUMIF('11월'!$D$5:$D$35,M23,'11월'!$I$5:$I$35)</f>
        <v>0</v>
      </c>
      <c r="O23" s="29" t="e">
        <f t="shared" si="2"/>
        <v>#DIV/0!</v>
      </c>
    </row>
    <row r="24" spans="2:15" ht="19.5" customHeight="1">
      <c r="B24" s="31"/>
      <c r="C24" s="32"/>
      <c r="D24" s="33"/>
      <c r="E24" s="34"/>
      <c r="F24" s="35"/>
      <c r="G24" s="36"/>
      <c r="H24" s="37"/>
      <c r="I24" s="38"/>
      <c r="J24" s="92"/>
      <c r="K24" s="93"/>
      <c r="M24" s="27" t="str">
        <f>항목!B7</f>
        <v>이자</v>
      </c>
      <c r="N24" s="28">
        <f>SUMIF('11월'!$D$5:$D$35,M24,'11월'!$I$5:$I$35)</f>
        <v>0</v>
      </c>
      <c r="O24" s="29" t="e">
        <f t="shared" si="2"/>
        <v>#DIV/0!</v>
      </c>
    </row>
    <row r="25" spans="2:15" ht="19.5" customHeight="1">
      <c r="B25" s="31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SUMIF('11월'!$D$5:$D$35,M25,'11월'!$I$5:$I$35)</f>
        <v>0</v>
      </c>
      <c r="O25" s="29" t="e">
        <f t="shared" si="2"/>
        <v>#DIV/0!</v>
      </c>
    </row>
    <row r="26" spans="2:15" ht="19.5" customHeight="1">
      <c r="B26" s="31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SUMIF('11월'!$D$5:$D$35,M26,'11월'!$I$5:$I$35)</f>
        <v>0</v>
      </c>
      <c r="O26" s="29" t="e">
        <f t="shared" si="2"/>
        <v>#DIV/0!</v>
      </c>
    </row>
    <row r="27" spans="2:15" ht="19.5" customHeight="1">
      <c r="B27" s="31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SUMIF('11월'!$D$5:$D$35,M27,'11월'!$I$5:$I$35)</f>
        <v>0</v>
      </c>
      <c r="O27" s="48" t="e">
        <f t="shared" si="2"/>
        <v>#DIV/0!</v>
      </c>
    </row>
    <row r="28" spans="2:15" ht="19.5" customHeight="1">
      <c r="B28" s="31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SUMIF('11월'!$D$5:$D$35,M28,'11월'!$I$5:$I$35)</f>
        <v>0</v>
      </c>
      <c r="O28" s="41" t="e">
        <f t="shared" si="2"/>
        <v>#DIV/0!</v>
      </c>
    </row>
    <row r="29" spans="2:15" ht="19.5" customHeight="1">
      <c r="B29" s="31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0</v>
      </c>
      <c r="O29" s="44" t="e">
        <f t="shared" si="2"/>
        <v>#DIV/0!</v>
      </c>
    </row>
    <row r="30" spans="2:15" ht="19.5" customHeight="1">
      <c r="B30" s="31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31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31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31"/>
      <c r="C33" s="32"/>
      <c r="D33" s="33"/>
      <c r="E33" s="34"/>
      <c r="F33" s="35"/>
      <c r="G33" s="36"/>
      <c r="H33" s="37"/>
      <c r="I33" s="38"/>
      <c r="J33" s="51"/>
      <c r="K33" s="52"/>
    </row>
    <row r="34" spans="2:11" ht="19.5" customHeight="1">
      <c r="B34" s="31"/>
      <c r="C34" s="32"/>
      <c r="D34" s="33"/>
      <c r="E34" s="34"/>
      <c r="F34" s="35"/>
      <c r="G34" s="36"/>
      <c r="H34" s="37"/>
      <c r="I34" s="38"/>
      <c r="J34" s="51"/>
      <c r="K34" s="52"/>
    </row>
    <row r="35" spans="2:11" ht="19.5" customHeight="1">
      <c r="B35" s="53"/>
      <c r="C35" s="54"/>
      <c r="D35" s="55"/>
      <c r="E35" s="56"/>
      <c r="F35" s="57"/>
      <c r="G35" s="58"/>
      <c r="H35" s="59"/>
      <c r="I35" s="60"/>
      <c r="J35" s="90"/>
      <c r="K35" s="91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35:K35"/>
    <mergeCell ref="J31:K31"/>
    <mergeCell ref="J32:K32"/>
    <mergeCell ref="J26:K26"/>
    <mergeCell ref="J27:K27"/>
    <mergeCell ref="J28:K28"/>
    <mergeCell ref="J29:K29"/>
    <mergeCell ref="J30:K30"/>
  </mergeCells>
  <phoneticPr fontId="10" type="noConversion"/>
  <dataValidations count="2">
    <dataValidation type="list" allowBlank="1" showErrorMessage="1" sqref="H5:H35" xr:uid="{00000000-0002-0000-0A00-000001000000}">
      <formula1>수입구분</formula1>
    </dataValidation>
    <dataValidation type="list" allowBlank="1" showErrorMessage="1" sqref="F5:F35" xr:uid="{00000000-0002-0000-0A00-000003000000}">
      <formula1>지출구분</formula1>
    </dataValidation>
  </dataValidations>
  <pageMargins left="0.69986110925674438" right="0.69986110925674438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항목!$B$4:$N$11</xm:f>
          </x14:formula1>
          <xm:sqref>D5:D35</xm:sqref>
        </x14:dataValidation>
        <x14:dataValidation type="list" allowBlank="1" showErrorMessage="1" xr:uid="{00000000-0002-0000-0A00-000002000000}">
          <x14:formula1>
            <xm:f>항목!$B$3:$N$3</xm:f>
          </x14:formula1>
          <xm:sqref>C5:C35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A1000"/>
  <sheetViews>
    <sheetView workbookViewId="0">
      <selection activeCell="E17" sqref="E17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7.5703125" customWidth="1"/>
    <col min="16" max="27" width="9" customWidth="1"/>
  </cols>
  <sheetData>
    <row r="1" spans="2:27" ht="9" customHeight="1"/>
    <row r="2" spans="2:27" ht="43.5" customHeight="1">
      <c r="B2" s="97" t="s">
        <v>56</v>
      </c>
      <c r="C2" s="98"/>
      <c r="D2" s="98"/>
      <c r="E2" s="99"/>
      <c r="F2" s="1" t="s">
        <v>1</v>
      </c>
      <c r="G2" s="2">
        <f>SUM(G5:G35)</f>
        <v>0</v>
      </c>
      <c r="H2" s="3" t="s">
        <v>2</v>
      </c>
      <c r="I2" s="4">
        <f>SUM(I5:I35)</f>
        <v>0</v>
      </c>
      <c r="J2" s="5" t="s">
        <v>3</v>
      </c>
      <c r="K2" s="6">
        <f>'10월'!K2 + (I2 - G2)</f>
        <v>1987112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19"/>
      <c r="C5" s="20"/>
      <c r="D5" s="21"/>
      <c r="E5" s="22" t="s">
        <v>19</v>
      </c>
      <c r="F5" s="23"/>
      <c r="G5" s="24" t="s">
        <v>19</v>
      </c>
      <c r="H5" s="25"/>
      <c r="I5" s="26"/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0</v>
      </c>
      <c r="O5" s="29" t="e">
        <f t="shared" ref="O5:O17" si="1">SUM(N5/$N$17)</f>
        <v>#DIV/0!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31"/>
      <c r="C6" s="32"/>
      <c r="D6" s="33"/>
      <c r="E6" s="34" t="s">
        <v>19</v>
      </c>
      <c r="F6" s="35"/>
      <c r="G6" s="36"/>
      <c r="H6" s="37"/>
      <c r="I6" s="38" t="s">
        <v>19</v>
      </c>
      <c r="J6" s="92"/>
      <c r="K6" s="93"/>
      <c r="M6" s="27" t="str">
        <f>항목!D3</f>
        <v>통신비</v>
      </c>
      <c r="N6" s="28">
        <f t="shared" si="0"/>
        <v>0</v>
      </c>
      <c r="O6" s="29" t="e">
        <f t="shared" si="1"/>
        <v>#DIV/0!</v>
      </c>
    </row>
    <row r="7" spans="2:27" ht="19.5" customHeight="1">
      <c r="B7" s="31"/>
      <c r="C7" s="32"/>
      <c r="D7" s="33"/>
      <c r="E7" s="34"/>
      <c r="F7" s="35"/>
      <c r="G7" s="36"/>
      <c r="H7" s="37"/>
      <c r="I7" s="38"/>
      <c r="J7" s="92"/>
      <c r="K7" s="93"/>
      <c r="M7" s="27" t="str">
        <f>항목!E3</f>
        <v>차량유지비교통비</v>
      </c>
      <c r="N7" s="28">
        <f t="shared" si="0"/>
        <v>0</v>
      </c>
      <c r="O7" s="29" t="e">
        <f t="shared" si="1"/>
        <v>#DIV/0!</v>
      </c>
    </row>
    <row r="8" spans="2:27" ht="19.5" customHeight="1">
      <c r="B8" s="31"/>
      <c r="C8" s="32"/>
      <c r="D8" s="33"/>
      <c r="E8" s="34"/>
      <c r="F8" s="35"/>
      <c r="G8" s="36"/>
      <c r="H8" s="37"/>
      <c r="I8" s="38"/>
      <c r="J8" s="92"/>
      <c r="K8" s="93"/>
      <c r="M8" s="27" t="str">
        <f>항목!F3</f>
        <v>식비</v>
      </c>
      <c r="N8" s="28">
        <f t="shared" si="0"/>
        <v>0</v>
      </c>
      <c r="O8" s="29" t="e">
        <f t="shared" si="1"/>
        <v>#DIV/0!</v>
      </c>
    </row>
    <row r="9" spans="2:27" ht="19.5" customHeight="1">
      <c r="B9" s="31"/>
      <c r="C9" s="32"/>
      <c r="D9" s="33"/>
      <c r="E9" s="34"/>
      <c r="F9" s="35"/>
      <c r="G9" s="36"/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 t="e">
        <f t="shared" si="1"/>
        <v>#DIV/0!</v>
      </c>
    </row>
    <row r="10" spans="2:27" ht="19.5" customHeight="1">
      <c r="B10" s="31"/>
      <c r="C10" s="32"/>
      <c r="D10" s="33"/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0</v>
      </c>
      <c r="O10" s="29" t="e">
        <f t="shared" si="1"/>
        <v>#DIV/0!</v>
      </c>
      <c r="R10" s="30" t="s">
        <v>19</v>
      </c>
    </row>
    <row r="11" spans="2:27" ht="19.5" customHeight="1">
      <c r="B11" s="31"/>
      <c r="C11" s="32"/>
      <c r="D11" s="33"/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 t="e">
        <f t="shared" si="1"/>
        <v>#DIV/0!</v>
      </c>
    </row>
    <row r="12" spans="2:27" ht="19.5" customHeight="1">
      <c r="B12" s="31"/>
      <c r="C12" s="32"/>
      <c r="D12" s="33"/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 t="e">
        <f t="shared" si="1"/>
        <v>#DIV/0!</v>
      </c>
    </row>
    <row r="13" spans="2:27" ht="19.5" customHeight="1">
      <c r="B13" s="31"/>
      <c r="C13" s="32"/>
      <c r="D13" s="33"/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 t="e">
        <f t="shared" si="1"/>
        <v>#DIV/0!</v>
      </c>
    </row>
    <row r="14" spans="2:27" ht="19.5" customHeight="1">
      <c r="B14" s="31"/>
      <c r="C14" s="32"/>
      <c r="D14" s="33"/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0</v>
      </c>
      <c r="O14" s="29" t="e">
        <f t="shared" si="1"/>
        <v>#DIV/0!</v>
      </c>
      <c r="S14" s="30" t="s">
        <v>19</v>
      </c>
    </row>
    <row r="15" spans="2:27" ht="19.5" customHeight="1">
      <c r="B15" s="31"/>
      <c r="C15" s="32"/>
      <c r="D15" s="33"/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 t="e">
        <f t="shared" si="1"/>
        <v>#DIV/0!</v>
      </c>
    </row>
    <row r="16" spans="2:27" ht="19.5" customHeight="1">
      <c r="B16" s="31"/>
      <c r="C16" s="32"/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 t="e">
        <f t="shared" si="1"/>
        <v>#DIV/0!</v>
      </c>
    </row>
    <row r="17" spans="2:15" ht="19.5" customHeight="1">
      <c r="B17" s="31"/>
      <c r="C17" s="32"/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0</v>
      </c>
      <c r="O17" s="44" t="e">
        <f t="shared" si="1"/>
        <v>#DIV/0!</v>
      </c>
    </row>
    <row r="18" spans="2:15" ht="19.5" customHeight="1">
      <c r="B18" s="31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31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31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31"/>
      <c r="C21" s="32"/>
      <c r="D21" s="33"/>
      <c r="E21" s="34"/>
      <c r="F21" s="35"/>
      <c r="G21" s="36"/>
      <c r="H21" s="37"/>
      <c r="I21" s="38"/>
      <c r="J21" s="92"/>
      <c r="K21" s="93"/>
      <c r="M21" s="45" t="str">
        <f>항목!B4</f>
        <v>계 회비</v>
      </c>
      <c r="N21" s="46">
        <f>SUMIF('12월'!$D$5:$D$35,M21,'12월'!$I$5:$I$35)</f>
        <v>0</v>
      </c>
      <c r="O21" s="47" t="e">
        <f t="shared" ref="O21:O29" si="2">SUM(N21/$N$29)</f>
        <v>#DIV/0!</v>
      </c>
    </row>
    <row r="22" spans="2:15" ht="19.5" customHeight="1">
      <c r="B22" s="31"/>
      <c r="C22" s="32"/>
      <c r="D22" s="33"/>
      <c r="E22" s="34"/>
      <c r="F22" s="35"/>
      <c r="G22" s="36"/>
      <c r="H22" s="37"/>
      <c r="I22" s="38"/>
      <c r="J22" s="92"/>
      <c r="K22" s="93"/>
      <c r="M22" s="27" t="str">
        <f>항목!B5</f>
        <v>찬조금</v>
      </c>
      <c r="N22" s="28">
        <f>SUMIF('12월'!$D$5:$D$35,M22,'12월'!$I$5:$I$35)</f>
        <v>0</v>
      </c>
      <c r="O22" s="29" t="e">
        <f t="shared" si="2"/>
        <v>#DIV/0!</v>
      </c>
    </row>
    <row r="23" spans="2:15" ht="19.5" customHeight="1">
      <c r="B23" s="31"/>
      <c r="C23" s="32"/>
      <c r="D23" s="33"/>
      <c r="E23" s="34"/>
      <c r="F23" s="35"/>
      <c r="G23" s="36"/>
      <c r="H23" s="37"/>
      <c r="I23" s="38"/>
      <c r="J23" s="92"/>
      <c r="K23" s="93"/>
      <c r="M23" s="27" t="str">
        <f>항목!B6</f>
        <v>가입비</v>
      </c>
      <c r="N23" s="28">
        <f>SUMIF('12월'!$D$5:$D$35,M23,'12월'!$I$5:$I$35)</f>
        <v>0</v>
      </c>
      <c r="O23" s="29" t="e">
        <f t="shared" si="2"/>
        <v>#DIV/0!</v>
      </c>
    </row>
    <row r="24" spans="2:15" ht="19.5" customHeight="1">
      <c r="B24" s="31"/>
      <c r="C24" s="32"/>
      <c r="D24" s="33"/>
      <c r="E24" s="34"/>
      <c r="F24" s="35"/>
      <c r="G24" s="36"/>
      <c r="H24" s="37"/>
      <c r="I24" s="38"/>
      <c r="J24" s="92"/>
      <c r="K24" s="93"/>
      <c r="M24" s="27" t="str">
        <f>항목!B7</f>
        <v>이자</v>
      </c>
      <c r="N24" s="28">
        <f>SUMIF('12월'!$D$5:$D$35,M24,'12월'!$I$5:$I$35)</f>
        <v>0</v>
      </c>
      <c r="O24" s="29" t="e">
        <f t="shared" si="2"/>
        <v>#DIV/0!</v>
      </c>
    </row>
    <row r="25" spans="2:15" ht="19.5" customHeight="1">
      <c r="B25" s="31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SUMIF('12월'!$D$5:$D$35,M25,'12월'!$I$5:$I$35)</f>
        <v>0</v>
      </c>
      <c r="O25" s="29" t="e">
        <f t="shared" si="2"/>
        <v>#DIV/0!</v>
      </c>
    </row>
    <row r="26" spans="2:15" ht="19.5" customHeight="1">
      <c r="B26" s="31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SUMIF('12월'!$D$5:$D$35,M26,'12월'!$I$5:$I$35)</f>
        <v>0</v>
      </c>
      <c r="O26" s="29" t="e">
        <f t="shared" si="2"/>
        <v>#DIV/0!</v>
      </c>
    </row>
    <row r="27" spans="2:15" ht="19.5" customHeight="1">
      <c r="B27" s="31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SUMIF('12월'!$D$5:$D$35,M27,'12월'!$I$5:$I$35)</f>
        <v>0</v>
      </c>
      <c r="O27" s="48" t="e">
        <f t="shared" si="2"/>
        <v>#DIV/0!</v>
      </c>
    </row>
    <row r="28" spans="2:15" ht="19.5" customHeight="1">
      <c r="B28" s="31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SUMIF('12월'!$D$5:$D$35,M28,'12월'!$I$5:$I$35)</f>
        <v>0</v>
      </c>
      <c r="O28" s="41" t="e">
        <f t="shared" si="2"/>
        <v>#DIV/0!</v>
      </c>
    </row>
    <row r="29" spans="2:15" ht="19.5" customHeight="1">
      <c r="B29" s="31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0</v>
      </c>
      <c r="O29" s="44" t="e">
        <f t="shared" si="2"/>
        <v>#DIV/0!</v>
      </c>
    </row>
    <row r="30" spans="2:15" ht="19.5" customHeight="1">
      <c r="B30" s="31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31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31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31"/>
      <c r="C33" s="32"/>
      <c r="D33" s="33"/>
      <c r="E33" s="34"/>
      <c r="F33" s="35"/>
      <c r="G33" s="36"/>
      <c r="H33" s="37"/>
      <c r="I33" s="38"/>
      <c r="J33" s="92"/>
      <c r="K33" s="93"/>
    </row>
    <row r="34" spans="2:11" ht="19.5" customHeight="1">
      <c r="B34" s="31"/>
      <c r="C34" s="32"/>
      <c r="D34" s="33"/>
      <c r="E34" s="34"/>
      <c r="F34" s="35"/>
      <c r="G34" s="36"/>
      <c r="H34" s="37"/>
      <c r="I34" s="38"/>
      <c r="J34" s="92"/>
      <c r="K34" s="93"/>
    </row>
    <row r="35" spans="2:11" ht="19.5" customHeight="1" thickBot="1">
      <c r="B35" s="53"/>
      <c r="C35" s="85"/>
      <c r="D35" s="84"/>
      <c r="E35" s="86"/>
      <c r="F35" s="87"/>
      <c r="G35" s="88"/>
      <c r="H35" s="85"/>
      <c r="I35" s="89"/>
      <c r="J35" s="103"/>
      <c r="K35" s="104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</mergeCells>
  <phoneticPr fontId="10" type="noConversion"/>
  <dataValidations count="2">
    <dataValidation type="list" allowBlank="1" showErrorMessage="1" sqref="H5:H35" xr:uid="{00000000-0002-0000-0B00-000001000000}">
      <formula1>수입구분</formula1>
    </dataValidation>
    <dataValidation type="list" allowBlank="1" showErrorMessage="1" sqref="F5:F35" xr:uid="{00000000-0002-0000-0B00-000003000000}">
      <formula1>지출구분</formula1>
    </dataValidation>
  </dataValidations>
  <pageMargins left="0.69986110925674438" right="0.69986110925674438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항목!$B$4:$N$11</xm:f>
          </x14:formula1>
          <xm:sqref>D5:D35</xm:sqref>
        </x14:dataValidation>
        <x14:dataValidation type="list" allowBlank="1" showErrorMessage="1" xr:uid="{00000000-0002-0000-0B00-000002000000}">
          <x14:formula1>
            <xm:f>항목!$B$3:$N$3</xm:f>
          </x14:formula1>
          <xm:sqref>C5:C35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1000"/>
  <sheetViews>
    <sheetView workbookViewId="0">
      <selection activeCell="N4" sqref="N4"/>
    </sheetView>
  </sheetViews>
  <sheetFormatPr defaultColWidth="14.42578125" defaultRowHeight="15" customHeight="1"/>
  <cols>
    <col min="1" max="1" width="1.42578125" customWidth="1"/>
    <col min="2" max="16" width="10.5703125" customWidth="1"/>
    <col min="17" max="26" width="9" customWidth="1"/>
  </cols>
  <sheetData>
    <row r="1" spans="2:16" ht="9" customHeight="1"/>
    <row r="2" spans="2:16" ht="36.75" customHeight="1">
      <c r="B2" s="64" t="s">
        <v>24</v>
      </c>
      <c r="C2" s="65"/>
      <c r="D2" s="65"/>
      <c r="E2" s="65"/>
      <c r="F2" s="65" t="s">
        <v>57</v>
      </c>
      <c r="G2" s="65"/>
      <c r="H2" s="65"/>
      <c r="I2" s="65"/>
      <c r="J2" s="65"/>
      <c r="K2" s="65"/>
      <c r="L2" s="65"/>
      <c r="M2" s="65"/>
      <c r="N2" s="66"/>
    </row>
    <row r="3" spans="2:16" ht="39" customHeight="1">
      <c r="B3" s="69" t="s">
        <v>24</v>
      </c>
      <c r="C3" s="70" t="s">
        <v>58</v>
      </c>
      <c r="D3" s="70" t="s">
        <v>43</v>
      </c>
      <c r="E3" s="70" t="s">
        <v>59</v>
      </c>
      <c r="F3" s="70" t="s">
        <v>15</v>
      </c>
      <c r="G3" s="70" t="s">
        <v>60</v>
      </c>
      <c r="H3" s="70" t="s">
        <v>20</v>
      </c>
      <c r="I3" s="70" t="s">
        <v>28</v>
      </c>
      <c r="J3" s="70" t="s">
        <v>61</v>
      </c>
      <c r="K3" s="70" t="s">
        <v>62</v>
      </c>
      <c r="L3" s="70" t="s">
        <v>39</v>
      </c>
      <c r="M3" s="70" t="s">
        <v>31</v>
      </c>
      <c r="N3" s="68" t="s">
        <v>63</v>
      </c>
      <c r="O3" s="67" t="s">
        <v>10</v>
      </c>
      <c r="P3" s="68" t="s">
        <v>8</v>
      </c>
    </row>
    <row r="4" spans="2:16" ht="21.75" customHeight="1">
      <c r="B4" s="73" t="s">
        <v>25</v>
      </c>
      <c r="C4" s="74" t="s">
        <v>64</v>
      </c>
      <c r="D4" s="74" t="s">
        <v>65</v>
      </c>
      <c r="E4" s="74" t="s">
        <v>66</v>
      </c>
      <c r="F4" s="74" t="s">
        <v>67</v>
      </c>
      <c r="G4" s="74" t="s">
        <v>68</v>
      </c>
      <c r="H4" s="74" t="s">
        <v>46</v>
      </c>
      <c r="I4" s="74" t="s">
        <v>69</v>
      </c>
      <c r="J4" s="74" t="s">
        <v>70</v>
      </c>
      <c r="K4" s="74" t="s">
        <v>71</v>
      </c>
      <c r="L4" s="74" t="s">
        <v>40</v>
      </c>
      <c r="M4" s="74" t="s">
        <v>32</v>
      </c>
      <c r="N4" s="72"/>
      <c r="O4" s="71" t="s">
        <v>18</v>
      </c>
      <c r="P4" s="72" t="s">
        <v>18</v>
      </c>
    </row>
    <row r="5" spans="2:16" ht="21.75" customHeight="1">
      <c r="B5" s="77" t="s">
        <v>35</v>
      </c>
      <c r="C5" s="78" t="s">
        <v>73</v>
      </c>
      <c r="D5" s="78" t="s">
        <v>44</v>
      </c>
      <c r="E5" s="78" t="s">
        <v>74</v>
      </c>
      <c r="F5" s="78" t="s">
        <v>16</v>
      </c>
      <c r="G5" s="78" t="s">
        <v>75</v>
      </c>
      <c r="H5" s="78" t="s">
        <v>76</v>
      </c>
      <c r="I5" s="78" t="s">
        <v>29</v>
      </c>
      <c r="J5" s="78" t="s">
        <v>77</v>
      </c>
      <c r="K5" s="78" t="s">
        <v>71</v>
      </c>
      <c r="L5" s="78" t="s">
        <v>78</v>
      </c>
      <c r="M5" s="78" t="s">
        <v>79</v>
      </c>
      <c r="N5" s="79"/>
      <c r="O5" s="75" t="s">
        <v>27</v>
      </c>
      <c r="P5" s="76" t="s">
        <v>72</v>
      </c>
    </row>
    <row r="6" spans="2:16" ht="21.75" customHeight="1">
      <c r="B6" s="77" t="s">
        <v>36</v>
      </c>
      <c r="C6" s="78" t="s">
        <v>80</v>
      </c>
      <c r="D6" s="78" t="s">
        <v>81</v>
      </c>
      <c r="E6" s="78" t="s">
        <v>82</v>
      </c>
      <c r="F6" s="78"/>
      <c r="G6" s="78" t="s">
        <v>83</v>
      </c>
      <c r="H6" s="78" t="s">
        <v>21</v>
      </c>
      <c r="I6" s="78"/>
      <c r="J6" s="78" t="s">
        <v>84</v>
      </c>
      <c r="K6" s="78"/>
      <c r="L6" s="78" t="s">
        <v>85</v>
      </c>
      <c r="M6" s="78" t="s">
        <v>86</v>
      </c>
      <c r="N6" s="79"/>
      <c r="O6" s="80"/>
      <c r="P6" s="81" t="s">
        <v>23</v>
      </c>
    </row>
    <row r="7" spans="2:16" ht="21.75" customHeight="1">
      <c r="B7" s="77" t="s">
        <v>87</v>
      </c>
      <c r="C7" s="78" t="s">
        <v>88</v>
      </c>
      <c r="D7" s="78" t="s">
        <v>89</v>
      </c>
      <c r="E7" s="78" t="s">
        <v>90</v>
      </c>
      <c r="F7" s="78"/>
      <c r="G7" s="78" t="s">
        <v>91</v>
      </c>
      <c r="H7" s="78" t="s">
        <v>92</v>
      </c>
      <c r="I7" s="78"/>
      <c r="J7" s="78" t="s">
        <v>93</v>
      </c>
      <c r="K7" s="78"/>
      <c r="L7" s="78" t="s">
        <v>94</v>
      </c>
      <c r="M7" s="78" t="s">
        <v>95</v>
      </c>
      <c r="N7" s="79"/>
    </row>
    <row r="8" spans="2:16" ht="21.75" customHeight="1">
      <c r="B8" s="77" t="s">
        <v>37</v>
      </c>
      <c r="C8" s="78" t="s">
        <v>96</v>
      </c>
      <c r="D8" s="78"/>
      <c r="E8" s="78" t="s">
        <v>97</v>
      </c>
      <c r="F8" s="78"/>
      <c r="G8" s="78"/>
      <c r="H8" s="78" t="s">
        <v>98</v>
      </c>
      <c r="I8" s="78"/>
      <c r="J8" s="78" t="s">
        <v>99</v>
      </c>
      <c r="K8" s="78"/>
      <c r="L8" s="78" t="s">
        <v>100</v>
      </c>
      <c r="M8" s="78" t="s">
        <v>101</v>
      </c>
      <c r="N8" s="79"/>
    </row>
    <row r="9" spans="2:16" ht="21.75" customHeight="1">
      <c r="B9" s="77"/>
      <c r="C9" s="78" t="s">
        <v>102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</row>
    <row r="10" spans="2:16" ht="21.75" customHeight="1">
      <c r="B10" s="77"/>
      <c r="C10" s="78" t="s">
        <v>103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9"/>
    </row>
    <row r="11" spans="2:16" ht="21.75" customHeight="1">
      <c r="B11" s="82"/>
      <c r="C11" s="83" t="s">
        <v>104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1"/>
    </row>
    <row r="12" spans="2:16" ht="21.75" customHeight="1"/>
    <row r="13" spans="2:16" ht="21.75" customHeight="1"/>
    <row r="14" spans="2:16" ht="21.75" customHeight="1"/>
    <row r="15" spans="2:16" ht="21.75" customHeight="1"/>
    <row r="16" spans="2:16" ht="21.75" customHeight="1"/>
    <row r="17" ht="21.75" customHeight="1"/>
    <row r="18" ht="21.75" customHeight="1"/>
    <row r="19" ht="21.75" customHeight="1"/>
    <row r="20" ht="21.7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0" type="noConversion"/>
  <pageMargins left="0.69986110925674438" right="0.69986110925674438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00"/>
  <sheetViews>
    <sheetView workbookViewId="0">
      <selection activeCell="E14" sqref="E14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7.5703125" customWidth="1"/>
    <col min="16" max="27" width="9" customWidth="1"/>
  </cols>
  <sheetData>
    <row r="1" spans="2:27" ht="9" customHeight="1"/>
    <row r="2" spans="2:27" ht="43.5" customHeight="1">
      <c r="B2" s="97" t="s">
        <v>38</v>
      </c>
      <c r="C2" s="98"/>
      <c r="D2" s="98"/>
      <c r="E2" s="99"/>
      <c r="F2" s="1" t="s">
        <v>1</v>
      </c>
      <c r="G2" s="2">
        <f>SUM(G5:G35)</f>
        <v>153888</v>
      </c>
      <c r="H2" s="3" t="s">
        <v>2</v>
      </c>
      <c r="I2" s="4">
        <f>SUM(I5:I35)</f>
        <v>600000</v>
      </c>
      <c r="J2" s="5" t="s">
        <v>3</v>
      </c>
      <c r="K2" s="6">
        <f>'01월'!K2 + (I2 - G2)</f>
        <v>1987112</v>
      </c>
      <c r="N2" s="30">
        <v>1620000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19">
        <v>45690</v>
      </c>
      <c r="C5" s="20" t="s">
        <v>39</v>
      </c>
      <c r="D5" s="21" t="s">
        <v>40</v>
      </c>
      <c r="E5" s="22" t="s">
        <v>41</v>
      </c>
      <c r="F5" s="23" t="s">
        <v>18</v>
      </c>
      <c r="G5" s="24">
        <v>100000</v>
      </c>
      <c r="H5" s="25"/>
      <c r="I5" s="26"/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0</v>
      </c>
      <c r="O5" s="29">
        <f t="shared" ref="O5:O17" si="1">SUM(N5/$N$17)</f>
        <v>0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31">
        <v>45694</v>
      </c>
      <c r="C6" s="32" t="s">
        <v>24</v>
      </c>
      <c r="D6" s="33" t="s">
        <v>25</v>
      </c>
      <c r="E6" s="34" t="s">
        <v>42</v>
      </c>
      <c r="F6" s="35"/>
      <c r="G6" s="36"/>
      <c r="H6" s="37" t="s">
        <v>18</v>
      </c>
      <c r="I6" s="38">
        <v>600000</v>
      </c>
      <c r="J6" s="92"/>
      <c r="K6" s="93"/>
      <c r="M6" s="27" t="str">
        <f>항목!D3</f>
        <v>통신비</v>
      </c>
      <c r="N6" s="28">
        <f t="shared" si="0"/>
        <v>45000</v>
      </c>
      <c r="O6" s="29">
        <f t="shared" si="1"/>
        <v>0.29242046163443541</v>
      </c>
    </row>
    <row r="7" spans="2:27" ht="19.5" customHeight="1">
      <c r="B7" s="31">
        <v>45693</v>
      </c>
      <c r="C7" s="32" t="s">
        <v>43</v>
      </c>
      <c r="D7" s="33" t="s">
        <v>44</v>
      </c>
      <c r="E7" s="34" t="s">
        <v>45</v>
      </c>
      <c r="F7" s="35" t="s">
        <v>18</v>
      </c>
      <c r="G7" s="36">
        <v>45000</v>
      </c>
      <c r="H7" s="37"/>
      <c r="I7" s="38"/>
      <c r="J7" s="92"/>
      <c r="K7" s="93"/>
      <c r="M7" s="27" t="str">
        <f>항목!E3</f>
        <v>차량유지비교통비</v>
      </c>
      <c r="N7" s="28">
        <f t="shared" si="0"/>
        <v>0</v>
      </c>
      <c r="O7" s="29">
        <f t="shared" si="1"/>
        <v>0</v>
      </c>
    </row>
    <row r="8" spans="2:27" ht="19.5" customHeight="1">
      <c r="B8" s="31">
        <v>45694</v>
      </c>
      <c r="C8" s="32" t="s">
        <v>20</v>
      </c>
      <c r="D8" s="33" t="s">
        <v>21</v>
      </c>
      <c r="E8" s="34" t="s">
        <v>46</v>
      </c>
      <c r="F8" s="35" t="s">
        <v>23</v>
      </c>
      <c r="G8" s="36">
        <v>8888</v>
      </c>
      <c r="H8" s="37"/>
      <c r="I8" s="38"/>
      <c r="J8" s="92"/>
      <c r="K8" s="93"/>
      <c r="M8" s="27" t="str">
        <f>항목!F3</f>
        <v>식비</v>
      </c>
      <c r="N8" s="28">
        <f t="shared" si="0"/>
        <v>0</v>
      </c>
      <c r="O8" s="29">
        <f t="shared" si="1"/>
        <v>0</v>
      </c>
    </row>
    <row r="9" spans="2:27" ht="19.5" customHeight="1">
      <c r="B9" s="31"/>
      <c r="C9" s="32"/>
      <c r="D9" s="33"/>
      <c r="E9" s="34"/>
      <c r="F9" s="35"/>
      <c r="G9" s="36"/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>
        <f t="shared" si="1"/>
        <v>0</v>
      </c>
    </row>
    <row r="10" spans="2:27" ht="19.5" customHeight="1">
      <c r="B10" s="31"/>
      <c r="C10" s="32"/>
      <c r="D10" s="33"/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8888</v>
      </c>
      <c r="O10" s="29">
        <f t="shared" si="1"/>
        <v>5.7756290289041383E-2</v>
      </c>
      <c r="R10" s="30" t="s">
        <v>19</v>
      </c>
    </row>
    <row r="11" spans="2:27" ht="19.5" customHeight="1">
      <c r="B11" s="31"/>
      <c r="C11" s="32"/>
      <c r="D11" s="33"/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>
        <f t="shared" si="1"/>
        <v>0</v>
      </c>
    </row>
    <row r="12" spans="2:27" ht="19.5" customHeight="1">
      <c r="B12" s="31"/>
      <c r="C12" s="32"/>
      <c r="D12" s="33"/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>
        <f t="shared" si="1"/>
        <v>0</v>
      </c>
    </row>
    <row r="13" spans="2:27" ht="19.5" customHeight="1">
      <c r="B13" s="31"/>
      <c r="C13" s="32"/>
      <c r="D13" s="33"/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>
        <f t="shared" si="1"/>
        <v>0</v>
      </c>
    </row>
    <row r="14" spans="2:27" ht="19.5" customHeight="1">
      <c r="B14" s="31"/>
      <c r="C14" s="32"/>
      <c r="D14" s="33"/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100000</v>
      </c>
      <c r="O14" s="29">
        <f t="shared" si="1"/>
        <v>0.64982324807652314</v>
      </c>
      <c r="S14" s="30" t="s">
        <v>19</v>
      </c>
    </row>
    <row r="15" spans="2:27" ht="19.5" customHeight="1">
      <c r="B15" s="31"/>
      <c r="C15" s="32"/>
      <c r="D15" s="33"/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>
        <f t="shared" si="1"/>
        <v>0</v>
      </c>
    </row>
    <row r="16" spans="2:27" ht="19.5" customHeight="1">
      <c r="B16" s="31"/>
      <c r="C16" s="32"/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>
        <f t="shared" si="1"/>
        <v>0</v>
      </c>
    </row>
    <row r="17" spans="2:15" ht="19.5" customHeight="1">
      <c r="B17" s="31"/>
      <c r="C17" s="32"/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153888</v>
      </c>
      <c r="O17" s="44">
        <f t="shared" si="1"/>
        <v>1</v>
      </c>
    </row>
    <row r="18" spans="2:15" ht="19.5" customHeight="1">
      <c r="B18" s="31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31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31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31"/>
      <c r="C21" s="32"/>
      <c r="D21" s="33"/>
      <c r="E21" s="34"/>
      <c r="F21" s="35"/>
      <c r="G21" s="36"/>
      <c r="H21" s="37"/>
      <c r="I21" s="38"/>
      <c r="J21" s="92"/>
      <c r="K21" s="93"/>
      <c r="M21" s="45" t="str">
        <f>항목!B4</f>
        <v>계 회비</v>
      </c>
      <c r="N21" s="46">
        <f>SUMIF('02월'!$D$5:$D$35,M21,'02월'!$I$5:$I$35)</f>
        <v>600000</v>
      </c>
      <c r="O21" s="47">
        <f t="shared" ref="O21:O29" si="2">SUM(N21/$N$29)</f>
        <v>1</v>
      </c>
    </row>
    <row r="22" spans="2:15" ht="19.5" customHeight="1">
      <c r="B22" s="31"/>
      <c r="C22" s="32"/>
      <c r="D22" s="33"/>
      <c r="E22" s="34"/>
      <c r="F22" s="35"/>
      <c r="G22" s="36"/>
      <c r="H22" s="37"/>
      <c r="I22" s="38"/>
      <c r="J22" s="92"/>
      <c r="K22" s="93"/>
      <c r="M22" s="27" t="str">
        <f>항목!B5</f>
        <v>찬조금</v>
      </c>
      <c r="N22" s="28">
        <f>SUMIF('02월'!$D$5:$D$35,M22,'02월'!$I$5:$I$35)</f>
        <v>0</v>
      </c>
      <c r="O22" s="29">
        <f t="shared" si="2"/>
        <v>0</v>
      </c>
    </row>
    <row r="23" spans="2:15" ht="19.5" customHeight="1">
      <c r="B23" s="31"/>
      <c r="C23" s="32"/>
      <c r="D23" s="33"/>
      <c r="E23" s="34"/>
      <c r="F23" s="35"/>
      <c r="G23" s="36"/>
      <c r="H23" s="37"/>
      <c r="I23" s="38"/>
      <c r="J23" s="92"/>
      <c r="K23" s="93"/>
      <c r="M23" s="27" t="str">
        <f>항목!B6</f>
        <v>가입비</v>
      </c>
      <c r="N23" s="28">
        <f>SUMIF('02월'!$D$5:$D$35,M23,'02월'!$I$5:$I$35)</f>
        <v>0</v>
      </c>
      <c r="O23" s="29">
        <f t="shared" si="2"/>
        <v>0</v>
      </c>
    </row>
    <row r="24" spans="2:15" ht="19.5" customHeight="1">
      <c r="B24" s="31"/>
      <c r="C24" s="32"/>
      <c r="D24" s="33"/>
      <c r="E24" s="34"/>
      <c r="F24" s="35"/>
      <c r="G24" s="36"/>
      <c r="H24" s="37"/>
      <c r="I24" s="38"/>
      <c r="J24" s="92"/>
      <c r="K24" s="93"/>
      <c r="M24" s="27" t="str">
        <f>항목!B7</f>
        <v>이자</v>
      </c>
      <c r="N24" s="28">
        <f>SUMIF('02월'!$D$5:$D$35,M24,'02월'!$I$5:$I$35)</f>
        <v>0</v>
      </c>
      <c r="O24" s="29">
        <f t="shared" si="2"/>
        <v>0</v>
      </c>
    </row>
    <row r="25" spans="2:15" ht="19.5" customHeight="1">
      <c r="B25" s="31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SUMIF('02월'!$D$5:$D$35,M25,'02월'!$I$5:$I$35)</f>
        <v>0</v>
      </c>
      <c r="O25" s="29">
        <f t="shared" si="2"/>
        <v>0</v>
      </c>
    </row>
    <row r="26" spans="2:15" ht="19.5" customHeight="1">
      <c r="B26" s="31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SUMIF('02월'!$D$5:$D$35,M26,'02월'!$I$5:$I$35)</f>
        <v>0</v>
      </c>
      <c r="O26" s="29">
        <f t="shared" si="2"/>
        <v>0</v>
      </c>
    </row>
    <row r="27" spans="2:15" ht="19.5" customHeight="1">
      <c r="B27" s="31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SUMIF('02월'!$D$5:$D$35,M27,'02월'!$I$5:$I$35)</f>
        <v>0</v>
      </c>
      <c r="O27" s="48">
        <f t="shared" si="2"/>
        <v>0</v>
      </c>
    </row>
    <row r="28" spans="2:15" ht="19.5" customHeight="1">
      <c r="B28" s="31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SUMIF('02월'!$D$5:$D$35,M28,'02월'!$I$5:$I$35)</f>
        <v>0</v>
      </c>
      <c r="O28" s="41">
        <f t="shared" si="2"/>
        <v>0</v>
      </c>
    </row>
    <row r="29" spans="2:15" ht="19.5" customHeight="1">
      <c r="B29" s="31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600000</v>
      </c>
      <c r="O29" s="44">
        <f t="shared" si="2"/>
        <v>1</v>
      </c>
    </row>
    <row r="30" spans="2:15" ht="19.5" customHeight="1">
      <c r="B30" s="31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31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31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31"/>
      <c r="C33" s="32"/>
      <c r="D33" s="33"/>
      <c r="E33" s="34"/>
      <c r="F33" s="35"/>
      <c r="G33" s="36"/>
      <c r="H33" s="37"/>
      <c r="I33" s="38"/>
      <c r="J33" s="92"/>
      <c r="K33" s="93"/>
    </row>
    <row r="34" spans="2:11" ht="19.5" customHeight="1">
      <c r="B34" s="31"/>
      <c r="C34" s="32"/>
      <c r="D34" s="33"/>
      <c r="E34" s="34"/>
      <c r="F34" s="35"/>
      <c r="G34" s="36"/>
      <c r="H34" s="37"/>
      <c r="I34" s="38"/>
      <c r="J34" s="92"/>
      <c r="K34" s="93"/>
    </row>
    <row r="35" spans="2:11" ht="19.5" customHeight="1">
      <c r="B35" s="53"/>
      <c r="C35" s="54"/>
      <c r="D35" s="55"/>
      <c r="E35" s="56"/>
      <c r="F35" s="57"/>
      <c r="G35" s="58"/>
      <c r="H35" s="59"/>
      <c r="I35" s="60"/>
      <c r="J35" s="90"/>
      <c r="K35" s="91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5:K35"/>
    <mergeCell ref="J31:K31"/>
    <mergeCell ref="J32:K32"/>
    <mergeCell ref="J33:K33"/>
    <mergeCell ref="J34:K34"/>
  </mergeCells>
  <phoneticPr fontId="10" type="noConversion"/>
  <dataValidations count="2">
    <dataValidation type="list" allowBlank="1" showErrorMessage="1" sqref="H5:H35" xr:uid="{00000000-0002-0000-0100-000001000000}">
      <formula1>수입구분</formula1>
    </dataValidation>
    <dataValidation type="list" allowBlank="1" showErrorMessage="1" sqref="F5:F35" xr:uid="{00000000-0002-0000-0100-000002000000}">
      <formula1>지출구분</formula1>
    </dataValidation>
  </dataValidations>
  <pageMargins left="0.69986110925674438" right="0.69986110925674438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항목!$B$4:$N$11</xm:f>
          </x14:formula1>
          <xm:sqref>D5:D35</xm:sqref>
        </x14:dataValidation>
        <x14:dataValidation type="list" allowBlank="1" showErrorMessage="1" xr:uid="{00000000-0002-0000-0100-000003000000}">
          <x14:formula1>
            <xm:f>항목!$B$3:$N$3</xm:f>
          </x14:formula1>
          <xm:sqref>C5:C35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1000"/>
  <sheetViews>
    <sheetView workbookViewId="0">
      <selection activeCell="E11" sqref="E11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7.5703125" customWidth="1"/>
    <col min="16" max="27" width="9" customWidth="1"/>
  </cols>
  <sheetData>
    <row r="1" spans="2:27" ht="9" customHeight="1"/>
    <row r="2" spans="2:27" ht="43.5" customHeight="1">
      <c r="B2" s="97" t="s">
        <v>47</v>
      </c>
      <c r="C2" s="98"/>
      <c r="D2" s="98"/>
      <c r="E2" s="99"/>
      <c r="F2" s="1" t="s">
        <v>1</v>
      </c>
      <c r="G2" s="2">
        <f>SUM(G5:G35)</f>
        <v>0</v>
      </c>
      <c r="H2" s="3" t="s">
        <v>2</v>
      </c>
      <c r="I2" s="4">
        <f>SUM(I5:I35)</f>
        <v>0</v>
      </c>
      <c r="J2" s="5" t="s">
        <v>3</v>
      </c>
      <c r="K2" s="6">
        <f>'02월'!K2 + (I2 - G2)</f>
        <v>1987112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61"/>
      <c r="C5" s="20"/>
      <c r="D5" s="21"/>
      <c r="E5" s="22" t="s">
        <v>19</v>
      </c>
      <c r="F5" s="23"/>
      <c r="G5" s="24" t="s">
        <v>19</v>
      </c>
      <c r="H5" s="25"/>
      <c r="I5" s="26"/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0</v>
      </c>
      <c r="O5" s="29" t="e">
        <f t="shared" ref="O5:O17" si="1">SUM(N5/$N$17)</f>
        <v>#DIV/0!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62"/>
      <c r="C6" s="32"/>
      <c r="D6" s="33"/>
      <c r="E6" s="34" t="s">
        <v>19</v>
      </c>
      <c r="F6" s="35"/>
      <c r="G6" s="36"/>
      <c r="H6" s="37"/>
      <c r="I6" s="38" t="s">
        <v>19</v>
      </c>
      <c r="J6" s="92"/>
      <c r="K6" s="93"/>
      <c r="M6" s="27" t="str">
        <f>항목!D3</f>
        <v>통신비</v>
      </c>
      <c r="N6" s="28">
        <f t="shared" si="0"/>
        <v>0</v>
      </c>
      <c r="O6" s="29" t="e">
        <f t="shared" si="1"/>
        <v>#DIV/0!</v>
      </c>
    </row>
    <row r="7" spans="2:27" ht="19.5" customHeight="1">
      <c r="B7" s="62"/>
      <c r="C7" s="32"/>
      <c r="D7" s="33"/>
      <c r="E7" s="34"/>
      <c r="F7" s="35"/>
      <c r="G7" s="36"/>
      <c r="H7" s="37"/>
      <c r="I7" s="38"/>
      <c r="J7" s="92"/>
      <c r="K7" s="93"/>
      <c r="M7" s="27" t="str">
        <f>항목!E3</f>
        <v>차량유지비교통비</v>
      </c>
      <c r="N7" s="28">
        <f t="shared" si="0"/>
        <v>0</v>
      </c>
      <c r="O7" s="29" t="e">
        <f t="shared" si="1"/>
        <v>#DIV/0!</v>
      </c>
    </row>
    <row r="8" spans="2:27" ht="19.5" customHeight="1">
      <c r="B8" s="62"/>
      <c r="C8" s="32"/>
      <c r="D8" s="33"/>
      <c r="E8" s="34"/>
      <c r="F8" s="35"/>
      <c r="G8" s="36"/>
      <c r="H8" s="37"/>
      <c r="I8" s="38"/>
      <c r="J8" s="92"/>
      <c r="K8" s="93"/>
      <c r="M8" s="27" t="str">
        <f>항목!F3</f>
        <v>식비</v>
      </c>
      <c r="N8" s="28">
        <f t="shared" si="0"/>
        <v>0</v>
      </c>
      <c r="O8" s="29" t="e">
        <f t="shared" si="1"/>
        <v>#DIV/0!</v>
      </c>
    </row>
    <row r="9" spans="2:27" ht="19.5" customHeight="1">
      <c r="B9" s="62"/>
      <c r="C9" s="32"/>
      <c r="D9" s="33"/>
      <c r="E9" s="34"/>
      <c r="F9" s="35"/>
      <c r="G9" s="36"/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 t="e">
        <f t="shared" si="1"/>
        <v>#DIV/0!</v>
      </c>
    </row>
    <row r="10" spans="2:27" ht="19.5" customHeight="1">
      <c r="B10" s="62"/>
      <c r="C10" s="32"/>
      <c r="D10" s="33"/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0</v>
      </c>
      <c r="O10" s="29" t="e">
        <f t="shared" si="1"/>
        <v>#DIV/0!</v>
      </c>
      <c r="R10" s="30" t="s">
        <v>19</v>
      </c>
    </row>
    <row r="11" spans="2:27" ht="19.5" customHeight="1">
      <c r="B11" s="62"/>
      <c r="C11" s="32"/>
      <c r="D11" s="33"/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 t="e">
        <f t="shared" si="1"/>
        <v>#DIV/0!</v>
      </c>
    </row>
    <row r="12" spans="2:27" ht="19.5" customHeight="1">
      <c r="B12" s="62"/>
      <c r="C12" s="32"/>
      <c r="D12" s="33"/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 t="e">
        <f t="shared" si="1"/>
        <v>#DIV/0!</v>
      </c>
    </row>
    <row r="13" spans="2:27" ht="19.5" customHeight="1">
      <c r="B13" s="62"/>
      <c r="C13" s="32"/>
      <c r="D13" s="33"/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 t="e">
        <f t="shared" si="1"/>
        <v>#DIV/0!</v>
      </c>
    </row>
    <row r="14" spans="2:27" ht="19.5" customHeight="1">
      <c r="B14" s="62"/>
      <c r="C14" s="32"/>
      <c r="D14" s="33"/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0</v>
      </c>
      <c r="O14" s="29" t="e">
        <f t="shared" si="1"/>
        <v>#DIV/0!</v>
      </c>
      <c r="S14" s="30" t="s">
        <v>19</v>
      </c>
    </row>
    <row r="15" spans="2:27" ht="19.5" customHeight="1">
      <c r="B15" s="62"/>
      <c r="C15" s="32"/>
      <c r="D15" s="33"/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 t="e">
        <f t="shared" si="1"/>
        <v>#DIV/0!</v>
      </c>
    </row>
    <row r="16" spans="2:27" ht="19.5" customHeight="1">
      <c r="B16" s="62"/>
      <c r="C16" s="32"/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 t="e">
        <f t="shared" si="1"/>
        <v>#DIV/0!</v>
      </c>
    </row>
    <row r="17" spans="2:15" ht="19.5" customHeight="1">
      <c r="B17" s="62"/>
      <c r="C17" s="32"/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0</v>
      </c>
      <c r="O17" s="44" t="e">
        <f t="shared" si="1"/>
        <v>#DIV/0!</v>
      </c>
    </row>
    <row r="18" spans="2:15" ht="19.5" customHeight="1">
      <c r="B18" s="62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62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62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62"/>
      <c r="C21" s="32"/>
      <c r="D21" s="33"/>
      <c r="E21" s="34"/>
      <c r="F21" s="35"/>
      <c r="G21" s="36"/>
      <c r="H21" s="37"/>
      <c r="I21" s="38"/>
      <c r="J21" s="92"/>
      <c r="K21" s="93"/>
      <c r="M21" s="45" t="str">
        <f>항목!B4</f>
        <v>계 회비</v>
      </c>
      <c r="N21" s="46">
        <f>SUMIF('03월'!$D$5:$D$35,M21,'03월'!$I$5:$I$35)</f>
        <v>0</v>
      </c>
      <c r="O21" s="47" t="e">
        <f t="shared" ref="O21:O29" si="2">SUM(N21/$N$29)</f>
        <v>#DIV/0!</v>
      </c>
    </row>
    <row r="22" spans="2:15" ht="19.5" customHeight="1">
      <c r="B22" s="62"/>
      <c r="C22" s="32"/>
      <c r="D22" s="33"/>
      <c r="E22" s="34"/>
      <c r="F22" s="35"/>
      <c r="G22" s="36"/>
      <c r="H22" s="37"/>
      <c r="I22" s="38"/>
      <c r="J22" s="92"/>
      <c r="K22" s="93"/>
      <c r="M22" s="27" t="str">
        <f>항목!B5</f>
        <v>찬조금</v>
      </c>
      <c r="N22" s="28">
        <f>SUMIF('03월'!$D$5:$D$35,M22,'03월'!$I$5:$I$35)</f>
        <v>0</v>
      </c>
      <c r="O22" s="29" t="e">
        <f t="shared" si="2"/>
        <v>#DIV/0!</v>
      </c>
    </row>
    <row r="23" spans="2:15" ht="19.5" customHeight="1">
      <c r="B23" s="62"/>
      <c r="C23" s="32"/>
      <c r="D23" s="33"/>
      <c r="E23" s="34"/>
      <c r="F23" s="35"/>
      <c r="G23" s="36"/>
      <c r="H23" s="37"/>
      <c r="I23" s="38"/>
      <c r="J23" s="92"/>
      <c r="K23" s="93"/>
      <c r="M23" s="27" t="str">
        <f>항목!B6</f>
        <v>가입비</v>
      </c>
      <c r="N23" s="28">
        <f>SUMIF('03월'!$D$5:$D$35,M23,'03월'!$I$5:$I$35)</f>
        <v>0</v>
      </c>
      <c r="O23" s="29" t="e">
        <f t="shared" si="2"/>
        <v>#DIV/0!</v>
      </c>
    </row>
    <row r="24" spans="2:15" ht="19.5" customHeight="1">
      <c r="B24" s="62"/>
      <c r="C24" s="32"/>
      <c r="D24" s="33"/>
      <c r="E24" s="34"/>
      <c r="F24" s="35"/>
      <c r="G24" s="36"/>
      <c r="H24" s="37"/>
      <c r="I24" s="38"/>
      <c r="J24" s="92"/>
      <c r="K24" s="93"/>
      <c r="M24" s="27" t="str">
        <f>항목!B7</f>
        <v>이자</v>
      </c>
      <c r="N24" s="28">
        <f>SUMIF('03월'!$D$5:$D$35,M24,'03월'!$I$5:$I$35)</f>
        <v>0</v>
      </c>
      <c r="O24" s="29" t="e">
        <f t="shared" si="2"/>
        <v>#DIV/0!</v>
      </c>
    </row>
    <row r="25" spans="2:15" ht="19.5" customHeight="1">
      <c r="B25" s="62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SUMIF('03월'!$D$5:$D$35,M25,'03월'!$I$5:$I$35)</f>
        <v>0</v>
      </c>
      <c r="O25" s="29" t="e">
        <f t="shared" si="2"/>
        <v>#DIV/0!</v>
      </c>
    </row>
    <row r="26" spans="2:15" ht="19.5" customHeight="1">
      <c r="B26" s="62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SUMIF('03월'!$D$5:$D$35,M26,'03월'!$I$5:$I$35)</f>
        <v>0</v>
      </c>
      <c r="O26" s="29" t="e">
        <f t="shared" si="2"/>
        <v>#DIV/0!</v>
      </c>
    </row>
    <row r="27" spans="2:15" ht="19.5" customHeight="1">
      <c r="B27" s="62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SUMIF('03월'!$D$5:$D$35,M27,'03월'!$I$5:$I$35)</f>
        <v>0</v>
      </c>
      <c r="O27" s="48" t="e">
        <f t="shared" si="2"/>
        <v>#DIV/0!</v>
      </c>
    </row>
    <row r="28" spans="2:15" ht="19.5" customHeight="1">
      <c r="B28" s="62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SUMIF('03월'!$D$5:$D$35,M28,'03월'!$I$5:$I$35)</f>
        <v>0</v>
      </c>
      <c r="O28" s="41" t="e">
        <f t="shared" si="2"/>
        <v>#DIV/0!</v>
      </c>
    </row>
    <row r="29" spans="2:15" ht="19.5" customHeight="1">
      <c r="B29" s="62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0</v>
      </c>
      <c r="O29" s="44" t="e">
        <f t="shared" si="2"/>
        <v>#DIV/0!</v>
      </c>
    </row>
    <row r="30" spans="2:15" ht="19.5" customHeight="1">
      <c r="B30" s="62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62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62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62"/>
      <c r="C33" s="32"/>
      <c r="D33" s="33"/>
      <c r="E33" s="34"/>
      <c r="F33" s="35"/>
      <c r="G33" s="36"/>
      <c r="H33" s="37"/>
      <c r="I33" s="38"/>
      <c r="J33" s="92"/>
      <c r="K33" s="93"/>
    </row>
    <row r="34" spans="2:11" ht="19.5" customHeight="1">
      <c r="B34" s="62"/>
      <c r="C34" s="32"/>
      <c r="D34" s="33"/>
      <c r="E34" s="34"/>
      <c r="F34" s="35"/>
      <c r="G34" s="36"/>
      <c r="H34" s="37"/>
      <c r="I34" s="38"/>
      <c r="J34" s="92"/>
      <c r="K34" s="93"/>
    </row>
    <row r="35" spans="2:11" ht="19.5" customHeight="1">
      <c r="B35" s="63"/>
      <c r="C35" s="54"/>
      <c r="D35" s="55"/>
      <c r="E35" s="56"/>
      <c r="F35" s="57"/>
      <c r="G35" s="58"/>
      <c r="H35" s="59"/>
      <c r="I35" s="60"/>
      <c r="J35" s="90"/>
      <c r="K35" s="91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5:K35"/>
    <mergeCell ref="J31:K31"/>
    <mergeCell ref="J32:K32"/>
    <mergeCell ref="J33:K33"/>
    <mergeCell ref="J34:K34"/>
  </mergeCells>
  <phoneticPr fontId="10" type="noConversion"/>
  <dataValidations count="2">
    <dataValidation type="list" allowBlank="1" showErrorMessage="1" sqref="H5:H35" xr:uid="{00000000-0002-0000-0200-000001000000}">
      <formula1>수입구분</formula1>
    </dataValidation>
    <dataValidation type="list" allowBlank="1" showErrorMessage="1" sqref="F5:F35" xr:uid="{00000000-0002-0000-0200-000003000000}">
      <formula1>지출구분</formula1>
    </dataValidation>
  </dataValidations>
  <pageMargins left="0.69986110925674438" right="0.69986110925674438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항목!$B$4:$N$11</xm:f>
          </x14:formula1>
          <xm:sqref>D5:D35</xm:sqref>
        </x14:dataValidation>
        <x14:dataValidation type="list" allowBlank="1" showErrorMessage="1" xr:uid="{00000000-0002-0000-0200-000002000000}">
          <x14:formula1>
            <xm:f>항목!$B$3:$N$3</xm:f>
          </x14:formula1>
          <xm:sqref>C5:C35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1000"/>
  <sheetViews>
    <sheetView workbookViewId="0">
      <selection activeCell="E10" sqref="E10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7.5703125" customWidth="1"/>
    <col min="16" max="27" width="9" customWidth="1"/>
  </cols>
  <sheetData>
    <row r="1" spans="2:27" ht="9" customHeight="1"/>
    <row r="2" spans="2:27" ht="43.5" customHeight="1">
      <c r="B2" s="97" t="s">
        <v>48</v>
      </c>
      <c r="C2" s="98"/>
      <c r="D2" s="98"/>
      <c r="E2" s="99"/>
      <c r="F2" s="1" t="s">
        <v>1</v>
      </c>
      <c r="G2" s="2">
        <f>SUM(G5:G35)</f>
        <v>0</v>
      </c>
      <c r="H2" s="3" t="s">
        <v>2</v>
      </c>
      <c r="I2" s="4">
        <f>SUM(I5:I35)</f>
        <v>0</v>
      </c>
      <c r="J2" s="5" t="s">
        <v>3</v>
      </c>
      <c r="K2" s="6">
        <f>'03월'!K2 + (I2 - G2)</f>
        <v>1987112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61"/>
      <c r="C5" s="20"/>
      <c r="D5" s="21"/>
      <c r="E5" s="22" t="s">
        <v>19</v>
      </c>
      <c r="F5" s="23"/>
      <c r="G5" s="24" t="s">
        <v>19</v>
      </c>
      <c r="H5" s="25"/>
      <c r="I5" s="26"/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0</v>
      </c>
      <c r="O5" s="29" t="e">
        <f t="shared" ref="O5:O17" si="1">SUM(N5/$N$17)</f>
        <v>#DIV/0!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62"/>
      <c r="C6" s="32"/>
      <c r="D6" s="33"/>
      <c r="E6" s="34" t="s">
        <v>19</v>
      </c>
      <c r="F6" s="35"/>
      <c r="G6" s="36"/>
      <c r="H6" s="37"/>
      <c r="I6" s="38" t="s">
        <v>19</v>
      </c>
      <c r="J6" s="92"/>
      <c r="K6" s="93"/>
      <c r="M6" s="27" t="str">
        <f>항목!D3</f>
        <v>통신비</v>
      </c>
      <c r="N6" s="28">
        <f t="shared" si="0"/>
        <v>0</v>
      </c>
      <c r="O6" s="29" t="e">
        <f t="shared" si="1"/>
        <v>#DIV/0!</v>
      </c>
    </row>
    <row r="7" spans="2:27" ht="19.5" customHeight="1">
      <c r="B7" s="62"/>
      <c r="C7" s="32"/>
      <c r="D7" s="33"/>
      <c r="E7" s="34"/>
      <c r="F7" s="35"/>
      <c r="G7" s="36"/>
      <c r="H7" s="37"/>
      <c r="I7" s="38"/>
      <c r="J7" s="92"/>
      <c r="K7" s="93"/>
      <c r="M7" s="27" t="str">
        <f>항목!E3</f>
        <v>차량유지비교통비</v>
      </c>
      <c r="N7" s="28">
        <f t="shared" si="0"/>
        <v>0</v>
      </c>
      <c r="O7" s="29" t="e">
        <f t="shared" si="1"/>
        <v>#DIV/0!</v>
      </c>
    </row>
    <row r="8" spans="2:27" ht="19.5" customHeight="1">
      <c r="B8" s="62"/>
      <c r="C8" s="32"/>
      <c r="D8" s="33"/>
      <c r="E8" s="34"/>
      <c r="F8" s="35"/>
      <c r="G8" s="36"/>
      <c r="H8" s="37"/>
      <c r="I8" s="38"/>
      <c r="J8" s="92"/>
      <c r="K8" s="93"/>
      <c r="M8" s="27" t="str">
        <f>항목!F3</f>
        <v>식비</v>
      </c>
      <c r="N8" s="28">
        <f t="shared" si="0"/>
        <v>0</v>
      </c>
      <c r="O8" s="29" t="e">
        <f t="shared" si="1"/>
        <v>#DIV/0!</v>
      </c>
    </row>
    <row r="9" spans="2:27" ht="19.5" customHeight="1">
      <c r="B9" s="62"/>
      <c r="C9" s="32"/>
      <c r="D9" s="33"/>
      <c r="E9" s="34"/>
      <c r="F9" s="35"/>
      <c r="G9" s="36"/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 t="e">
        <f t="shared" si="1"/>
        <v>#DIV/0!</v>
      </c>
    </row>
    <row r="10" spans="2:27" ht="19.5" customHeight="1">
      <c r="B10" s="62"/>
      <c r="C10" s="32"/>
      <c r="D10" s="33"/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0</v>
      </c>
      <c r="O10" s="29" t="e">
        <f t="shared" si="1"/>
        <v>#DIV/0!</v>
      </c>
      <c r="R10" s="30" t="s">
        <v>19</v>
      </c>
    </row>
    <row r="11" spans="2:27" ht="19.5" customHeight="1">
      <c r="B11" s="62"/>
      <c r="C11" s="32"/>
      <c r="D11" s="33"/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 t="e">
        <f t="shared" si="1"/>
        <v>#DIV/0!</v>
      </c>
    </row>
    <row r="12" spans="2:27" ht="19.5" customHeight="1">
      <c r="B12" s="62"/>
      <c r="C12" s="32"/>
      <c r="D12" s="33"/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 t="e">
        <f t="shared" si="1"/>
        <v>#DIV/0!</v>
      </c>
    </row>
    <row r="13" spans="2:27" ht="19.5" customHeight="1">
      <c r="B13" s="62"/>
      <c r="C13" s="32"/>
      <c r="D13" s="33"/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 t="e">
        <f t="shared" si="1"/>
        <v>#DIV/0!</v>
      </c>
    </row>
    <row r="14" spans="2:27" ht="19.5" customHeight="1">
      <c r="B14" s="62"/>
      <c r="C14" s="32"/>
      <c r="D14" s="33"/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0</v>
      </c>
      <c r="O14" s="29" t="e">
        <f t="shared" si="1"/>
        <v>#DIV/0!</v>
      </c>
      <c r="S14" s="30" t="s">
        <v>19</v>
      </c>
    </row>
    <row r="15" spans="2:27" ht="19.5" customHeight="1">
      <c r="B15" s="62"/>
      <c r="C15" s="32"/>
      <c r="D15" s="33"/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 t="e">
        <f t="shared" si="1"/>
        <v>#DIV/0!</v>
      </c>
    </row>
    <row r="16" spans="2:27" ht="19.5" customHeight="1">
      <c r="B16" s="62"/>
      <c r="C16" s="32"/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 t="e">
        <f t="shared" si="1"/>
        <v>#DIV/0!</v>
      </c>
    </row>
    <row r="17" spans="2:15" ht="19.5" customHeight="1">
      <c r="B17" s="62"/>
      <c r="C17" s="32"/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0</v>
      </c>
      <c r="O17" s="44" t="e">
        <f t="shared" si="1"/>
        <v>#DIV/0!</v>
      </c>
    </row>
    <row r="18" spans="2:15" ht="19.5" customHeight="1">
      <c r="B18" s="62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62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62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62"/>
      <c r="C21" s="32"/>
      <c r="D21" s="33"/>
      <c r="E21" s="34"/>
      <c r="F21" s="35"/>
      <c r="G21" s="36"/>
      <c r="H21" s="37"/>
      <c r="I21" s="38"/>
      <c r="J21" s="92"/>
      <c r="K21" s="93"/>
      <c r="M21" s="45" t="str">
        <f>항목!B4</f>
        <v>계 회비</v>
      </c>
      <c r="N21" s="46">
        <f>SUMIF('04월'!$D$5:$D$35,M21,'04월'!$I$5:$I$35)</f>
        <v>0</v>
      </c>
      <c r="O21" s="47" t="e">
        <f t="shared" ref="O21:O29" si="2">SUM(N21/$N$29)</f>
        <v>#DIV/0!</v>
      </c>
    </row>
    <row r="22" spans="2:15" ht="19.5" customHeight="1">
      <c r="B22" s="62"/>
      <c r="C22" s="32"/>
      <c r="D22" s="33"/>
      <c r="E22" s="34"/>
      <c r="F22" s="35"/>
      <c r="G22" s="36"/>
      <c r="H22" s="37"/>
      <c r="I22" s="38"/>
      <c r="J22" s="92"/>
      <c r="K22" s="93"/>
      <c r="M22" s="27" t="str">
        <f>항목!B5</f>
        <v>찬조금</v>
      </c>
      <c r="N22" s="28">
        <f>SUMIF('04월'!$D$5:$D$35,M22,'04월'!$I$5:$I$35)</f>
        <v>0</v>
      </c>
      <c r="O22" s="29" t="e">
        <f t="shared" si="2"/>
        <v>#DIV/0!</v>
      </c>
    </row>
    <row r="23" spans="2:15" ht="19.5" customHeight="1">
      <c r="B23" s="62"/>
      <c r="C23" s="32"/>
      <c r="D23" s="33"/>
      <c r="E23" s="34"/>
      <c r="F23" s="35"/>
      <c r="G23" s="36"/>
      <c r="H23" s="37"/>
      <c r="I23" s="38"/>
      <c r="J23" s="92"/>
      <c r="K23" s="93"/>
      <c r="M23" s="27" t="str">
        <f>항목!B6</f>
        <v>가입비</v>
      </c>
      <c r="N23" s="28">
        <f>SUMIF('04월'!$D$5:$D$35,M23,'04월'!$I$5:$I$35)</f>
        <v>0</v>
      </c>
      <c r="O23" s="29" t="e">
        <f t="shared" si="2"/>
        <v>#DIV/0!</v>
      </c>
    </row>
    <row r="24" spans="2:15" ht="19.5" customHeight="1">
      <c r="B24" s="62"/>
      <c r="C24" s="32"/>
      <c r="D24" s="33"/>
      <c r="E24" s="34"/>
      <c r="F24" s="35"/>
      <c r="G24" s="36"/>
      <c r="H24" s="37"/>
      <c r="I24" s="38"/>
      <c r="J24" s="92"/>
      <c r="K24" s="93"/>
      <c r="M24" s="27" t="str">
        <f>항목!B7</f>
        <v>이자</v>
      </c>
      <c r="N24" s="28">
        <f>SUMIF('04월'!$D$5:$D$35,M24,'04월'!$I$5:$I$35)</f>
        <v>0</v>
      </c>
      <c r="O24" s="29" t="e">
        <f t="shared" si="2"/>
        <v>#DIV/0!</v>
      </c>
    </row>
    <row r="25" spans="2:15" ht="19.5" customHeight="1">
      <c r="B25" s="62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SUMIF('04월'!$D$5:$D$35,M25,'04월'!$I$5:$I$35)</f>
        <v>0</v>
      </c>
      <c r="O25" s="29" t="e">
        <f t="shared" si="2"/>
        <v>#DIV/0!</v>
      </c>
    </row>
    <row r="26" spans="2:15" ht="19.5" customHeight="1">
      <c r="B26" s="62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SUMIF('04월'!$D$5:$D$35,M26,'04월'!$I$5:$I$35)</f>
        <v>0</v>
      </c>
      <c r="O26" s="29" t="e">
        <f t="shared" si="2"/>
        <v>#DIV/0!</v>
      </c>
    </row>
    <row r="27" spans="2:15" ht="19.5" customHeight="1">
      <c r="B27" s="62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SUMIF('04월'!$D$5:$D$35,M27,'04월'!$I$5:$I$35)</f>
        <v>0</v>
      </c>
      <c r="O27" s="48" t="e">
        <f t="shared" si="2"/>
        <v>#DIV/0!</v>
      </c>
    </row>
    <row r="28" spans="2:15" ht="19.5" customHeight="1">
      <c r="B28" s="62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SUMIF('04월'!$D$5:$D$35,M28,'04월'!$I$5:$I$35)</f>
        <v>0</v>
      </c>
      <c r="O28" s="41" t="e">
        <f t="shared" si="2"/>
        <v>#DIV/0!</v>
      </c>
    </row>
    <row r="29" spans="2:15" ht="19.5" customHeight="1">
      <c r="B29" s="62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0</v>
      </c>
      <c r="O29" s="44" t="e">
        <f t="shared" si="2"/>
        <v>#DIV/0!</v>
      </c>
    </row>
    <row r="30" spans="2:15" ht="19.5" customHeight="1">
      <c r="B30" s="62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62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62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62"/>
      <c r="C33" s="32"/>
      <c r="D33" s="33"/>
      <c r="E33" s="34"/>
      <c r="F33" s="35"/>
      <c r="G33" s="36"/>
      <c r="H33" s="37"/>
      <c r="I33" s="38"/>
      <c r="J33" s="92"/>
      <c r="K33" s="93"/>
    </row>
    <row r="34" spans="2:11" ht="19.5" customHeight="1">
      <c r="B34" s="62"/>
      <c r="C34" s="32"/>
      <c r="D34" s="33"/>
      <c r="E34" s="34"/>
      <c r="F34" s="35"/>
      <c r="G34" s="36"/>
      <c r="H34" s="37"/>
      <c r="I34" s="38"/>
      <c r="J34" s="92"/>
      <c r="K34" s="93"/>
    </row>
    <row r="35" spans="2:11" ht="19.5" customHeight="1">
      <c r="B35" s="63"/>
      <c r="C35" s="54"/>
      <c r="D35" s="55"/>
      <c r="E35" s="56"/>
      <c r="F35" s="57"/>
      <c r="G35" s="58"/>
      <c r="H35" s="59"/>
      <c r="I35" s="60"/>
      <c r="J35" s="90"/>
      <c r="K35" s="91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5:K35"/>
    <mergeCell ref="J31:K31"/>
    <mergeCell ref="J32:K32"/>
    <mergeCell ref="J33:K33"/>
    <mergeCell ref="J34:K34"/>
  </mergeCells>
  <phoneticPr fontId="10" type="noConversion"/>
  <dataValidations count="2">
    <dataValidation type="list" allowBlank="1" showErrorMessage="1" sqref="H5:H35" xr:uid="{00000000-0002-0000-0300-000001000000}">
      <formula1>수입구분</formula1>
    </dataValidation>
    <dataValidation type="list" allowBlank="1" showErrorMessage="1" sqref="F5:F35" xr:uid="{00000000-0002-0000-0300-000003000000}">
      <formula1>지출구분</formula1>
    </dataValidation>
  </dataValidations>
  <pageMargins left="0.69986110925674438" right="0.69986110925674438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항목!$B$4:$N$11</xm:f>
          </x14:formula1>
          <xm:sqref>D5:D35</xm:sqref>
        </x14:dataValidation>
        <x14:dataValidation type="list" allowBlank="1" showErrorMessage="1" xr:uid="{00000000-0002-0000-0300-000002000000}">
          <x14:formula1>
            <xm:f>항목!$B$3:$N$3</xm:f>
          </x14:formula1>
          <xm:sqref>C5:C35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A1000"/>
  <sheetViews>
    <sheetView workbookViewId="0">
      <selection activeCell="E8" sqref="E8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7.5703125" customWidth="1"/>
    <col min="16" max="27" width="9" customWidth="1"/>
  </cols>
  <sheetData>
    <row r="1" spans="2:27" ht="9" customHeight="1"/>
    <row r="2" spans="2:27" ht="43.5" customHeight="1">
      <c r="B2" s="97" t="s">
        <v>49</v>
      </c>
      <c r="C2" s="98"/>
      <c r="D2" s="98"/>
      <c r="E2" s="99"/>
      <c r="F2" s="1" t="s">
        <v>1</v>
      </c>
      <c r="G2" s="2">
        <f>SUM(G5:G35)</f>
        <v>0</v>
      </c>
      <c r="H2" s="3" t="s">
        <v>2</v>
      </c>
      <c r="I2" s="4">
        <f>SUM(I5:I35)</f>
        <v>0</v>
      </c>
      <c r="J2" s="5" t="s">
        <v>3</v>
      </c>
      <c r="K2" s="6">
        <f>'04월'!K2 + (I2 - G2)</f>
        <v>1987112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19"/>
      <c r="C5" s="20"/>
      <c r="D5" s="21"/>
      <c r="E5" s="22" t="s">
        <v>19</v>
      </c>
      <c r="F5" s="23"/>
      <c r="G5" s="24" t="s">
        <v>19</v>
      </c>
      <c r="H5" s="25"/>
      <c r="I5" s="26"/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0</v>
      </c>
      <c r="O5" s="29" t="e">
        <f t="shared" ref="O5:O17" si="1">SUM(N5/$N$17)</f>
        <v>#DIV/0!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31"/>
      <c r="C6" s="32"/>
      <c r="D6" s="33"/>
      <c r="E6" s="34" t="s">
        <v>19</v>
      </c>
      <c r="F6" s="35"/>
      <c r="G6" s="36"/>
      <c r="H6" s="37"/>
      <c r="I6" s="38" t="s">
        <v>19</v>
      </c>
      <c r="J6" s="92"/>
      <c r="K6" s="93"/>
      <c r="M6" s="27" t="str">
        <f>항목!D3</f>
        <v>통신비</v>
      </c>
      <c r="N6" s="28">
        <f t="shared" si="0"/>
        <v>0</v>
      </c>
      <c r="O6" s="29" t="e">
        <f t="shared" si="1"/>
        <v>#DIV/0!</v>
      </c>
    </row>
    <row r="7" spans="2:27" ht="19.5" customHeight="1">
      <c r="B7" s="31"/>
      <c r="C7" s="32"/>
      <c r="D7" s="33"/>
      <c r="E7" s="34"/>
      <c r="F7" s="35"/>
      <c r="G7" s="36"/>
      <c r="H7" s="37"/>
      <c r="I7" s="38"/>
      <c r="J7" s="92"/>
      <c r="K7" s="93"/>
      <c r="M7" s="27" t="str">
        <f>항목!E3</f>
        <v>차량유지비교통비</v>
      </c>
      <c r="N7" s="28">
        <f t="shared" si="0"/>
        <v>0</v>
      </c>
      <c r="O7" s="29" t="e">
        <f t="shared" si="1"/>
        <v>#DIV/0!</v>
      </c>
    </row>
    <row r="8" spans="2:27" ht="19.5" customHeight="1">
      <c r="B8" s="31"/>
      <c r="C8" s="32"/>
      <c r="D8" s="33"/>
      <c r="E8" s="34"/>
      <c r="F8" s="35"/>
      <c r="G8" s="36"/>
      <c r="H8" s="37"/>
      <c r="I8" s="38"/>
      <c r="J8" s="92"/>
      <c r="K8" s="93"/>
      <c r="M8" s="27" t="str">
        <f>항목!F3</f>
        <v>식비</v>
      </c>
      <c r="N8" s="28">
        <f t="shared" si="0"/>
        <v>0</v>
      </c>
      <c r="O8" s="29" t="e">
        <f t="shared" si="1"/>
        <v>#DIV/0!</v>
      </c>
    </row>
    <row r="9" spans="2:27" ht="19.5" customHeight="1">
      <c r="B9" s="31"/>
      <c r="C9" s="32"/>
      <c r="D9" s="33"/>
      <c r="E9" s="34"/>
      <c r="F9" s="35"/>
      <c r="G9" s="36"/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 t="e">
        <f t="shared" si="1"/>
        <v>#DIV/0!</v>
      </c>
    </row>
    <row r="10" spans="2:27" ht="19.5" customHeight="1">
      <c r="B10" s="31"/>
      <c r="C10" s="32"/>
      <c r="D10" s="33"/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0</v>
      </c>
      <c r="O10" s="29" t="e">
        <f t="shared" si="1"/>
        <v>#DIV/0!</v>
      </c>
      <c r="R10" s="30" t="s">
        <v>19</v>
      </c>
    </row>
    <row r="11" spans="2:27" ht="19.5" customHeight="1">
      <c r="B11" s="31"/>
      <c r="C11" s="32"/>
      <c r="D11" s="33"/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 t="e">
        <f t="shared" si="1"/>
        <v>#DIV/0!</v>
      </c>
    </row>
    <row r="12" spans="2:27" ht="19.5" customHeight="1">
      <c r="B12" s="31"/>
      <c r="C12" s="32"/>
      <c r="D12" s="33"/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 t="e">
        <f t="shared" si="1"/>
        <v>#DIV/0!</v>
      </c>
    </row>
    <row r="13" spans="2:27" ht="19.5" customHeight="1">
      <c r="B13" s="31"/>
      <c r="C13" s="32"/>
      <c r="D13" s="33"/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 t="e">
        <f t="shared" si="1"/>
        <v>#DIV/0!</v>
      </c>
    </row>
    <row r="14" spans="2:27" ht="19.5" customHeight="1">
      <c r="B14" s="31"/>
      <c r="C14" s="32"/>
      <c r="D14" s="33"/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0</v>
      </c>
      <c r="O14" s="29" t="e">
        <f t="shared" si="1"/>
        <v>#DIV/0!</v>
      </c>
      <c r="S14" s="30" t="s">
        <v>19</v>
      </c>
    </row>
    <row r="15" spans="2:27" ht="19.5" customHeight="1">
      <c r="B15" s="31"/>
      <c r="C15" s="32"/>
      <c r="D15" s="33"/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 t="e">
        <f t="shared" si="1"/>
        <v>#DIV/0!</v>
      </c>
    </row>
    <row r="16" spans="2:27" ht="19.5" customHeight="1">
      <c r="B16" s="31"/>
      <c r="C16" s="32"/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 t="e">
        <f t="shared" si="1"/>
        <v>#DIV/0!</v>
      </c>
    </row>
    <row r="17" spans="2:15" ht="19.5" customHeight="1">
      <c r="B17" s="31"/>
      <c r="C17" s="32"/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0</v>
      </c>
      <c r="O17" s="44" t="e">
        <f t="shared" si="1"/>
        <v>#DIV/0!</v>
      </c>
    </row>
    <row r="18" spans="2:15" ht="19.5" customHeight="1">
      <c r="B18" s="31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31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31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31"/>
      <c r="C21" s="32"/>
      <c r="D21" s="33"/>
      <c r="E21" s="34"/>
      <c r="F21" s="35"/>
      <c r="G21" s="36"/>
      <c r="H21" s="37"/>
      <c r="I21" s="38"/>
      <c r="J21" s="92"/>
      <c r="K21" s="93"/>
      <c r="M21" s="45" t="str">
        <f>항목!B4</f>
        <v>계 회비</v>
      </c>
      <c r="N21" s="46">
        <f>SUMIF('05월'!$D$5:$D$35,M21,'05월'!$I$5:$I$35)</f>
        <v>0</v>
      </c>
      <c r="O21" s="47" t="e">
        <f t="shared" ref="O21:O29" si="2">SUM(N21/$N$29)</f>
        <v>#DIV/0!</v>
      </c>
    </row>
    <row r="22" spans="2:15" ht="19.5" customHeight="1">
      <c r="B22" s="31"/>
      <c r="C22" s="32"/>
      <c r="D22" s="33"/>
      <c r="E22" s="34"/>
      <c r="F22" s="35"/>
      <c r="G22" s="36"/>
      <c r="H22" s="37"/>
      <c r="I22" s="38"/>
      <c r="J22" s="92"/>
      <c r="K22" s="93"/>
      <c r="M22" s="27" t="str">
        <f>항목!B5</f>
        <v>찬조금</v>
      </c>
      <c r="N22" s="28">
        <f>SUMIF('05월'!$D$5:$D$35,M22,'05월'!$I$5:$I$35)</f>
        <v>0</v>
      </c>
      <c r="O22" s="29" t="e">
        <f t="shared" si="2"/>
        <v>#DIV/0!</v>
      </c>
    </row>
    <row r="23" spans="2:15" ht="19.5" customHeight="1">
      <c r="B23" s="31"/>
      <c r="C23" s="32"/>
      <c r="D23" s="33"/>
      <c r="E23" s="34"/>
      <c r="F23" s="35"/>
      <c r="G23" s="36"/>
      <c r="H23" s="37"/>
      <c r="I23" s="38"/>
      <c r="J23" s="92"/>
      <c r="K23" s="93"/>
      <c r="M23" s="27" t="str">
        <f>항목!B6</f>
        <v>가입비</v>
      </c>
      <c r="N23" s="28">
        <f>SUMIF('05월'!$D$5:$D$35,M23,'05월'!$I$5:$I$35)</f>
        <v>0</v>
      </c>
      <c r="O23" s="29" t="e">
        <f t="shared" si="2"/>
        <v>#DIV/0!</v>
      </c>
    </row>
    <row r="24" spans="2:15" ht="19.5" customHeight="1">
      <c r="B24" s="31"/>
      <c r="C24" s="32"/>
      <c r="D24" s="33"/>
      <c r="E24" s="34"/>
      <c r="F24" s="35"/>
      <c r="G24" s="36"/>
      <c r="H24" s="37"/>
      <c r="I24" s="38"/>
      <c r="J24" s="92"/>
      <c r="K24" s="93"/>
      <c r="M24" s="27" t="str">
        <f>항목!B7</f>
        <v>이자</v>
      </c>
      <c r="N24" s="28">
        <f>SUMIF('05월'!$D$5:$D$35,M24,'05월'!$I$5:$I$35)</f>
        <v>0</v>
      </c>
      <c r="O24" s="29" t="e">
        <f t="shared" si="2"/>
        <v>#DIV/0!</v>
      </c>
    </row>
    <row r="25" spans="2:15" ht="19.5" customHeight="1">
      <c r="B25" s="31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SUMIF('05월'!$D$5:$D$35,M25,'05월'!$I$5:$I$35)</f>
        <v>0</v>
      </c>
      <c r="O25" s="29" t="e">
        <f t="shared" si="2"/>
        <v>#DIV/0!</v>
      </c>
    </row>
    <row r="26" spans="2:15" ht="19.5" customHeight="1">
      <c r="B26" s="31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SUMIF('05월'!$D$5:$D$35,M26,'05월'!$I$5:$I$35)</f>
        <v>0</v>
      </c>
      <c r="O26" s="29" t="e">
        <f t="shared" si="2"/>
        <v>#DIV/0!</v>
      </c>
    </row>
    <row r="27" spans="2:15" ht="19.5" customHeight="1">
      <c r="B27" s="31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SUMIF('05월'!$D$5:$D$35,M27,'05월'!$I$5:$I$35)</f>
        <v>0</v>
      </c>
      <c r="O27" s="48" t="e">
        <f t="shared" si="2"/>
        <v>#DIV/0!</v>
      </c>
    </row>
    <row r="28" spans="2:15" ht="19.5" customHeight="1">
      <c r="B28" s="31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SUMIF('05월'!$D$5:$D$35,M28,'05월'!$I$5:$I$35)</f>
        <v>0</v>
      </c>
      <c r="O28" s="41" t="e">
        <f t="shared" si="2"/>
        <v>#DIV/0!</v>
      </c>
    </row>
    <row r="29" spans="2:15" ht="19.5" customHeight="1">
      <c r="B29" s="31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0</v>
      </c>
      <c r="O29" s="44" t="e">
        <f t="shared" si="2"/>
        <v>#DIV/0!</v>
      </c>
    </row>
    <row r="30" spans="2:15" ht="19.5" customHeight="1">
      <c r="B30" s="31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31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31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31"/>
      <c r="C33" s="32"/>
      <c r="D33" s="33"/>
      <c r="E33" s="34"/>
      <c r="F33" s="35"/>
      <c r="G33" s="36"/>
      <c r="H33" s="37"/>
      <c r="I33" s="38"/>
      <c r="J33" s="92"/>
      <c r="K33" s="93"/>
    </row>
    <row r="34" spans="2:11" ht="19.5" customHeight="1">
      <c r="B34" s="31"/>
      <c r="C34" s="32"/>
      <c r="D34" s="33"/>
      <c r="E34" s="34"/>
      <c r="F34" s="35"/>
      <c r="G34" s="36"/>
      <c r="H34" s="37"/>
      <c r="I34" s="38"/>
      <c r="J34" s="92"/>
      <c r="K34" s="93"/>
    </row>
    <row r="35" spans="2:11" ht="19.5" customHeight="1">
      <c r="B35" s="53"/>
      <c r="C35" s="54"/>
      <c r="D35" s="55"/>
      <c r="E35" s="56"/>
      <c r="F35" s="57"/>
      <c r="G35" s="58"/>
      <c r="H35" s="59"/>
      <c r="I35" s="60"/>
      <c r="J35" s="90"/>
      <c r="K35" s="91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5:K35"/>
    <mergeCell ref="J31:K31"/>
    <mergeCell ref="J32:K32"/>
    <mergeCell ref="J33:K33"/>
    <mergeCell ref="J34:K34"/>
  </mergeCells>
  <phoneticPr fontId="10" type="noConversion"/>
  <dataValidations count="2">
    <dataValidation type="list" allowBlank="1" showErrorMessage="1" sqref="H5:H35" xr:uid="{00000000-0002-0000-0400-000001000000}">
      <formula1>수입구분</formula1>
    </dataValidation>
    <dataValidation type="list" allowBlank="1" showErrorMessage="1" sqref="F5:F35" xr:uid="{00000000-0002-0000-0400-000003000000}">
      <formula1>지출구분</formula1>
    </dataValidation>
  </dataValidations>
  <pageMargins left="0.69986110925674438" right="0.69986110925674438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항목!$B$4:$N$11</xm:f>
          </x14:formula1>
          <xm:sqref>D5:D35</xm:sqref>
        </x14:dataValidation>
        <x14:dataValidation type="list" allowBlank="1" showErrorMessage="1" xr:uid="{00000000-0002-0000-0400-000002000000}">
          <x14:formula1>
            <xm:f>항목!$B$3:$N$3</xm:f>
          </x14:formula1>
          <xm:sqref>C5:C35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1000"/>
  <sheetViews>
    <sheetView topLeftCell="A2" workbookViewId="0">
      <selection activeCell="E11" sqref="E11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7.5703125" customWidth="1"/>
    <col min="16" max="27" width="9" customWidth="1"/>
  </cols>
  <sheetData>
    <row r="1" spans="2:27" ht="9" customHeight="1"/>
    <row r="2" spans="2:27" ht="43.5" customHeight="1">
      <c r="B2" s="97" t="s">
        <v>50</v>
      </c>
      <c r="C2" s="98"/>
      <c r="D2" s="98"/>
      <c r="E2" s="99"/>
      <c r="F2" s="1" t="s">
        <v>1</v>
      </c>
      <c r="G2" s="2">
        <f>SUM(G5:G35)</f>
        <v>0</v>
      </c>
      <c r="H2" s="3" t="s">
        <v>2</v>
      </c>
      <c r="I2" s="4">
        <f>SUM(I5:I35)</f>
        <v>0</v>
      </c>
      <c r="J2" s="5" t="s">
        <v>3</v>
      </c>
      <c r="K2" s="6">
        <f>'05월'!K2 + (I2 - G2)</f>
        <v>1987112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19"/>
      <c r="C5" s="20"/>
      <c r="D5" s="21"/>
      <c r="E5" s="22" t="s">
        <v>19</v>
      </c>
      <c r="F5" s="23"/>
      <c r="G5" s="24" t="s">
        <v>19</v>
      </c>
      <c r="H5" s="25"/>
      <c r="I5" s="26"/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0</v>
      </c>
      <c r="O5" s="29" t="e">
        <f t="shared" ref="O5:O17" si="1">SUM(N5/$N$17)</f>
        <v>#DIV/0!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31"/>
      <c r="C6" s="32"/>
      <c r="D6" s="33"/>
      <c r="E6" s="34" t="s">
        <v>19</v>
      </c>
      <c r="F6" s="35"/>
      <c r="G6" s="36"/>
      <c r="H6" s="37"/>
      <c r="I6" s="38" t="s">
        <v>19</v>
      </c>
      <c r="J6" s="92"/>
      <c r="K6" s="93"/>
      <c r="M6" s="27" t="str">
        <f>항목!D3</f>
        <v>통신비</v>
      </c>
      <c r="N6" s="28">
        <f t="shared" si="0"/>
        <v>0</v>
      </c>
      <c r="O6" s="29" t="e">
        <f t="shared" si="1"/>
        <v>#DIV/0!</v>
      </c>
    </row>
    <row r="7" spans="2:27" ht="19.5" customHeight="1">
      <c r="B7" s="31"/>
      <c r="C7" s="32"/>
      <c r="D7" s="33"/>
      <c r="E7" s="34"/>
      <c r="F7" s="35"/>
      <c r="G7" s="36"/>
      <c r="H7" s="37"/>
      <c r="I7" s="38"/>
      <c r="J7" s="92"/>
      <c r="K7" s="93"/>
      <c r="M7" s="27" t="str">
        <f>항목!E3</f>
        <v>차량유지비교통비</v>
      </c>
      <c r="N7" s="28">
        <f t="shared" si="0"/>
        <v>0</v>
      </c>
      <c r="O7" s="29" t="e">
        <f t="shared" si="1"/>
        <v>#DIV/0!</v>
      </c>
    </row>
    <row r="8" spans="2:27" ht="19.5" customHeight="1">
      <c r="B8" s="31"/>
      <c r="C8" s="32"/>
      <c r="D8" s="33"/>
      <c r="E8" s="34"/>
      <c r="F8" s="35"/>
      <c r="G8" s="36"/>
      <c r="H8" s="37"/>
      <c r="I8" s="38"/>
      <c r="J8" s="92"/>
      <c r="K8" s="93"/>
      <c r="M8" s="27" t="str">
        <f>항목!F3</f>
        <v>식비</v>
      </c>
      <c r="N8" s="28">
        <f t="shared" si="0"/>
        <v>0</v>
      </c>
      <c r="O8" s="29" t="e">
        <f t="shared" si="1"/>
        <v>#DIV/0!</v>
      </c>
    </row>
    <row r="9" spans="2:27" ht="19.5" customHeight="1">
      <c r="B9" s="31"/>
      <c r="C9" s="32"/>
      <c r="D9" s="33"/>
      <c r="E9" s="34"/>
      <c r="F9" s="35"/>
      <c r="G9" s="36"/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 t="e">
        <f t="shared" si="1"/>
        <v>#DIV/0!</v>
      </c>
    </row>
    <row r="10" spans="2:27" ht="19.5" customHeight="1">
      <c r="B10" s="31"/>
      <c r="C10" s="32"/>
      <c r="D10" s="33"/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0</v>
      </c>
      <c r="O10" s="29" t="e">
        <f t="shared" si="1"/>
        <v>#DIV/0!</v>
      </c>
      <c r="R10" s="30" t="s">
        <v>19</v>
      </c>
    </row>
    <row r="11" spans="2:27" ht="19.5" customHeight="1">
      <c r="B11" s="31"/>
      <c r="C11" s="32"/>
      <c r="D11" s="33"/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 t="e">
        <f t="shared" si="1"/>
        <v>#DIV/0!</v>
      </c>
    </row>
    <row r="12" spans="2:27" ht="19.5" customHeight="1">
      <c r="B12" s="31"/>
      <c r="C12" s="32"/>
      <c r="D12" s="33"/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 t="e">
        <f t="shared" si="1"/>
        <v>#DIV/0!</v>
      </c>
    </row>
    <row r="13" spans="2:27" ht="19.5" customHeight="1">
      <c r="B13" s="31"/>
      <c r="C13" s="32"/>
      <c r="D13" s="33"/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 t="e">
        <f t="shared" si="1"/>
        <v>#DIV/0!</v>
      </c>
    </row>
    <row r="14" spans="2:27" ht="19.5" customHeight="1">
      <c r="B14" s="31"/>
      <c r="C14" s="32"/>
      <c r="D14" s="33"/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0</v>
      </c>
      <c r="O14" s="29" t="e">
        <f t="shared" si="1"/>
        <v>#DIV/0!</v>
      </c>
      <c r="S14" s="30" t="s">
        <v>19</v>
      </c>
    </row>
    <row r="15" spans="2:27" ht="19.5" customHeight="1">
      <c r="B15" s="31"/>
      <c r="C15" s="32"/>
      <c r="D15" s="33"/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 t="e">
        <f t="shared" si="1"/>
        <v>#DIV/0!</v>
      </c>
    </row>
    <row r="16" spans="2:27" ht="19.5" customHeight="1">
      <c r="B16" s="31"/>
      <c r="C16" s="32"/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 t="e">
        <f t="shared" si="1"/>
        <v>#DIV/0!</v>
      </c>
    </row>
    <row r="17" spans="2:15" ht="19.5" customHeight="1">
      <c r="B17" s="31"/>
      <c r="C17" s="32"/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0</v>
      </c>
      <c r="O17" s="44" t="e">
        <f t="shared" si="1"/>
        <v>#DIV/0!</v>
      </c>
    </row>
    <row r="18" spans="2:15" ht="19.5" customHeight="1">
      <c r="B18" s="31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31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31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31"/>
      <c r="C21" s="32"/>
      <c r="D21" s="33"/>
      <c r="E21" s="34"/>
      <c r="F21" s="35"/>
      <c r="G21" s="36"/>
      <c r="H21" s="37"/>
      <c r="I21" s="38"/>
      <c r="J21" s="92"/>
      <c r="K21" s="93"/>
      <c r="M21" s="45" t="str">
        <f>항목!B4</f>
        <v>계 회비</v>
      </c>
      <c r="N21" s="46">
        <f>SUMIF('06월'!$D$5:$D$35,M21,'06월'!$I$5:$I$35)</f>
        <v>0</v>
      </c>
      <c r="O21" s="47" t="e">
        <f t="shared" ref="O21:O29" si="2">SUM(N21/$N$29)</f>
        <v>#DIV/0!</v>
      </c>
    </row>
    <row r="22" spans="2:15" ht="19.5" customHeight="1">
      <c r="B22" s="31"/>
      <c r="C22" s="32"/>
      <c r="D22" s="33"/>
      <c r="E22" s="34"/>
      <c r="F22" s="35"/>
      <c r="G22" s="36"/>
      <c r="H22" s="37"/>
      <c r="I22" s="38"/>
      <c r="J22" s="92"/>
      <c r="K22" s="93"/>
      <c r="M22" s="27" t="str">
        <f>항목!B5</f>
        <v>찬조금</v>
      </c>
      <c r="N22" s="28">
        <f>SUMIF('06월'!$D$5:$D$35,M22,'06월'!$I$5:$I$35)</f>
        <v>0</v>
      </c>
      <c r="O22" s="29" t="e">
        <f t="shared" si="2"/>
        <v>#DIV/0!</v>
      </c>
    </row>
    <row r="23" spans="2:15" ht="19.5" customHeight="1">
      <c r="B23" s="31"/>
      <c r="C23" s="32"/>
      <c r="D23" s="33"/>
      <c r="E23" s="34"/>
      <c r="F23" s="35"/>
      <c r="G23" s="36"/>
      <c r="H23" s="37"/>
      <c r="I23" s="38"/>
      <c r="J23" s="92"/>
      <c r="K23" s="93"/>
      <c r="M23" s="27" t="str">
        <f>항목!B6</f>
        <v>가입비</v>
      </c>
      <c r="N23" s="28">
        <f>SUMIF('06월'!$D$5:$D$35,M23,'06월'!$I$5:$I$35)</f>
        <v>0</v>
      </c>
      <c r="O23" s="29" t="e">
        <f t="shared" si="2"/>
        <v>#DIV/0!</v>
      </c>
    </row>
    <row r="24" spans="2:15" ht="19.5" customHeight="1">
      <c r="B24" s="31"/>
      <c r="C24" s="32"/>
      <c r="D24" s="33"/>
      <c r="E24" s="34"/>
      <c r="F24" s="35"/>
      <c r="G24" s="36"/>
      <c r="H24" s="37"/>
      <c r="I24" s="38"/>
      <c r="J24" s="92"/>
      <c r="K24" s="93"/>
      <c r="M24" s="27" t="str">
        <f>항목!B7</f>
        <v>이자</v>
      </c>
      <c r="N24" s="28">
        <f>SUMIF('06월'!$D$5:$D$35,M24,'06월'!$I$5:$I$35)</f>
        <v>0</v>
      </c>
      <c r="O24" s="29" t="e">
        <f t="shared" si="2"/>
        <v>#DIV/0!</v>
      </c>
    </row>
    <row r="25" spans="2:15" ht="19.5" customHeight="1">
      <c r="B25" s="31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SUMIF('06월'!$D$5:$D$35,M25,'06월'!$I$5:$I$35)</f>
        <v>0</v>
      </c>
      <c r="O25" s="29" t="e">
        <f t="shared" si="2"/>
        <v>#DIV/0!</v>
      </c>
    </row>
    <row r="26" spans="2:15" ht="19.5" customHeight="1">
      <c r="B26" s="31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SUMIF('06월'!$D$5:$D$35,M26,'06월'!$I$5:$I$35)</f>
        <v>0</v>
      </c>
      <c r="O26" s="29" t="e">
        <f t="shared" si="2"/>
        <v>#DIV/0!</v>
      </c>
    </row>
    <row r="27" spans="2:15" ht="19.5" customHeight="1">
      <c r="B27" s="31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SUMIF('06월'!$D$5:$D$35,M27,'06월'!$I$5:$I$35)</f>
        <v>0</v>
      </c>
      <c r="O27" s="48" t="e">
        <f t="shared" si="2"/>
        <v>#DIV/0!</v>
      </c>
    </row>
    <row r="28" spans="2:15" ht="19.5" customHeight="1">
      <c r="B28" s="31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SUMIF('06월'!$D$5:$D$35,M28,'06월'!$I$5:$I$35)</f>
        <v>0</v>
      </c>
      <c r="O28" s="41" t="e">
        <f t="shared" si="2"/>
        <v>#DIV/0!</v>
      </c>
    </row>
    <row r="29" spans="2:15" ht="19.5" customHeight="1">
      <c r="B29" s="31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0</v>
      </c>
      <c r="O29" s="44" t="e">
        <f t="shared" si="2"/>
        <v>#DIV/0!</v>
      </c>
    </row>
    <row r="30" spans="2:15" ht="19.5" customHeight="1">
      <c r="B30" s="31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31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31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31"/>
      <c r="C33" s="32"/>
      <c r="D33" s="33"/>
      <c r="E33" s="34"/>
      <c r="F33" s="35"/>
      <c r="G33" s="36"/>
      <c r="H33" s="37"/>
      <c r="I33" s="38"/>
      <c r="J33" s="92"/>
      <c r="K33" s="93"/>
    </row>
    <row r="34" spans="2:11" ht="19.5" customHeight="1">
      <c r="B34" s="31"/>
      <c r="C34" s="32"/>
      <c r="D34" s="33"/>
      <c r="E34" s="34"/>
      <c r="F34" s="35"/>
      <c r="G34" s="36"/>
      <c r="H34" s="37"/>
      <c r="I34" s="38"/>
      <c r="J34" s="92"/>
      <c r="K34" s="93"/>
    </row>
    <row r="35" spans="2:11" ht="19.5" customHeight="1">
      <c r="B35" s="53"/>
      <c r="C35" s="54"/>
      <c r="D35" s="55"/>
      <c r="E35" s="56"/>
      <c r="F35" s="57"/>
      <c r="G35" s="58"/>
      <c r="H35" s="59"/>
      <c r="I35" s="60"/>
      <c r="J35" s="90"/>
      <c r="K35" s="91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5:K35"/>
    <mergeCell ref="J31:K31"/>
    <mergeCell ref="J32:K32"/>
    <mergeCell ref="J33:K33"/>
    <mergeCell ref="J34:K34"/>
  </mergeCells>
  <phoneticPr fontId="10" type="noConversion"/>
  <dataValidations count="2">
    <dataValidation type="list" allowBlank="1" showErrorMessage="1" sqref="H5:H35" xr:uid="{00000000-0002-0000-0500-000001000000}">
      <formula1>수입구분</formula1>
    </dataValidation>
    <dataValidation type="list" allowBlank="1" showErrorMessage="1" sqref="F5:F35" xr:uid="{00000000-0002-0000-0500-000003000000}">
      <formula1>지출구분</formula1>
    </dataValidation>
  </dataValidations>
  <pageMargins left="0.69986110925674438" right="0.69986110925674438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항목!$B$4:$N$11</xm:f>
          </x14:formula1>
          <xm:sqref>D5:D35</xm:sqref>
        </x14:dataValidation>
        <x14:dataValidation type="list" allowBlank="1" showErrorMessage="1" xr:uid="{00000000-0002-0000-0500-000002000000}">
          <x14:formula1>
            <xm:f>항목!$B$3:$N$3</xm:f>
          </x14:formula1>
          <xm:sqref>C5:C35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A1000"/>
  <sheetViews>
    <sheetView workbookViewId="0">
      <selection activeCell="E104" sqref="E104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7.5703125" customWidth="1"/>
    <col min="16" max="27" width="9" customWidth="1"/>
  </cols>
  <sheetData>
    <row r="1" spans="2:27" ht="9" customHeight="1"/>
    <row r="2" spans="2:27" ht="43.5" customHeight="1">
      <c r="B2" s="97" t="s">
        <v>51</v>
      </c>
      <c r="C2" s="98"/>
      <c r="D2" s="98"/>
      <c r="E2" s="99"/>
      <c r="F2" s="1" t="s">
        <v>1</v>
      </c>
      <c r="G2" s="2">
        <f>SUM(G5:G35)</f>
        <v>0</v>
      </c>
      <c r="H2" s="3" t="s">
        <v>2</v>
      </c>
      <c r="I2" s="4">
        <f>SUM(I5:I35)</f>
        <v>0</v>
      </c>
      <c r="J2" s="5" t="s">
        <v>3</v>
      </c>
      <c r="K2" s="6">
        <f>'06월'!K2 + (I2 - G2)</f>
        <v>1987112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19"/>
      <c r="C5" s="20"/>
      <c r="D5" s="21"/>
      <c r="E5" s="22" t="s">
        <v>19</v>
      </c>
      <c r="F5" s="23"/>
      <c r="G5" s="24" t="s">
        <v>19</v>
      </c>
      <c r="H5" s="25"/>
      <c r="I5" s="26"/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0</v>
      </c>
      <c r="O5" s="29" t="e">
        <f t="shared" ref="O5:O17" si="1">SUM(N5/$N$17)</f>
        <v>#DIV/0!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31"/>
      <c r="C6" s="32"/>
      <c r="D6" s="33"/>
      <c r="E6" s="34" t="s">
        <v>19</v>
      </c>
      <c r="F6" s="35"/>
      <c r="G6" s="36"/>
      <c r="H6" s="37"/>
      <c r="I6" s="38" t="s">
        <v>19</v>
      </c>
      <c r="J6" s="92"/>
      <c r="K6" s="93"/>
      <c r="M6" s="27" t="str">
        <f>항목!D3</f>
        <v>통신비</v>
      </c>
      <c r="N6" s="28">
        <f t="shared" si="0"/>
        <v>0</v>
      </c>
      <c r="O6" s="29" t="e">
        <f t="shared" si="1"/>
        <v>#DIV/0!</v>
      </c>
    </row>
    <row r="7" spans="2:27" ht="19.5" customHeight="1">
      <c r="B7" s="31"/>
      <c r="C7" s="32"/>
      <c r="D7" s="33"/>
      <c r="E7" s="34"/>
      <c r="F7" s="35"/>
      <c r="G7" s="36"/>
      <c r="H7" s="37"/>
      <c r="I7" s="38"/>
      <c r="J7" s="92"/>
      <c r="K7" s="93"/>
      <c r="M7" s="27" t="str">
        <f>항목!E3</f>
        <v>차량유지비교통비</v>
      </c>
      <c r="N7" s="28">
        <f t="shared" si="0"/>
        <v>0</v>
      </c>
      <c r="O7" s="29" t="e">
        <f t="shared" si="1"/>
        <v>#DIV/0!</v>
      </c>
    </row>
    <row r="8" spans="2:27" ht="19.5" customHeight="1">
      <c r="B8" s="31"/>
      <c r="C8" s="32"/>
      <c r="D8" s="33"/>
      <c r="E8" s="34"/>
      <c r="F8" s="35"/>
      <c r="G8" s="36"/>
      <c r="H8" s="37"/>
      <c r="I8" s="38"/>
      <c r="J8" s="92"/>
      <c r="K8" s="93"/>
      <c r="M8" s="27" t="str">
        <f>항목!F3</f>
        <v>식비</v>
      </c>
      <c r="N8" s="28">
        <f t="shared" si="0"/>
        <v>0</v>
      </c>
      <c r="O8" s="29" t="e">
        <f t="shared" si="1"/>
        <v>#DIV/0!</v>
      </c>
    </row>
    <row r="9" spans="2:27" ht="19.5" customHeight="1">
      <c r="B9" s="31"/>
      <c r="C9" s="32"/>
      <c r="D9" s="33"/>
      <c r="E9" s="34"/>
      <c r="F9" s="35"/>
      <c r="G9" s="36"/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 t="e">
        <f t="shared" si="1"/>
        <v>#DIV/0!</v>
      </c>
    </row>
    <row r="10" spans="2:27" ht="19.5" customHeight="1">
      <c r="B10" s="31"/>
      <c r="C10" s="32"/>
      <c r="D10" s="33"/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0</v>
      </c>
      <c r="O10" s="29" t="e">
        <f t="shared" si="1"/>
        <v>#DIV/0!</v>
      </c>
      <c r="R10" s="30" t="s">
        <v>19</v>
      </c>
    </row>
    <row r="11" spans="2:27" ht="19.5" customHeight="1">
      <c r="B11" s="31"/>
      <c r="C11" s="32"/>
      <c r="D11" s="33"/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 t="e">
        <f t="shared" si="1"/>
        <v>#DIV/0!</v>
      </c>
    </row>
    <row r="12" spans="2:27" ht="19.5" customHeight="1">
      <c r="B12" s="31"/>
      <c r="C12" s="32"/>
      <c r="D12" s="33"/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 t="e">
        <f t="shared" si="1"/>
        <v>#DIV/0!</v>
      </c>
    </row>
    <row r="13" spans="2:27" ht="19.5" customHeight="1">
      <c r="B13" s="31"/>
      <c r="C13" s="32"/>
      <c r="D13" s="33"/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 t="e">
        <f t="shared" si="1"/>
        <v>#DIV/0!</v>
      </c>
    </row>
    <row r="14" spans="2:27" ht="19.5" customHeight="1">
      <c r="B14" s="31"/>
      <c r="C14" s="32"/>
      <c r="D14" s="33"/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0</v>
      </c>
      <c r="O14" s="29" t="e">
        <f t="shared" si="1"/>
        <v>#DIV/0!</v>
      </c>
      <c r="S14" s="30" t="s">
        <v>19</v>
      </c>
    </row>
    <row r="15" spans="2:27" ht="19.5" customHeight="1">
      <c r="B15" s="31"/>
      <c r="C15" s="32"/>
      <c r="D15" s="33"/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 t="e">
        <f t="shared" si="1"/>
        <v>#DIV/0!</v>
      </c>
    </row>
    <row r="16" spans="2:27" ht="19.5" customHeight="1">
      <c r="B16" s="31"/>
      <c r="C16" s="32"/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 t="e">
        <f t="shared" si="1"/>
        <v>#DIV/0!</v>
      </c>
    </row>
    <row r="17" spans="2:15" ht="19.5" customHeight="1">
      <c r="B17" s="31"/>
      <c r="C17" s="32"/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0</v>
      </c>
      <c r="O17" s="44" t="e">
        <f t="shared" si="1"/>
        <v>#DIV/0!</v>
      </c>
    </row>
    <row r="18" spans="2:15" ht="19.5" customHeight="1">
      <c r="B18" s="31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31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31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31"/>
      <c r="C21" s="32"/>
      <c r="D21" s="33"/>
      <c r="E21" s="34"/>
      <c r="F21" s="35"/>
      <c r="G21" s="36"/>
      <c r="H21" s="37"/>
      <c r="I21" s="38"/>
      <c r="J21" s="92"/>
      <c r="K21" s="93"/>
      <c r="M21" s="45" t="str">
        <f>항목!B4</f>
        <v>계 회비</v>
      </c>
      <c r="N21" s="46">
        <f>SUMIF('07월'!$D$5:$D$35,M21,'07월'!$I$5:$I$35)</f>
        <v>0</v>
      </c>
      <c r="O21" s="47" t="e">
        <f t="shared" ref="O21:O29" si="2">SUM(N21/$N$29)</f>
        <v>#DIV/0!</v>
      </c>
    </row>
    <row r="22" spans="2:15" ht="19.5" customHeight="1">
      <c r="B22" s="31"/>
      <c r="C22" s="32"/>
      <c r="D22" s="33"/>
      <c r="E22" s="34"/>
      <c r="F22" s="35"/>
      <c r="G22" s="36"/>
      <c r="H22" s="37"/>
      <c r="I22" s="38"/>
      <c r="J22" s="92"/>
      <c r="K22" s="93"/>
      <c r="M22" s="27" t="str">
        <f>항목!B5</f>
        <v>찬조금</v>
      </c>
      <c r="N22" s="28">
        <f>SUMIF('07월'!$D$5:$D$35,M22,'07월'!$I$5:$I$35)</f>
        <v>0</v>
      </c>
      <c r="O22" s="29" t="e">
        <f t="shared" si="2"/>
        <v>#DIV/0!</v>
      </c>
    </row>
    <row r="23" spans="2:15" ht="19.5" customHeight="1">
      <c r="B23" s="31"/>
      <c r="C23" s="32"/>
      <c r="D23" s="33"/>
      <c r="E23" s="34"/>
      <c r="F23" s="35"/>
      <c r="G23" s="36"/>
      <c r="H23" s="37"/>
      <c r="I23" s="38"/>
      <c r="J23" s="92"/>
      <c r="K23" s="93"/>
      <c r="M23" s="27" t="str">
        <f>항목!B6</f>
        <v>가입비</v>
      </c>
      <c r="N23" s="28">
        <f>SUMIF('07월'!$D$5:$D$35,M23,'07월'!$I$5:$I$35)</f>
        <v>0</v>
      </c>
      <c r="O23" s="29" t="e">
        <f t="shared" si="2"/>
        <v>#DIV/0!</v>
      </c>
    </row>
    <row r="24" spans="2:15" ht="19.5" customHeight="1">
      <c r="B24" s="31"/>
      <c r="C24" s="32"/>
      <c r="D24" s="33"/>
      <c r="E24" s="34"/>
      <c r="F24" s="35"/>
      <c r="G24" s="36"/>
      <c r="H24" s="37"/>
      <c r="I24" s="38"/>
      <c r="J24" s="92"/>
      <c r="K24" s="93"/>
      <c r="M24" s="27" t="str">
        <f>항목!B7</f>
        <v>이자</v>
      </c>
      <c r="N24" s="28">
        <f>SUMIF('07월'!$D$5:$D$35,M24,'07월'!$I$5:$I$35)</f>
        <v>0</v>
      </c>
      <c r="O24" s="29" t="e">
        <f t="shared" si="2"/>
        <v>#DIV/0!</v>
      </c>
    </row>
    <row r="25" spans="2:15" ht="19.5" customHeight="1">
      <c r="B25" s="31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SUMIF('07월'!$D$5:$D$35,M25,'07월'!$I$5:$I$35)</f>
        <v>0</v>
      </c>
      <c r="O25" s="29" t="e">
        <f t="shared" si="2"/>
        <v>#DIV/0!</v>
      </c>
    </row>
    <row r="26" spans="2:15" ht="19.5" customHeight="1">
      <c r="B26" s="31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SUMIF('07월'!$D$5:$D$35,M26,'07월'!$I$5:$I$35)</f>
        <v>0</v>
      </c>
      <c r="O26" s="29" t="e">
        <f t="shared" si="2"/>
        <v>#DIV/0!</v>
      </c>
    </row>
    <row r="27" spans="2:15" ht="19.5" customHeight="1">
      <c r="B27" s="31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SUMIF('07월'!$D$5:$D$35,M27,'07월'!$I$5:$I$35)</f>
        <v>0</v>
      </c>
      <c r="O27" s="48" t="e">
        <f t="shared" si="2"/>
        <v>#DIV/0!</v>
      </c>
    </row>
    <row r="28" spans="2:15" ht="19.5" customHeight="1">
      <c r="B28" s="31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SUMIF('07월'!$D$5:$D$35,M28,'07월'!$I$5:$I$35)</f>
        <v>0</v>
      </c>
      <c r="O28" s="41" t="e">
        <f t="shared" si="2"/>
        <v>#DIV/0!</v>
      </c>
    </row>
    <row r="29" spans="2:15" ht="19.5" customHeight="1">
      <c r="B29" s="31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0</v>
      </c>
      <c r="O29" s="44" t="e">
        <f t="shared" si="2"/>
        <v>#DIV/0!</v>
      </c>
    </row>
    <row r="30" spans="2:15" ht="19.5" customHeight="1">
      <c r="B30" s="31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31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31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31"/>
      <c r="C33" s="32"/>
      <c r="D33" s="33"/>
      <c r="E33" s="34"/>
      <c r="F33" s="35"/>
      <c r="G33" s="36"/>
      <c r="H33" s="37"/>
      <c r="I33" s="38"/>
      <c r="J33" s="92"/>
      <c r="K33" s="93"/>
    </row>
    <row r="34" spans="2:11" ht="19.5" customHeight="1">
      <c r="B34" s="31"/>
      <c r="C34" s="32"/>
      <c r="D34" s="33"/>
      <c r="E34" s="34"/>
      <c r="F34" s="35"/>
      <c r="G34" s="36"/>
      <c r="H34" s="37"/>
      <c r="I34" s="38"/>
      <c r="J34" s="92"/>
      <c r="K34" s="93"/>
    </row>
    <row r="35" spans="2:11" ht="19.5" customHeight="1">
      <c r="B35" s="53"/>
      <c r="C35" s="54"/>
      <c r="D35" s="55"/>
      <c r="E35" s="56"/>
      <c r="F35" s="57"/>
      <c r="G35" s="58"/>
      <c r="H35" s="59"/>
      <c r="I35" s="60"/>
      <c r="J35" s="90"/>
      <c r="K35" s="91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5:K35"/>
    <mergeCell ref="J31:K31"/>
    <mergeCell ref="J32:K32"/>
    <mergeCell ref="J33:K33"/>
    <mergeCell ref="J34:K34"/>
  </mergeCells>
  <phoneticPr fontId="10" type="noConversion"/>
  <dataValidations count="2">
    <dataValidation type="list" allowBlank="1" showErrorMessage="1" sqref="H5:H35" xr:uid="{00000000-0002-0000-0600-000001000000}">
      <formula1>수입구분</formula1>
    </dataValidation>
    <dataValidation type="list" allowBlank="1" showErrorMessage="1" sqref="F5:F35" xr:uid="{00000000-0002-0000-0600-000003000000}">
      <formula1>지출구분</formula1>
    </dataValidation>
  </dataValidations>
  <pageMargins left="0.69986110925674438" right="0.69986110925674438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항목!$B$4:$N$11</xm:f>
          </x14:formula1>
          <xm:sqref>D5:D35</xm:sqref>
        </x14:dataValidation>
        <x14:dataValidation type="list" allowBlank="1" showErrorMessage="1" xr:uid="{00000000-0002-0000-0600-000002000000}">
          <x14:formula1>
            <xm:f>항목!$B$3:$N$3</xm:f>
          </x14:formula1>
          <xm:sqref>C5:C35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1000"/>
  <sheetViews>
    <sheetView workbookViewId="0">
      <selection activeCell="E12" sqref="E12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7.5703125" customWidth="1"/>
    <col min="16" max="27" width="9" customWidth="1"/>
  </cols>
  <sheetData>
    <row r="1" spans="2:27" ht="9" customHeight="1"/>
    <row r="2" spans="2:27" ht="43.5" customHeight="1">
      <c r="B2" s="97" t="s">
        <v>52</v>
      </c>
      <c r="C2" s="98"/>
      <c r="D2" s="98"/>
      <c r="E2" s="99"/>
      <c r="F2" s="1" t="s">
        <v>1</v>
      </c>
      <c r="G2" s="2">
        <f>SUM(G5:G35)</f>
        <v>0</v>
      </c>
      <c r="H2" s="3" t="s">
        <v>2</v>
      </c>
      <c r="I2" s="4">
        <f>SUM(I5:I35)</f>
        <v>0</v>
      </c>
      <c r="J2" s="5" t="s">
        <v>3</v>
      </c>
      <c r="K2" s="6">
        <f>'07월'!K2 + (I2 - G2)</f>
        <v>1987112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19"/>
      <c r="C5" s="20"/>
      <c r="D5" s="21"/>
      <c r="E5" s="22" t="s">
        <v>19</v>
      </c>
      <c r="F5" s="23"/>
      <c r="G5" s="24" t="s">
        <v>19</v>
      </c>
      <c r="H5" s="25"/>
      <c r="I5" s="26"/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0</v>
      </c>
      <c r="O5" s="29" t="e">
        <f t="shared" ref="O5:O17" si="1">SUM(N5/$N$17)</f>
        <v>#DIV/0!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31"/>
      <c r="C6" s="32"/>
      <c r="D6" s="33"/>
      <c r="E6" s="34" t="s">
        <v>19</v>
      </c>
      <c r="F6" s="35"/>
      <c r="G6" s="36"/>
      <c r="H6" s="37"/>
      <c r="I6" s="38" t="s">
        <v>19</v>
      </c>
      <c r="J6" s="92"/>
      <c r="K6" s="93"/>
      <c r="M6" s="27" t="str">
        <f>항목!D3</f>
        <v>통신비</v>
      </c>
      <c r="N6" s="28">
        <f t="shared" si="0"/>
        <v>0</v>
      </c>
      <c r="O6" s="29" t="e">
        <f t="shared" si="1"/>
        <v>#DIV/0!</v>
      </c>
    </row>
    <row r="7" spans="2:27" ht="19.5" customHeight="1">
      <c r="B7" s="31"/>
      <c r="C7" s="32"/>
      <c r="D7" s="33"/>
      <c r="E7" s="34"/>
      <c r="F7" s="35"/>
      <c r="G7" s="36"/>
      <c r="H7" s="37"/>
      <c r="I7" s="38"/>
      <c r="J7" s="92"/>
      <c r="K7" s="93"/>
      <c r="M7" s="27" t="str">
        <f>항목!E3</f>
        <v>차량유지비교통비</v>
      </c>
      <c r="N7" s="28">
        <f t="shared" si="0"/>
        <v>0</v>
      </c>
      <c r="O7" s="29" t="e">
        <f t="shared" si="1"/>
        <v>#DIV/0!</v>
      </c>
    </row>
    <row r="8" spans="2:27" ht="19.5" customHeight="1">
      <c r="B8" s="31"/>
      <c r="C8" s="32"/>
      <c r="D8" s="33"/>
      <c r="E8" s="34"/>
      <c r="F8" s="35"/>
      <c r="G8" s="36"/>
      <c r="H8" s="37"/>
      <c r="I8" s="38"/>
      <c r="J8" s="92"/>
      <c r="K8" s="93"/>
      <c r="M8" s="27" t="str">
        <f>항목!F3</f>
        <v>식비</v>
      </c>
      <c r="N8" s="28">
        <f t="shared" si="0"/>
        <v>0</v>
      </c>
      <c r="O8" s="29" t="e">
        <f t="shared" si="1"/>
        <v>#DIV/0!</v>
      </c>
    </row>
    <row r="9" spans="2:27" ht="19.5" customHeight="1">
      <c r="B9" s="31"/>
      <c r="C9" s="32"/>
      <c r="D9" s="33"/>
      <c r="E9" s="34"/>
      <c r="F9" s="35"/>
      <c r="G9" s="36"/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 t="e">
        <f t="shared" si="1"/>
        <v>#DIV/0!</v>
      </c>
    </row>
    <row r="10" spans="2:27" ht="19.5" customHeight="1">
      <c r="B10" s="31"/>
      <c r="C10" s="32"/>
      <c r="D10" s="33"/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0</v>
      </c>
      <c r="O10" s="29" t="e">
        <f t="shared" si="1"/>
        <v>#DIV/0!</v>
      </c>
      <c r="R10" s="30" t="s">
        <v>19</v>
      </c>
    </row>
    <row r="11" spans="2:27" ht="19.5" customHeight="1">
      <c r="B11" s="31"/>
      <c r="C11" s="32"/>
      <c r="D11" s="33"/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 t="e">
        <f t="shared" si="1"/>
        <v>#DIV/0!</v>
      </c>
    </row>
    <row r="12" spans="2:27" ht="19.5" customHeight="1">
      <c r="B12" s="31"/>
      <c r="C12" s="32"/>
      <c r="D12" s="33"/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 t="e">
        <f t="shared" si="1"/>
        <v>#DIV/0!</v>
      </c>
    </row>
    <row r="13" spans="2:27" ht="19.5" customHeight="1">
      <c r="B13" s="31"/>
      <c r="C13" s="32"/>
      <c r="D13" s="33"/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 t="e">
        <f t="shared" si="1"/>
        <v>#DIV/0!</v>
      </c>
    </row>
    <row r="14" spans="2:27" ht="19.5" customHeight="1">
      <c r="B14" s="31"/>
      <c r="C14" s="32"/>
      <c r="D14" s="33"/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0</v>
      </c>
      <c r="O14" s="29" t="e">
        <f t="shared" si="1"/>
        <v>#DIV/0!</v>
      </c>
      <c r="S14" s="30" t="s">
        <v>19</v>
      </c>
    </row>
    <row r="15" spans="2:27" ht="19.5" customHeight="1">
      <c r="B15" s="31"/>
      <c r="C15" s="32"/>
      <c r="D15" s="33"/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 t="e">
        <f t="shared" si="1"/>
        <v>#DIV/0!</v>
      </c>
    </row>
    <row r="16" spans="2:27" ht="19.5" customHeight="1">
      <c r="B16" s="31"/>
      <c r="C16" s="32"/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 t="e">
        <f t="shared" si="1"/>
        <v>#DIV/0!</v>
      </c>
    </row>
    <row r="17" spans="2:15" ht="19.5" customHeight="1">
      <c r="B17" s="31"/>
      <c r="C17" s="32"/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0</v>
      </c>
      <c r="O17" s="44" t="e">
        <f t="shared" si="1"/>
        <v>#DIV/0!</v>
      </c>
    </row>
    <row r="18" spans="2:15" ht="19.5" customHeight="1">
      <c r="B18" s="31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31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31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31"/>
      <c r="C21" s="32"/>
      <c r="D21" s="33"/>
      <c r="E21" s="34"/>
      <c r="F21" s="35"/>
      <c r="G21" s="36"/>
      <c r="H21" s="37"/>
      <c r="I21" s="38"/>
      <c r="J21" s="92"/>
      <c r="K21" s="93"/>
      <c r="M21" s="45" t="str">
        <f>항목!B4</f>
        <v>계 회비</v>
      </c>
      <c r="N21" s="46">
        <f>SUMIF('08월'!$D$5:$D$35,M21,'08월'!$I$5:$I$35)</f>
        <v>0</v>
      </c>
      <c r="O21" s="47" t="e">
        <f t="shared" ref="O21:O29" si="2">SUM(N21/$N$29)</f>
        <v>#DIV/0!</v>
      </c>
    </row>
    <row r="22" spans="2:15" ht="19.5" customHeight="1">
      <c r="B22" s="31"/>
      <c r="C22" s="32"/>
      <c r="D22" s="33"/>
      <c r="E22" s="34"/>
      <c r="F22" s="35"/>
      <c r="G22" s="36"/>
      <c r="H22" s="37"/>
      <c r="I22" s="38"/>
      <c r="J22" s="92"/>
      <c r="K22" s="93"/>
      <c r="M22" s="27" t="str">
        <f>항목!B5</f>
        <v>찬조금</v>
      </c>
      <c r="N22" s="28">
        <f>SUMIF('08월'!$D$5:$D$35,M22,'08월'!$I$5:$I$35)</f>
        <v>0</v>
      </c>
      <c r="O22" s="29" t="e">
        <f t="shared" si="2"/>
        <v>#DIV/0!</v>
      </c>
    </row>
    <row r="23" spans="2:15" ht="19.5" customHeight="1">
      <c r="B23" s="31"/>
      <c r="C23" s="32"/>
      <c r="D23" s="33"/>
      <c r="E23" s="34"/>
      <c r="F23" s="35"/>
      <c r="G23" s="36"/>
      <c r="H23" s="37"/>
      <c r="I23" s="38"/>
      <c r="J23" s="92"/>
      <c r="K23" s="93"/>
      <c r="M23" s="27" t="str">
        <f>항목!B6</f>
        <v>가입비</v>
      </c>
      <c r="N23" s="28">
        <f>SUMIF('08월'!$D$5:$D$35,M23,'08월'!$I$5:$I$35)</f>
        <v>0</v>
      </c>
      <c r="O23" s="29" t="e">
        <f t="shared" si="2"/>
        <v>#DIV/0!</v>
      </c>
    </row>
    <row r="24" spans="2:15" ht="19.5" customHeight="1">
      <c r="B24" s="31"/>
      <c r="C24" s="32"/>
      <c r="D24" s="33"/>
      <c r="E24" s="34"/>
      <c r="F24" s="35"/>
      <c r="G24" s="36"/>
      <c r="H24" s="37"/>
      <c r="I24" s="38"/>
      <c r="J24" s="92"/>
      <c r="K24" s="93"/>
      <c r="M24" s="27" t="str">
        <f>항목!B7</f>
        <v>이자</v>
      </c>
      <c r="N24" s="28">
        <f>SUMIF('08월'!$D$5:$D$35,M24,'08월'!$I$5:$I$35)</f>
        <v>0</v>
      </c>
      <c r="O24" s="29" t="e">
        <f t="shared" si="2"/>
        <v>#DIV/0!</v>
      </c>
    </row>
    <row r="25" spans="2:15" ht="19.5" customHeight="1">
      <c r="B25" s="31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SUMIF('08월'!$D$5:$D$35,M25,'08월'!$I$5:$I$35)</f>
        <v>0</v>
      </c>
      <c r="O25" s="29" t="e">
        <f t="shared" si="2"/>
        <v>#DIV/0!</v>
      </c>
    </row>
    <row r="26" spans="2:15" ht="19.5" customHeight="1">
      <c r="B26" s="31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SUMIF('08월'!$D$5:$D$35,M26,'08월'!$I$5:$I$35)</f>
        <v>0</v>
      </c>
      <c r="O26" s="29" t="e">
        <f t="shared" si="2"/>
        <v>#DIV/0!</v>
      </c>
    </row>
    <row r="27" spans="2:15" ht="19.5" customHeight="1">
      <c r="B27" s="31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SUMIF('08월'!$D$5:$D$35,M27,'08월'!$I$5:$I$35)</f>
        <v>0</v>
      </c>
      <c r="O27" s="48" t="e">
        <f t="shared" si="2"/>
        <v>#DIV/0!</v>
      </c>
    </row>
    <row r="28" spans="2:15" ht="19.5" customHeight="1">
      <c r="B28" s="31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SUMIF('08월'!$D$5:$D$35,M28,'08월'!$I$5:$I$35)</f>
        <v>0</v>
      </c>
      <c r="O28" s="41" t="e">
        <f t="shared" si="2"/>
        <v>#DIV/0!</v>
      </c>
    </row>
    <row r="29" spans="2:15" ht="19.5" customHeight="1">
      <c r="B29" s="31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0</v>
      </c>
      <c r="O29" s="44" t="e">
        <f t="shared" si="2"/>
        <v>#DIV/0!</v>
      </c>
    </row>
    <row r="30" spans="2:15" ht="19.5" customHeight="1">
      <c r="B30" s="31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31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31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31"/>
      <c r="C33" s="32"/>
      <c r="D33" s="33"/>
      <c r="E33" s="34"/>
      <c r="F33" s="35"/>
      <c r="G33" s="36"/>
      <c r="H33" s="37"/>
      <c r="I33" s="38"/>
      <c r="J33" s="92"/>
      <c r="K33" s="93"/>
    </row>
    <row r="34" spans="2:11" ht="19.5" customHeight="1">
      <c r="B34" s="31"/>
      <c r="C34" s="32"/>
      <c r="D34" s="33"/>
      <c r="E34" s="34"/>
      <c r="F34" s="35"/>
      <c r="G34" s="36"/>
      <c r="H34" s="37"/>
      <c r="I34" s="38"/>
      <c r="J34" s="92"/>
      <c r="K34" s="93"/>
    </row>
    <row r="35" spans="2:11" ht="19.5" customHeight="1">
      <c r="B35" s="53"/>
      <c r="C35" s="54"/>
      <c r="D35" s="55"/>
      <c r="E35" s="56"/>
      <c r="F35" s="57"/>
      <c r="G35" s="58"/>
      <c r="H35" s="59"/>
      <c r="I35" s="60"/>
      <c r="J35" s="90"/>
      <c r="K35" s="91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5:K35"/>
    <mergeCell ref="J31:K31"/>
    <mergeCell ref="J32:K32"/>
    <mergeCell ref="J33:K33"/>
    <mergeCell ref="J34:K34"/>
  </mergeCells>
  <phoneticPr fontId="10" type="noConversion"/>
  <dataValidations count="2">
    <dataValidation type="list" allowBlank="1" showErrorMessage="1" sqref="H5:H35" xr:uid="{00000000-0002-0000-0700-000001000000}">
      <formula1>수입구분</formula1>
    </dataValidation>
    <dataValidation type="list" allowBlank="1" showErrorMessage="1" sqref="F5:F35" xr:uid="{00000000-0002-0000-0700-000003000000}">
      <formula1>지출구분</formula1>
    </dataValidation>
  </dataValidations>
  <pageMargins left="0.69986110925674438" right="0.69986110925674438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항목!$B$4:$N$11</xm:f>
          </x14:formula1>
          <xm:sqref>D5:D35</xm:sqref>
        </x14:dataValidation>
        <x14:dataValidation type="list" allowBlank="1" showErrorMessage="1" xr:uid="{00000000-0002-0000-0700-000002000000}">
          <x14:formula1>
            <xm:f>항목!$B$3:$N$3</xm:f>
          </x14:formula1>
          <xm:sqref>C5:C35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1000"/>
  <sheetViews>
    <sheetView topLeftCell="A4" workbookViewId="0">
      <selection activeCell="E10" sqref="E10"/>
    </sheetView>
  </sheetViews>
  <sheetFormatPr defaultColWidth="14.42578125" defaultRowHeight="15" customHeight="1"/>
  <cols>
    <col min="1" max="1" width="1.5703125" customWidth="1"/>
    <col min="2" max="2" width="11" customWidth="1"/>
    <col min="3" max="4" width="10.5703125" customWidth="1"/>
    <col min="5" max="5" width="34.5703125" customWidth="1"/>
    <col min="6" max="11" width="12.5703125" customWidth="1"/>
    <col min="12" max="12" width="3.42578125" customWidth="1"/>
    <col min="13" max="13" width="17.5703125" customWidth="1"/>
    <col min="14" max="14" width="15.7109375" customWidth="1"/>
    <col min="15" max="15" width="7.5703125" customWidth="1"/>
    <col min="16" max="27" width="9" customWidth="1"/>
  </cols>
  <sheetData>
    <row r="1" spans="2:27" ht="9" customHeight="1"/>
    <row r="2" spans="2:27" ht="43.5" customHeight="1">
      <c r="B2" s="97" t="s">
        <v>53</v>
      </c>
      <c r="C2" s="98"/>
      <c r="D2" s="98"/>
      <c r="E2" s="99"/>
      <c r="F2" s="1" t="s">
        <v>1</v>
      </c>
      <c r="G2" s="2">
        <f>SUM(G5:G35)</f>
        <v>0</v>
      </c>
      <c r="H2" s="3" t="s">
        <v>2</v>
      </c>
      <c r="I2" s="4">
        <f>SUM(I5:I35)</f>
        <v>0</v>
      </c>
      <c r="J2" s="5" t="s">
        <v>3</v>
      </c>
      <c r="K2" s="6">
        <f>'08월'!K2 + (I2 - G2)</f>
        <v>1987112</v>
      </c>
    </row>
    <row r="3" spans="2:27" ht="4.5" customHeight="1">
      <c r="B3" s="7"/>
      <c r="C3" s="7"/>
      <c r="D3" s="7"/>
      <c r="E3" s="7"/>
      <c r="F3" s="8"/>
      <c r="G3" s="9"/>
      <c r="H3" s="8"/>
      <c r="I3" s="9"/>
      <c r="J3" s="10"/>
      <c r="K3" s="11"/>
    </row>
    <row r="4" spans="2:27" ht="34.5" customHeight="1">
      <c r="B4" s="12" t="s">
        <v>4</v>
      </c>
      <c r="C4" s="13" t="s">
        <v>5</v>
      </c>
      <c r="D4" s="14" t="s">
        <v>6</v>
      </c>
      <c r="E4" s="15" t="s">
        <v>7</v>
      </c>
      <c r="F4" s="16" t="s">
        <v>8</v>
      </c>
      <c r="G4" s="15" t="s">
        <v>9</v>
      </c>
      <c r="H4" s="16" t="s">
        <v>10</v>
      </c>
      <c r="I4" s="15" t="s">
        <v>9</v>
      </c>
      <c r="J4" s="100" t="s">
        <v>11</v>
      </c>
      <c r="K4" s="99"/>
      <c r="M4" s="17" t="s">
        <v>12</v>
      </c>
      <c r="N4" s="18" t="s">
        <v>13</v>
      </c>
      <c r="O4" s="18" t="s">
        <v>14</v>
      </c>
    </row>
    <row r="5" spans="2:27" ht="19.5" customHeight="1">
      <c r="B5" s="19"/>
      <c r="C5" s="20"/>
      <c r="D5" s="21"/>
      <c r="E5" s="22" t="s">
        <v>19</v>
      </c>
      <c r="F5" s="23"/>
      <c r="G5" s="24" t="s">
        <v>19</v>
      </c>
      <c r="H5" s="25"/>
      <c r="I5" s="26"/>
      <c r="J5" s="101" t="s">
        <v>19</v>
      </c>
      <c r="K5" s="102"/>
      <c r="M5" s="27" t="str">
        <f>항목!C3</f>
        <v>주거비</v>
      </c>
      <c r="N5" s="28">
        <f t="shared" ref="N5:N16" si="0">SUMIF($C$5:$C$35,M5,$G$5:$G$35)</f>
        <v>0</v>
      </c>
      <c r="O5" s="29" t="e">
        <f t="shared" ref="O5:O17" si="1">SUM(N5/$N$17)</f>
        <v>#DIV/0!</v>
      </c>
      <c r="P5" s="30" t="s">
        <v>19</v>
      </c>
      <c r="Q5" s="30" t="s">
        <v>19</v>
      </c>
      <c r="R5" s="30" t="s">
        <v>19</v>
      </c>
      <c r="S5" s="30" t="s">
        <v>19</v>
      </c>
      <c r="T5" s="30" t="s">
        <v>19</v>
      </c>
      <c r="U5" s="30" t="s">
        <v>19</v>
      </c>
      <c r="V5" s="30" t="s">
        <v>19</v>
      </c>
      <c r="W5" s="30" t="s">
        <v>19</v>
      </c>
      <c r="X5" s="30" t="s">
        <v>19</v>
      </c>
      <c r="Y5" s="30" t="s">
        <v>19</v>
      </c>
      <c r="Z5" s="30" t="s">
        <v>19</v>
      </c>
      <c r="AA5" s="30" t="s">
        <v>19</v>
      </c>
    </row>
    <row r="6" spans="2:27" ht="19.5" customHeight="1">
      <c r="B6" s="31"/>
      <c r="C6" s="32"/>
      <c r="D6" s="33"/>
      <c r="E6" s="34" t="s">
        <v>19</v>
      </c>
      <c r="F6" s="35"/>
      <c r="G6" s="36"/>
      <c r="H6" s="37"/>
      <c r="I6" s="38" t="s">
        <v>19</v>
      </c>
      <c r="J6" s="92"/>
      <c r="K6" s="93"/>
      <c r="M6" s="27" t="str">
        <f>항목!D3</f>
        <v>통신비</v>
      </c>
      <c r="N6" s="28">
        <f t="shared" si="0"/>
        <v>0</v>
      </c>
      <c r="O6" s="29" t="e">
        <f t="shared" si="1"/>
        <v>#DIV/0!</v>
      </c>
    </row>
    <row r="7" spans="2:27" ht="19.5" customHeight="1">
      <c r="B7" s="31"/>
      <c r="C7" s="32"/>
      <c r="D7" s="33"/>
      <c r="E7" s="34"/>
      <c r="F7" s="35"/>
      <c r="G7" s="36"/>
      <c r="H7" s="37"/>
      <c r="I7" s="38"/>
      <c r="J7" s="92"/>
      <c r="K7" s="93"/>
      <c r="M7" s="27" t="str">
        <f>항목!E3</f>
        <v>차량유지비교통비</v>
      </c>
      <c r="N7" s="28">
        <f t="shared" si="0"/>
        <v>0</v>
      </c>
      <c r="O7" s="29" t="e">
        <f t="shared" si="1"/>
        <v>#DIV/0!</v>
      </c>
    </row>
    <row r="8" spans="2:27" ht="19.5" customHeight="1">
      <c r="B8" s="31"/>
      <c r="C8" s="32"/>
      <c r="D8" s="33"/>
      <c r="E8" s="34"/>
      <c r="F8" s="35"/>
      <c r="G8" s="36"/>
      <c r="H8" s="37"/>
      <c r="I8" s="38"/>
      <c r="J8" s="92"/>
      <c r="K8" s="93"/>
      <c r="M8" s="27" t="str">
        <f>항목!F3</f>
        <v>식비</v>
      </c>
      <c r="N8" s="28">
        <f t="shared" si="0"/>
        <v>0</v>
      </c>
      <c r="O8" s="29" t="e">
        <f t="shared" si="1"/>
        <v>#DIV/0!</v>
      </c>
    </row>
    <row r="9" spans="2:27" ht="19.5" customHeight="1">
      <c r="B9" s="31"/>
      <c r="C9" s="32"/>
      <c r="D9" s="33"/>
      <c r="E9" s="34"/>
      <c r="F9" s="35"/>
      <c r="G9" s="36"/>
      <c r="H9" s="37"/>
      <c r="I9" s="38"/>
      <c r="J9" s="92"/>
      <c r="K9" s="93"/>
      <c r="M9" s="27" t="str">
        <f>항목!G3</f>
        <v>의류잡화</v>
      </c>
      <c r="N9" s="28">
        <f t="shared" si="0"/>
        <v>0</v>
      </c>
      <c r="O9" s="29" t="e">
        <f t="shared" si="1"/>
        <v>#DIV/0!</v>
      </c>
    </row>
    <row r="10" spans="2:27" ht="19.5" customHeight="1">
      <c r="B10" s="31"/>
      <c r="C10" s="32"/>
      <c r="D10" s="33"/>
      <c r="E10" s="34"/>
      <c r="F10" s="35"/>
      <c r="G10" s="36"/>
      <c r="H10" s="37"/>
      <c r="I10" s="38"/>
      <c r="J10" s="92"/>
      <c r="K10" s="93"/>
      <c r="M10" s="27" t="str">
        <f>항목!H3</f>
        <v>생활용품</v>
      </c>
      <c r="N10" s="28">
        <f t="shared" si="0"/>
        <v>0</v>
      </c>
      <c r="O10" s="29" t="e">
        <f t="shared" si="1"/>
        <v>#DIV/0!</v>
      </c>
      <c r="R10" s="30" t="s">
        <v>19</v>
      </c>
    </row>
    <row r="11" spans="2:27" ht="19.5" customHeight="1">
      <c r="B11" s="31"/>
      <c r="C11" s="32"/>
      <c r="D11" s="33"/>
      <c r="E11" s="34"/>
      <c r="F11" s="35"/>
      <c r="G11" s="36"/>
      <c r="H11" s="37"/>
      <c r="I11" s="38"/>
      <c r="J11" s="92"/>
      <c r="K11" s="93"/>
      <c r="M11" s="27" t="str">
        <f>항목!I3</f>
        <v>의료비</v>
      </c>
      <c r="N11" s="28">
        <f t="shared" si="0"/>
        <v>0</v>
      </c>
      <c r="O11" s="29" t="e">
        <f t="shared" si="1"/>
        <v>#DIV/0!</v>
      </c>
    </row>
    <row r="12" spans="2:27" ht="19.5" customHeight="1">
      <c r="B12" s="31"/>
      <c r="C12" s="32"/>
      <c r="D12" s="33"/>
      <c r="E12" s="34"/>
      <c r="F12" s="35"/>
      <c r="G12" s="36"/>
      <c r="H12" s="37"/>
      <c r="I12" s="38"/>
      <c r="J12" s="92"/>
      <c r="K12" s="93"/>
      <c r="M12" s="27" t="str">
        <f>항목!J3</f>
        <v>교육비</v>
      </c>
      <c r="N12" s="28">
        <f t="shared" si="0"/>
        <v>0</v>
      </c>
      <c r="O12" s="29" t="e">
        <f t="shared" si="1"/>
        <v>#DIV/0!</v>
      </c>
    </row>
    <row r="13" spans="2:27" ht="19.5" customHeight="1">
      <c r="B13" s="31"/>
      <c r="C13" s="32"/>
      <c r="D13" s="33"/>
      <c r="E13" s="34"/>
      <c r="F13" s="35"/>
      <c r="G13" s="36"/>
      <c r="H13" s="37"/>
      <c r="I13" s="38"/>
      <c r="J13" s="92"/>
      <c r="K13" s="93"/>
      <c r="M13" s="27" t="str">
        <f>항목!K3</f>
        <v>용돈</v>
      </c>
      <c r="N13" s="28">
        <f t="shared" si="0"/>
        <v>0</v>
      </c>
      <c r="O13" s="29" t="e">
        <f t="shared" si="1"/>
        <v>#DIV/0!</v>
      </c>
    </row>
    <row r="14" spans="2:27" ht="19.5" customHeight="1">
      <c r="B14" s="31"/>
      <c r="C14" s="32"/>
      <c r="D14" s="33"/>
      <c r="E14" s="34"/>
      <c r="F14" s="35"/>
      <c r="G14" s="36"/>
      <c r="H14" s="37"/>
      <c r="I14" s="38"/>
      <c r="J14" s="92"/>
      <c r="K14" s="93"/>
      <c r="M14" s="27" t="str">
        <f>항목!L3</f>
        <v>경조교제비</v>
      </c>
      <c r="N14" s="28">
        <f t="shared" si="0"/>
        <v>0</v>
      </c>
      <c r="O14" s="29" t="e">
        <f t="shared" si="1"/>
        <v>#DIV/0!</v>
      </c>
      <c r="S14" s="30" t="s">
        <v>19</v>
      </c>
    </row>
    <row r="15" spans="2:27" ht="19.5" customHeight="1">
      <c r="B15" s="31"/>
      <c r="C15" s="32"/>
      <c r="D15" s="33"/>
      <c r="E15" s="34"/>
      <c r="F15" s="35"/>
      <c r="G15" s="36"/>
      <c r="H15" s="37"/>
      <c r="I15" s="38"/>
      <c r="J15" s="92"/>
      <c r="K15" s="93"/>
      <c r="M15" s="27" t="str">
        <f>항목!M3</f>
        <v>문화생활비</v>
      </c>
      <c r="N15" s="28">
        <f t="shared" si="0"/>
        <v>0</v>
      </c>
      <c r="O15" s="29" t="e">
        <f t="shared" si="1"/>
        <v>#DIV/0!</v>
      </c>
    </row>
    <row r="16" spans="2:27" ht="19.5" customHeight="1">
      <c r="B16" s="31"/>
      <c r="C16" s="32"/>
      <c r="D16" s="33"/>
      <c r="E16" s="34"/>
      <c r="F16" s="35"/>
      <c r="G16" s="36"/>
      <c r="H16" s="37"/>
      <c r="I16" s="38"/>
      <c r="J16" s="92"/>
      <c r="K16" s="93"/>
      <c r="M16" s="39" t="str">
        <f>항목!N3</f>
        <v>예비비</v>
      </c>
      <c r="N16" s="40">
        <f t="shared" si="0"/>
        <v>0</v>
      </c>
      <c r="O16" s="41" t="e">
        <f t="shared" si="1"/>
        <v>#DIV/0!</v>
      </c>
    </row>
    <row r="17" spans="2:15" ht="19.5" customHeight="1">
      <c r="B17" s="31"/>
      <c r="C17" s="32"/>
      <c r="D17" s="33"/>
      <c r="E17" s="34"/>
      <c r="F17" s="35"/>
      <c r="G17" s="36"/>
      <c r="H17" s="37"/>
      <c r="I17" s="38"/>
      <c r="J17" s="92"/>
      <c r="K17" s="93"/>
      <c r="M17" s="42" t="s">
        <v>1</v>
      </c>
      <c r="N17" s="43">
        <f>SUM(N5:N16)</f>
        <v>0</v>
      </c>
      <c r="O17" s="44" t="e">
        <f t="shared" si="1"/>
        <v>#DIV/0!</v>
      </c>
    </row>
    <row r="18" spans="2:15" ht="19.5" customHeight="1">
      <c r="B18" s="31"/>
      <c r="C18" s="32"/>
      <c r="D18" s="33"/>
      <c r="E18" s="34"/>
      <c r="F18" s="35"/>
      <c r="G18" s="36"/>
      <c r="H18" s="37"/>
      <c r="I18" s="38"/>
      <c r="J18" s="92"/>
      <c r="K18" s="93"/>
    </row>
    <row r="19" spans="2:15" ht="19.5" customHeight="1">
      <c r="B19" s="31"/>
      <c r="C19" s="32"/>
      <c r="D19" s="33"/>
      <c r="E19" s="34"/>
      <c r="F19" s="35"/>
      <c r="G19" s="36"/>
      <c r="H19" s="37"/>
      <c r="I19" s="38"/>
      <c r="J19" s="92"/>
      <c r="K19" s="93"/>
      <c r="M19" s="94" t="s">
        <v>34</v>
      </c>
      <c r="N19" s="96" t="s">
        <v>13</v>
      </c>
      <c r="O19" s="96" t="s">
        <v>14</v>
      </c>
    </row>
    <row r="20" spans="2:15" ht="19.5" customHeight="1">
      <c r="B20" s="31"/>
      <c r="C20" s="32"/>
      <c r="D20" s="33"/>
      <c r="E20" s="34"/>
      <c r="F20" s="35"/>
      <c r="G20" s="36"/>
      <c r="H20" s="37"/>
      <c r="I20" s="38"/>
      <c r="J20" s="92"/>
      <c r="K20" s="93"/>
      <c r="M20" s="95"/>
      <c r="N20" s="95"/>
      <c r="O20" s="95"/>
    </row>
    <row r="21" spans="2:15" ht="19.5" customHeight="1">
      <c r="B21" s="31"/>
      <c r="C21" s="32"/>
      <c r="D21" s="33"/>
      <c r="E21" s="34"/>
      <c r="F21" s="35"/>
      <c r="G21" s="36"/>
      <c r="H21" s="37"/>
      <c r="I21" s="38"/>
      <c r="J21" s="92"/>
      <c r="K21" s="93"/>
      <c r="M21" s="45" t="str">
        <f>항목!B4</f>
        <v>계 회비</v>
      </c>
      <c r="N21" s="46">
        <f>SUMIF('09월'!$D$5:$D$35,M21,'09월'!$I$5:$I$35)</f>
        <v>0</v>
      </c>
      <c r="O21" s="47" t="e">
        <f t="shared" ref="O21:O29" si="2">SUM(N21/$N$29)</f>
        <v>#DIV/0!</v>
      </c>
    </row>
    <row r="22" spans="2:15" ht="19.5" customHeight="1">
      <c r="B22" s="31"/>
      <c r="C22" s="32"/>
      <c r="D22" s="33"/>
      <c r="E22" s="34"/>
      <c r="F22" s="35"/>
      <c r="G22" s="36"/>
      <c r="H22" s="37"/>
      <c r="I22" s="38"/>
      <c r="J22" s="92"/>
      <c r="K22" s="93"/>
      <c r="M22" s="27" t="str">
        <f>항목!B5</f>
        <v>찬조금</v>
      </c>
      <c r="N22" s="28">
        <f>SUMIF('09월'!$D$5:$D$35,M22,'09월'!$I$5:$I$35)</f>
        <v>0</v>
      </c>
      <c r="O22" s="29" t="e">
        <f t="shared" si="2"/>
        <v>#DIV/0!</v>
      </c>
    </row>
    <row r="23" spans="2:15" ht="19.5" customHeight="1">
      <c r="B23" s="31"/>
      <c r="C23" s="32"/>
      <c r="D23" s="33"/>
      <c r="E23" s="34"/>
      <c r="F23" s="35"/>
      <c r="G23" s="36"/>
      <c r="H23" s="37"/>
      <c r="I23" s="38"/>
      <c r="J23" s="92"/>
      <c r="K23" s="93"/>
      <c r="M23" s="27" t="str">
        <f>항목!B6</f>
        <v>가입비</v>
      </c>
      <c r="N23" s="28">
        <f>SUMIF('09월'!$D$5:$D$35,M23,'09월'!$I$5:$I$35)</f>
        <v>0</v>
      </c>
      <c r="O23" s="29" t="e">
        <f t="shared" si="2"/>
        <v>#DIV/0!</v>
      </c>
    </row>
    <row r="24" spans="2:15" ht="19.5" customHeight="1">
      <c r="B24" s="31"/>
      <c r="C24" s="32"/>
      <c r="D24" s="33"/>
      <c r="E24" s="34"/>
      <c r="F24" s="35"/>
      <c r="G24" s="36"/>
      <c r="H24" s="37"/>
      <c r="I24" s="38"/>
      <c r="J24" s="92"/>
      <c r="K24" s="93"/>
      <c r="M24" s="27" t="str">
        <f>항목!B7</f>
        <v>이자</v>
      </c>
      <c r="N24" s="28">
        <f>SUMIF('09월'!$D$5:$D$35,M24,'09월'!$I$5:$I$35)</f>
        <v>0</v>
      </c>
      <c r="O24" s="29" t="e">
        <f t="shared" si="2"/>
        <v>#DIV/0!</v>
      </c>
    </row>
    <row r="25" spans="2:15" ht="19.5" customHeight="1">
      <c r="B25" s="31"/>
      <c r="C25" s="32"/>
      <c r="D25" s="33"/>
      <c r="E25" s="34"/>
      <c r="F25" s="35"/>
      <c r="G25" s="36"/>
      <c r="H25" s="37"/>
      <c r="I25" s="38"/>
      <c r="J25" s="92"/>
      <c r="K25" s="93"/>
      <c r="M25" s="27" t="str">
        <f>항목!B8</f>
        <v>기타수입</v>
      </c>
      <c r="N25" s="28">
        <f>SUMIF('09월'!$D$5:$D$35,M25,'09월'!$I$5:$I$35)</f>
        <v>0</v>
      </c>
      <c r="O25" s="29" t="e">
        <f t="shared" si="2"/>
        <v>#DIV/0!</v>
      </c>
    </row>
    <row r="26" spans="2:15" ht="19.5" customHeight="1">
      <c r="B26" s="31"/>
      <c r="C26" s="32"/>
      <c r="D26" s="33"/>
      <c r="E26" s="34"/>
      <c r="F26" s="35"/>
      <c r="G26" s="36"/>
      <c r="H26" s="37"/>
      <c r="I26" s="38"/>
      <c r="J26" s="92"/>
      <c r="K26" s="93"/>
      <c r="M26" s="27">
        <f>항목!B9</f>
        <v>0</v>
      </c>
      <c r="N26" s="28">
        <f>SUMIF('09월'!$D$5:$D$35,M26,'09월'!$I$5:$I$35)</f>
        <v>0</v>
      </c>
      <c r="O26" s="29" t="e">
        <f t="shared" si="2"/>
        <v>#DIV/0!</v>
      </c>
    </row>
    <row r="27" spans="2:15" ht="19.5" customHeight="1">
      <c r="B27" s="31"/>
      <c r="C27" s="32"/>
      <c r="D27" s="33"/>
      <c r="E27" s="34"/>
      <c r="F27" s="35"/>
      <c r="G27" s="36"/>
      <c r="H27" s="37"/>
      <c r="I27" s="38"/>
      <c r="J27" s="92"/>
      <c r="K27" s="93"/>
      <c r="M27" s="39">
        <f>항목!B10</f>
        <v>0</v>
      </c>
      <c r="N27" s="40">
        <f>SUMIF('09월'!$D$5:$D$35,M27,'09월'!$I$5:$I$35)</f>
        <v>0</v>
      </c>
      <c r="O27" s="48" t="e">
        <f t="shared" si="2"/>
        <v>#DIV/0!</v>
      </c>
    </row>
    <row r="28" spans="2:15" ht="19.5" customHeight="1">
      <c r="B28" s="31"/>
      <c r="C28" s="32"/>
      <c r="D28" s="33"/>
      <c r="E28" s="34"/>
      <c r="F28" s="35"/>
      <c r="G28" s="36"/>
      <c r="H28" s="37"/>
      <c r="I28" s="38"/>
      <c r="J28" s="92"/>
      <c r="K28" s="93"/>
      <c r="M28" s="49">
        <f>항목!B11</f>
        <v>0</v>
      </c>
      <c r="N28" s="50">
        <f>SUMIF('09월'!$D$5:$D$35,M28,'09월'!$I$5:$I$35)</f>
        <v>0</v>
      </c>
      <c r="O28" s="41" t="e">
        <f t="shared" si="2"/>
        <v>#DIV/0!</v>
      </c>
    </row>
    <row r="29" spans="2:15" ht="19.5" customHeight="1">
      <c r="B29" s="31"/>
      <c r="C29" s="32"/>
      <c r="D29" s="33"/>
      <c r="E29" s="34"/>
      <c r="F29" s="35"/>
      <c r="G29" s="36"/>
      <c r="H29" s="37"/>
      <c r="I29" s="38"/>
      <c r="J29" s="92"/>
      <c r="K29" s="93"/>
      <c r="M29" s="42" t="s">
        <v>2</v>
      </c>
      <c r="N29" s="43">
        <f>SUM(N21:N27)</f>
        <v>0</v>
      </c>
      <c r="O29" s="44" t="e">
        <f t="shared" si="2"/>
        <v>#DIV/0!</v>
      </c>
    </row>
    <row r="30" spans="2:15" ht="19.5" customHeight="1">
      <c r="B30" s="31"/>
      <c r="C30" s="32"/>
      <c r="D30" s="33"/>
      <c r="E30" s="34"/>
      <c r="F30" s="35"/>
      <c r="G30" s="36"/>
      <c r="H30" s="37"/>
      <c r="I30" s="38"/>
      <c r="J30" s="92"/>
      <c r="K30" s="93"/>
    </row>
    <row r="31" spans="2:15" ht="19.5" customHeight="1">
      <c r="B31" s="31"/>
      <c r="C31" s="32"/>
      <c r="D31" s="33"/>
      <c r="E31" s="34"/>
      <c r="F31" s="35"/>
      <c r="G31" s="36"/>
      <c r="H31" s="37"/>
      <c r="I31" s="38"/>
      <c r="J31" s="92"/>
      <c r="K31" s="93"/>
    </row>
    <row r="32" spans="2:15" ht="19.5" customHeight="1">
      <c r="B32" s="31"/>
      <c r="C32" s="32"/>
      <c r="D32" s="33"/>
      <c r="E32" s="34"/>
      <c r="F32" s="35"/>
      <c r="G32" s="36"/>
      <c r="H32" s="37"/>
      <c r="I32" s="38"/>
      <c r="J32" s="92"/>
      <c r="K32" s="93"/>
    </row>
    <row r="33" spans="2:11" ht="19.5" customHeight="1">
      <c r="B33" s="31"/>
      <c r="C33" s="32"/>
      <c r="D33" s="33"/>
      <c r="E33" s="34"/>
      <c r="F33" s="35"/>
      <c r="G33" s="36"/>
      <c r="H33" s="37"/>
      <c r="I33" s="38"/>
      <c r="J33" s="92"/>
      <c r="K33" s="93"/>
    </row>
    <row r="34" spans="2:11" ht="19.5" customHeight="1">
      <c r="B34" s="31"/>
      <c r="C34" s="32"/>
      <c r="D34" s="33"/>
      <c r="E34" s="34"/>
      <c r="F34" s="35"/>
      <c r="G34" s="36"/>
      <c r="H34" s="37"/>
      <c r="I34" s="38"/>
      <c r="J34" s="92"/>
      <c r="K34" s="93"/>
    </row>
    <row r="35" spans="2:11" ht="19.5" customHeight="1">
      <c r="B35" s="53"/>
      <c r="C35" s="54"/>
      <c r="D35" s="55"/>
      <c r="E35" s="56"/>
      <c r="F35" s="57"/>
      <c r="G35" s="58"/>
      <c r="H35" s="59"/>
      <c r="I35" s="60"/>
      <c r="J35" s="90"/>
      <c r="K35" s="91"/>
    </row>
    <row r="36" spans="2:11" ht="19.5" customHeight="1"/>
    <row r="37" spans="2:11" ht="19.5" customHeight="1"/>
    <row r="38" spans="2:11" ht="19.5" customHeight="1"/>
    <row r="39" spans="2:11" ht="19.5" customHeight="1"/>
    <row r="40" spans="2:11" ht="19.5" customHeight="1"/>
    <row r="41" spans="2:11" ht="19.5" customHeight="1"/>
    <row r="42" spans="2:11" ht="19.5" customHeight="1"/>
    <row r="43" spans="2:11" ht="19.5" customHeight="1"/>
    <row r="44" spans="2:11" ht="19.5" customHeight="1"/>
    <row r="45" spans="2:11" ht="19.5" customHeight="1"/>
    <row r="46" spans="2:11" ht="19.5" customHeight="1"/>
    <row r="47" spans="2:11" ht="19.5" customHeight="1"/>
    <row r="48" spans="2:11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6">
    <mergeCell ref="B2:E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5:K35"/>
    <mergeCell ref="J31:K31"/>
    <mergeCell ref="J32:K32"/>
    <mergeCell ref="J33:K33"/>
    <mergeCell ref="J34:K34"/>
  </mergeCells>
  <phoneticPr fontId="10" type="noConversion"/>
  <dataValidations count="2">
    <dataValidation type="list" allowBlank="1" showErrorMessage="1" sqref="H5:H35" xr:uid="{00000000-0002-0000-0800-000001000000}">
      <formula1>수입구분</formula1>
    </dataValidation>
    <dataValidation type="list" allowBlank="1" showErrorMessage="1" sqref="F5:F35" xr:uid="{00000000-0002-0000-0800-000003000000}">
      <formula1>지출구분</formula1>
    </dataValidation>
  </dataValidations>
  <pageMargins left="0.69986110925674438" right="0.69986110925674438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항목!$B$4:$N$11</xm:f>
          </x14:formula1>
          <xm:sqref>D5:D35</xm:sqref>
        </x14:dataValidation>
        <x14:dataValidation type="list" allowBlank="1" showErrorMessage="1" xr:uid="{00000000-0002-0000-0800-000002000000}">
          <x14:formula1>
            <xm:f>항목!$B$3:$N$3</xm:f>
          </x14:formula1>
          <xm:sqref>C5:C35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16</vt:i4>
      </vt:variant>
    </vt:vector>
  </HeadingPairs>
  <TitlesOfParts>
    <vt:vector size="29" baseType="lpstr">
      <vt:lpstr>01월</vt:lpstr>
      <vt:lpstr>02월</vt:lpstr>
      <vt:lpstr>03월</vt:lpstr>
      <vt:lpstr>04월</vt:lpstr>
      <vt:lpstr>05월</vt:lpstr>
      <vt:lpstr>06월</vt:lpstr>
      <vt:lpstr>07월</vt:lpstr>
      <vt:lpstr>08월</vt:lpstr>
      <vt:lpstr>09월</vt:lpstr>
      <vt:lpstr>10월</vt:lpstr>
      <vt:lpstr>11월</vt:lpstr>
      <vt:lpstr>12월</vt:lpstr>
      <vt:lpstr>항목</vt:lpstr>
      <vt:lpstr>_xlcn.WorksheetConnection_가계부M4N201</vt:lpstr>
      <vt:lpstr>경조교제비</vt:lpstr>
      <vt:lpstr>교육비</vt:lpstr>
      <vt:lpstr>문화생활비</vt:lpstr>
      <vt:lpstr>생활용품</vt:lpstr>
      <vt:lpstr>수입</vt:lpstr>
      <vt:lpstr>수입구분</vt:lpstr>
      <vt:lpstr>식비</vt:lpstr>
      <vt:lpstr>예비비</vt:lpstr>
      <vt:lpstr>용돈</vt:lpstr>
      <vt:lpstr>의료비</vt:lpstr>
      <vt:lpstr>의류잡화</vt:lpstr>
      <vt:lpstr>주거비</vt:lpstr>
      <vt:lpstr>지출구분</vt:lpstr>
      <vt:lpstr>차량유지비교통비</vt:lpstr>
      <vt:lpstr>통신비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상준 전</cp:lastModifiedBy>
  <dcterms:modified xsi:type="dcterms:W3CDTF">2025-02-06T01:43:30Z</dcterms:modified>
</cp:coreProperties>
</file>